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т0\Desktop\"/>
    </mc:Choice>
  </mc:AlternateContent>
  <xr:revisionPtr revIDLastSave="0" documentId="13_ncr:1_{2EE8D26E-4252-40D4-B97E-FF3C6231F669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Инструкция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10 класс" sheetId="10" r:id="rId10"/>
    <sheet name="11 класс" sheetId="11" r:id="rId11"/>
    <sheet name="Итог по классам" sheetId="12" r:id="rId12"/>
  </sheets>
  <definedNames>
    <definedName name="cl10name">'10 класс'!$D$6</definedName>
    <definedName name="cl11name">'11 класс'!$D$6</definedName>
    <definedName name="cl2name">'2 класс'!$D$6</definedName>
    <definedName name="cl3name">'3 класс'!$D$6</definedName>
    <definedName name="cl4name">'4 класс'!$D$6</definedName>
    <definedName name="cl5name">'5 класс'!$D$6</definedName>
    <definedName name="cl6name">'6 класс'!$D$6</definedName>
    <definedName name="cl7name">'7 класс'!$D$6</definedName>
    <definedName name="cl8name">'8 класс'!$D$6</definedName>
    <definedName name="cl9name">'9 класс'!$D$6</definedName>
    <definedName name="class10_1">'10 класс'!$D$7:$W$7</definedName>
    <definedName name="class10_2">'10 класс'!$X$7:$AV$7</definedName>
    <definedName name="class11_1">'11 класс'!$D$7:$W$7</definedName>
    <definedName name="class11_2">'11 класс'!$X$7:$AV$7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'5 класс'!$D$7:$W$7</definedName>
    <definedName name="class5_2">'5 класс'!$X$7:$AV$7</definedName>
    <definedName name="class6_1">'6 класс'!$D$7:$W$7</definedName>
    <definedName name="class6_2">'6 класс'!$X$7:$AV$7</definedName>
    <definedName name="class7_1">'7 класс'!$D$7:$W$7</definedName>
    <definedName name="class7_2">'7 класс'!$X$7:$AV$7</definedName>
    <definedName name="class8_1">'8 класс'!$D$7:$W$7</definedName>
    <definedName name="class8_2">'8 класс'!$X$7:$AV$7</definedName>
    <definedName name="class9_1">'9 класс'!$D$7:$W$7</definedName>
    <definedName name="class9_2">'9 класс'!$X$7:$AV$7</definedName>
    <definedName name="_xlnm.Print_Area" localSheetId="1">'2 класс'!$A$1:$AV$65</definedName>
    <definedName name="_xlnm.Print_Area" localSheetId="3">'4 класс'!$A$1:$AV$66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6" i="12" l="1"/>
  <c r="K186" i="12"/>
  <c r="E186" i="12"/>
  <c r="A186" i="12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Q160" i="12"/>
  <c r="K160" i="12"/>
  <c r="E160" i="12"/>
  <c r="A160" i="12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Q136" i="12"/>
  <c r="K136" i="12"/>
  <c r="E136" i="12"/>
  <c r="A136" i="12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Q113" i="12"/>
  <c r="K113" i="12"/>
  <c r="E113" i="12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Q90" i="12"/>
  <c r="K90" i="12"/>
  <c r="E90" i="12"/>
  <c r="A90" i="12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Q69" i="12"/>
  <c r="K69" i="12"/>
  <c r="E69" i="12"/>
  <c r="A69" i="12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Q48" i="12"/>
  <c r="K48" i="12"/>
  <c r="E48" i="12"/>
  <c r="A48" i="12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Q33" i="12"/>
  <c r="K33" i="12"/>
  <c r="E33" i="12"/>
  <c r="A33" i="12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Q19" i="12"/>
  <c r="K19" i="12"/>
  <c r="E19" i="12"/>
  <c r="A19" i="12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Q5" i="12"/>
  <c r="K5" i="12"/>
  <c r="E5" i="12"/>
  <c r="A5" i="12"/>
  <c r="A6" i="12" s="1"/>
  <c r="A7" i="12" s="1"/>
  <c r="AV36" i="11"/>
  <c r="AQ36" i="11"/>
  <c r="AL36" i="11"/>
  <c r="AG36" i="11"/>
  <c r="AB36" i="11"/>
  <c r="W36" i="11"/>
  <c r="R36" i="11"/>
  <c r="M36" i="11"/>
  <c r="H36" i="11"/>
  <c r="AV35" i="11"/>
  <c r="AQ35" i="11"/>
  <c r="AL35" i="11"/>
  <c r="AG35" i="11"/>
  <c r="AB35" i="11"/>
  <c r="W35" i="11"/>
  <c r="R35" i="11"/>
  <c r="M35" i="11"/>
  <c r="H35" i="11"/>
  <c r="AV34" i="11"/>
  <c r="AQ34" i="11"/>
  <c r="AL34" i="11"/>
  <c r="AG34" i="11"/>
  <c r="AB34" i="11"/>
  <c r="W34" i="11"/>
  <c r="R34" i="11"/>
  <c r="M34" i="11"/>
  <c r="H34" i="11"/>
  <c r="AV33" i="11"/>
  <c r="AQ33" i="11"/>
  <c r="AL33" i="11"/>
  <c r="AG33" i="11"/>
  <c r="AB33" i="11"/>
  <c r="W33" i="11"/>
  <c r="R33" i="11"/>
  <c r="M33" i="11"/>
  <c r="H33" i="11"/>
  <c r="AV32" i="11"/>
  <c r="AQ32" i="11"/>
  <c r="AL32" i="11"/>
  <c r="AG32" i="11"/>
  <c r="AB32" i="11"/>
  <c r="W32" i="11"/>
  <c r="R32" i="11"/>
  <c r="M32" i="11"/>
  <c r="H32" i="11"/>
  <c r="AV31" i="11"/>
  <c r="AQ31" i="11"/>
  <c r="AL31" i="11"/>
  <c r="AG31" i="11"/>
  <c r="AB31" i="11"/>
  <c r="W31" i="11"/>
  <c r="R31" i="11"/>
  <c r="M31" i="11"/>
  <c r="H31" i="11"/>
  <c r="AV30" i="11"/>
  <c r="AQ30" i="11"/>
  <c r="AL30" i="11"/>
  <c r="AG30" i="11"/>
  <c r="AB30" i="11"/>
  <c r="W30" i="11"/>
  <c r="R30" i="11"/>
  <c r="M30" i="11"/>
  <c r="H30" i="11"/>
  <c r="AV29" i="11"/>
  <c r="AQ29" i="11"/>
  <c r="AL29" i="11"/>
  <c r="AG29" i="11"/>
  <c r="AB29" i="11"/>
  <c r="W29" i="11"/>
  <c r="R29" i="11"/>
  <c r="M29" i="11"/>
  <c r="H29" i="11"/>
  <c r="AV28" i="11"/>
  <c r="AQ28" i="11"/>
  <c r="AL28" i="11"/>
  <c r="AG28" i="11"/>
  <c r="AB28" i="11"/>
  <c r="W28" i="11"/>
  <c r="R28" i="11"/>
  <c r="M28" i="11"/>
  <c r="H28" i="11"/>
  <c r="AV27" i="11"/>
  <c r="AQ27" i="11"/>
  <c r="AL27" i="11"/>
  <c r="AG27" i="11"/>
  <c r="AB27" i="11"/>
  <c r="W27" i="11"/>
  <c r="R27" i="11"/>
  <c r="M27" i="11"/>
  <c r="H27" i="11"/>
  <c r="AV26" i="11"/>
  <c r="AQ26" i="11"/>
  <c r="AL26" i="11"/>
  <c r="AG26" i="11"/>
  <c r="AB26" i="11"/>
  <c r="W26" i="11"/>
  <c r="R26" i="11"/>
  <c r="M26" i="11"/>
  <c r="H26" i="11"/>
  <c r="AV25" i="11"/>
  <c r="AQ25" i="11"/>
  <c r="AL25" i="11"/>
  <c r="AG25" i="11"/>
  <c r="AB25" i="11"/>
  <c r="W25" i="11"/>
  <c r="R25" i="11"/>
  <c r="M25" i="11"/>
  <c r="H25" i="11"/>
  <c r="AV24" i="11"/>
  <c r="AQ24" i="11"/>
  <c r="AL24" i="11"/>
  <c r="AG24" i="11"/>
  <c r="AB24" i="11"/>
  <c r="W24" i="11"/>
  <c r="R24" i="11"/>
  <c r="M24" i="11"/>
  <c r="H24" i="11"/>
  <c r="AV23" i="11"/>
  <c r="AQ23" i="11"/>
  <c r="AL23" i="11"/>
  <c r="AG23" i="11"/>
  <c r="AB23" i="11"/>
  <c r="W23" i="11"/>
  <c r="R23" i="11"/>
  <c r="M23" i="11"/>
  <c r="H23" i="11"/>
  <c r="AV22" i="11"/>
  <c r="AQ22" i="11"/>
  <c r="AL22" i="11"/>
  <c r="AG22" i="11"/>
  <c r="AB22" i="11"/>
  <c r="W22" i="11"/>
  <c r="R22" i="11"/>
  <c r="M22" i="11"/>
  <c r="H22" i="11"/>
  <c r="AV21" i="11"/>
  <c r="AQ21" i="11"/>
  <c r="AL21" i="11"/>
  <c r="AG21" i="11"/>
  <c r="AB21" i="11"/>
  <c r="W21" i="11"/>
  <c r="R21" i="11"/>
  <c r="M21" i="11"/>
  <c r="H21" i="11"/>
  <c r="AV20" i="11"/>
  <c r="AQ20" i="11"/>
  <c r="AL20" i="11"/>
  <c r="AG20" i="11"/>
  <c r="AB20" i="11"/>
  <c r="W20" i="11"/>
  <c r="R20" i="11"/>
  <c r="M20" i="11"/>
  <c r="H20" i="11"/>
  <c r="AV19" i="11"/>
  <c r="AQ19" i="11"/>
  <c r="AL19" i="11"/>
  <c r="AG19" i="11"/>
  <c r="AB19" i="11"/>
  <c r="W19" i="11"/>
  <c r="R19" i="11"/>
  <c r="M19" i="11"/>
  <c r="H19" i="11"/>
  <c r="AV18" i="11"/>
  <c r="AQ18" i="11"/>
  <c r="AL18" i="11"/>
  <c r="AG18" i="11"/>
  <c r="AB18" i="11"/>
  <c r="W18" i="11"/>
  <c r="R18" i="11"/>
  <c r="M18" i="11"/>
  <c r="H18" i="11"/>
  <c r="AV17" i="11"/>
  <c r="AQ17" i="11"/>
  <c r="AL17" i="11"/>
  <c r="AG17" i="11"/>
  <c r="AB17" i="11"/>
  <c r="W17" i="11"/>
  <c r="R17" i="11"/>
  <c r="M17" i="11"/>
  <c r="H17" i="11"/>
  <c r="AV16" i="11"/>
  <c r="AQ16" i="11"/>
  <c r="AL16" i="11"/>
  <c r="AG16" i="11"/>
  <c r="AB16" i="11"/>
  <c r="W16" i="11"/>
  <c r="R16" i="11"/>
  <c r="M16" i="11"/>
  <c r="H16" i="11"/>
  <c r="AV15" i="11"/>
  <c r="AQ15" i="11"/>
  <c r="AL15" i="11"/>
  <c r="AG15" i="11"/>
  <c r="AB15" i="11"/>
  <c r="W15" i="11"/>
  <c r="R15" i="11"/>
  <c r="M15" i="11"/>
  <c r="H15" i="11"/>
  <c r="AV14" i="11"/>
  <c r="AQ14" i="11"/>
  <c r="AL14" i="11"/>
  <c r="AG14" i="11"/>
  <c r="AB14" i="11"/>
  <c r="W14" i="11"/>
  <c r="R14" i="11"/>
  <c r="M14" i="11"/>
  <c r="H14" i="11"/>
  <c r="AV13" i="11"/>
  <c r="AQ13" i="11"/>
  <c r="AL13" i="11"/>
  <c r="AG13" i="11"/>
  <c r="AB13" i="11"/>
  <c r="W13" i="11"/>
  <c r="R13" i="11"/>
  <c r="M13" i="11"/>
  <c r="H13" i="11"/>
  <c r="AV12" i="11"/>
  <c r="AQ12" i="11"/>
  <c r="AL12" i="11"/>
  <c r="AG12" i="11"/>
  <c r="AB12" i="11"/>
  <c r="W12" i="11"/>
  <c r="R12" i="11"/>
  <c r="M12" i="11"/>
  <c r="H12" i="11"/>
  <c r="AV11" i="11"/>
  <c r="AQ11" i="11"/>
  <c r="AL11" i="11"/>
  <c r="AG11" i="11"/>
  <c r="AB11" i="11"/>
  <c r="W11" i="11"/>
  <c r="R11" i="11"/>
  <c r="M11" i="11"/>
  <c r="H11" i="11"/>
  <c r="AV10" i="11"/>
  <c r="AQ10" i="11"/>
  <c r="AL10" i="11"/>
  <c r="AG10" i="11"/>
  <c r="AB10" i="11"/>
  <c r="W10" i="11"/>
  <c r="R10" i="11"/>
  <c r="M10" i="11"/>
  <c r="H10" i="11"/>
  <c r="AV9" i="11"/>
  <c r="AQ9" i="11"/>
  <c r="AL9" i="11"/>
  <c r="AG9" i="11"/>
  <c r="AB9" i="11"/>
  <c r="W9" i="11"/>
  <c r="R9" i="11"/>
  <c r="M9" i="11"/>
  <c r="H9" i="11"/>
  <c r="AV8" i="11"/>
  <c r="AQ8" i="11"/>
  <c r="AL8" i="11"/>
  <c r="AG8" i="11"/>
  <c r="AB8" i="11"/>
  <c r="W8" i="11"/>
  <c r="R8" i="11"/>
  <c r="M8" i="11"/>
  <c r="H8" i="11"/>
  <c r="AV7" i="11"/>
  <c r="AV37" i="11" s="1"/>
  <c r="AQ7" i="11"/>
  <c r="AL7" i="11"/>
  <c r="AL37" i="11" s="1"/>
  <c r="AG7" i="11"/>
  <c r="AB7" i="11"/>
  <c r="W7" i="11"/>
  <c r="R7" i="11"/>
  <c r="R37" i="11" s="1"/>
  <c r="M7" i="11"/>
  <c r="H7" i="11"/>
  <c r="B6" i="11"/>
  <c r="AV36" i="10"/>
  <c r="AQ36" i="10"/>
  <c r="AL36" i="10"/>
  <c r="AG36" i="10"/>
  <c r="AB36" i="10"/>
  <c r="W36" i="10"/>
  <c r="R36" i="10"/>
  <c r="M36" i="10"/>
  <c r="H36" i="10"/>
  <c r="AV35" i="10"/>
  <c r="AQ35" i="10"/>
  <c r="AL35" i="10"/>
  <c r="AG35" i="10"/>
  <c r="AB35" i="10"/>
  <c r="W35" i="10"/>
  <c r="R35" i="10"/>
  <c r="M35" i="10"/>
  <c r="H35" i="10"/>
  <c r="AV34" i="10"/>
  <c r="AQ34" i="10"/>
  <c r="AL34" i="10"/>
  <c r="AG34" i="10"/>
  <c r="AB34" i="10"/>
  <c r="W34" i="10"/>
  <c r="R34" i="10"/>
  <c r="M34" i="10"/>
  <c r="H34" i="10"/>
  <c r="AV33" i="10"/>
  <c r="AQ33" i="10"/>
  <c r="AL33" i="10"/>
  <c r="AG33" i="10"/>
  <c r="AB33" i="10"/>
  <c r="W33" i="10"/>
  <c r="R33" i="10"/>
  <c r="M33" i="10"/>
  <c r="H33" i="10"/>
  <c r="AV32" i="10"/>
  <c r="AQ32" i="10"/>
  <c r="AL32" i="10"/>
  <c r="AG32" i="10"/>
  <c r="AB32" i="10"/>
  <c r="W32" i="10"/>
  <c r="R32" i="10"/>
  <c r="M32" i="10"/>
  <c r="H32" i="10"/>
  <c r="AV31" i="10"/>
  <c r="AQ31" i="10"/>
  <c r="AL31" i="10"/>
  <c r="AG31" i="10"/>
  <c r="AB31" i="10"/>
  <c r="W31" i="10"/>
  <c r="R31" i="10"/>
  <c r="M31" i="10"/>
  <c r="H31" i="10"/>
  <c r="AV30" i="10"/>
  <c r="AQ30" i="10"/>
  <c r="AL30" i="10"/>
  <c r="AG30" i="10"/>
  <c r="AB30" i="10"/>
  <c r="W30" i="10"/>
  <c r="R30" i="10"/>
  <c r="M30" i="10"/>
  <c r="H30" i="10"/>
  <c r="AV29" i="10"/>
  <c r="AQ29" i="10"/>
  <c r="AL29" i="10"/>
  <c r="AG29" i="10"/>
  <c r="AB29" i="10"/>
  <c r="W29" i="10"/>
  <c r="R29" i="10"/>
  <c r="M29" i="10"/>
  <c r="H29" i="10"/>
  <c r="AV28" i="10"/>
  <c r="AQ28" i="10"/>
  <c r="AL28" i="10"/>
  <c r="AG28" i="10"/>
  <c r="AB28" i="10"/>
  <c r="W28" i="10"/>
  <c r="R28" i="10"/>
  <c r="M28" i="10"/>
  <c r="H28" i="10"/>
  <c r="AV27" i="10"/>
  <c r="AQ27" i="10"/>
  <c r="AL27" i="10"/>
  <c r="AG27" i="10"/>
  <c r="AB27" i="10"/>
  <c r="W27" i="10"/>
  <c r="R27" i="10"/>
  <c r="M27" i="10"/>
  <c r="H27" i="10"/>
  <c r="AV26" i="10"/>
  <c r="AQ26" i="10"/>
  <c r="AL26" i="10"/>
  <c r="AG26" i="10"/>
  <c r="AB26" i="10"/>
  <c r="W26" i="10"/>
  <c r="R26" i="10"/>
  <c r="M26" i="10"/>
  <c r="H26" i="10"/>
  <c r="AV25" i="10"/>
  <c r="AQ25" i="10"/>
  <c r="AL25" i="10"/>
  <c r="AG25" i="10"/>
  <c r="AB25" i="10"/>
  <c r="W25" i="10"/>
  <c r="R25" i="10"/>
  <c r="M25" i="10"/>
  <c r="H25" i="10"/>
  <c r="AV24" i="10"/>
  <c r="AQ24" i="10"/>
  <c r="AL24" i="10"/>
  <c r="AG24" i="10"/>
  <c r="AB24" i="10"/>
  <c r="W24" i="10"/>
  <c r="R24" i="10"/>
  <c r="M24" i="10"/>
  <c r="H24" i="10"/>
  <c r="AV23" i="10"/>
  <c r="AQ23" i="10"/>
  <c r="AL23" i="10"/>
  <c r="AG23" i="10"/>
  <c r="AB23" i="10"/>
  <c r="W23" i="10"/>
  <c r="R23" i="10"/>
  <c r="M23" i="10"/>
  <c r="H23" i="10"/>
  <c r="AV22" i="10"/>
  <c r="AQ22" i="10"/>
  <c r="AL22" i="10"/>
  <c r="AG22" i="10"/>
  <c r="AB22" i="10"/>
  <c r="W22" i="10"/>
  <c r="R22" i="10"/>
  <c r="M22" i="10"/>
  <c r="H22" i="10"/>
  <c r="AV21" i="10"/>
  <c r="AQ21" i="10"/>
  <c r="AL21" i="10"/>
  <c r="AG21" i="10"/>
  <c r="AB21" i="10"/>
  <c r="W21" i="10"/>
  <c r="R21" i="10"/>
  <c r="M21" i="10"/>
  <c r="H21" i="10"/>
  <c r="AV20" i="10"/>
  <c r="AQ20" i="10"/>
  <c r="AL20" i="10"/>
  <c r="AG20" i="10"/>
  <c r="AB20" i="10"/>
  <c r="W20" i="10"/>
  <c r="R20" i="10"/>
  <c r="M20" i="10"/>
  <c r="H20" i="10"/>
  <c r="AV19" i="10"/>
  <c r="AQ19" i="10"/>
  <c r="AL19" i="10"/>
  <c r="AG19" i="10"/>
  <c r="AB19" i="10"/>
  <c r="W19" i="10"/>
  <c r="R19" i="10"/>
  <c r="M19" i="10"/>
  <c r="H19" i="10"/>
  <c r="AV18" i="10"/>
  <c r="AQ18" i="10"/>
  <c r="AL18" i="10"/>
  <c r="AG18" i="10"/>
  <c r="AB18" i="10"/>
  <c r="W18" i="10"/>
  <c r="R18" i="10"/>
  <c r="M18" i="10"/>
  <c r="H18" i="10"/>
  <c r="AV17" i="10"/>
  <c r="AQ17" i="10"/>
  <c r="AL17" i="10"/>
  <c r="AG17" i="10"/>
  <c r="AB17" i="10"/>
  <c r="W17" i="10"/>
  <c r="R17" i="10"/>
  <c r="M17" i="10"/>
  <c r="H17" i="10"/>
  <c r="AV16" i="10"/>
  <c r="AQ16" i="10"/>
  <c r="AL16" i="10"/>
  <c r="AG16" i="10"/>
  <c r="AB16" i="10"/>
  <c r="W16" i="10"/>
  <c r="R16" i="10"/>
  <c r="M16" i="10"/>
  <c r="H16" i="10"/>
  <c r="AV15" i="10"/>
  <c r="AQ15" i="10"/>
  <c r="AL15" i="10"/>
  <c r="AG15" i="10"/>
  <c r="AB15" i="10"/>
  <c r="W15" i="10"/>
  <c r="R15" i="10"/>
  <c r="M15" i="10"/>
  <c r="H15" i="10"/>
  <c r="AV14" i="10"/>
  <c r="AQ14" i="10"/>
  <c r="AL14" i="10"/>
  <c r="AG14" i="10"/>
  <c r="AB14" i="10"/>
  <c r="W14" i="10"/>
  <c r="R14" i="10"/>
  <c r="M14" i="10"/>
  <c r="H14" i="10"/>
  <c r="AV13" i="10"/>
  <c r="AQ13" i="10"/>
  <c r="AL13" i="10"/>
  <c r="AG13" i="10"/>
  <c r="AB13" i="10"/>
  <c r="W13" i="10"/>
  <c r="R13" i="10"/>
  <c r="M13" i="10"/>
  <c r="H13" i="10"/>
  <c r="AV12" i="10"/>
  <c r="AQ12" i="10"/>
  <c r="AL12" i="10"/>
  <c r="AG12" i="10"/>
  <c r="AB12" i="10"/>
  <c r="W12" i="10"/>
  <c r="R12" i="10"/>
  <c r="M12" i="10"/>
  <c r="H12" i="10"/>
  <c r="AV11" i="10"/>
  <c r="AQ11" i="10"/>
  <c r="AL11" i="10"/>
  <c r="AG11" i="10"/>
  <c r="AB11" i="10"/>
  <c r="W11" i="10"/>
  <c r="R11" i="10"/>
  <c r="M11" i="10"/>
  <c r="H11" i="10"/>
  <c r="AV10" i="10"/>
  <c r="AQ10" i="10"/>
  <c r="AL10" i="10"/>
  <c r="AG10" i="10"/>
  <c r="AB10" i="10"/>
  <c r="W10" i="10"/>
  <c r="R10" i="10"/>
  <c r="M10" i="10"/>
  <c r="H10" i="10"/>
  <c r="AV9" i="10"/>
  <c r="AQ9" i="10"/>
  <c r="AL9" i="10"/>
  <c r="AG9" i="10"/>
  <c r="AB9" i="10"/>
  <c r="W9" i="10"/>
  <c r="R9" i="10"/>
  <c r="M9" i="10"/>
  <c r="H9" i="10"/>
  <c r="AV8" i="10"/>
  <c r="AQ8" i="10"/>
  <c r="AL8" i="10"/>
  <c r="AG8" i="10"/>
  <c r="AB8" i="10"/>
  <c r="W8" i="10"/>
  <c r="R8" i="10"/>
  <c r="M8" i="10"/>
  <c r="H8" i="10"/>
  <c r="AV7" i="10"/>
  <c r="AQ7" i="10"/>
  <c r="AQ37" i="10" s="1"/>
  <c r="AL7" i="10"/>
  <c r="AG7" i="10"/>
  <c r="AG37" i="10" s="1"/>
  <c r="AB7" i="10"/>
  <c r="W7" i="10"/>
  <c r="W37" i="10" s="1"/>
  <c r="R7" i="10"/>
  <c r="M7" i="10"/>
  <c r="M37" i="10" s="1"/>
  <c r="H7" i="10"/>
  <c r="B6" i="10"/>
  <c r="AV91" i="9"/>
  <c r="AQ91" i="9"/>
  <c r="AL91" i="9"/>
  <c r="AG91" i="9"/>
  <c r="AB91" i="9"/>
  <c r="W91" i="9"/>
  <c r="R91" i="9"/>
  <c r="M91" i="9"/>
  <c r="H91" i="9"/>
  <c r="AV90" i="9"/>
  <c r="AQ90" i="9"/>
  <c r="AL90" i="9"/>
  <c r="AG90" i="9"/>
  <c r="AB90" i="9"/>
  <c r="W90" i="9"/>
  <c r="R90" i="9"/>
  <c r="M90" i="9"/>
  <c r="H90" i="9"/>
  <c r="AV89" i="9"/>
  <c r="AQ89" i="9"/>
  <c r="AL89" i="9"/>
  <c r="AG89" i="9"/>
  <c r="AB89" i="9"/>
  <c r="W89" i="9"/>
  <c r="R89" i="9"/>
  <c r="M89" i="9"/>
  <c r="H89" i="9"/>
  <c r="AV88" i="9"/>
  <c r="AQ88" i="9"/>
  <c r="AL88" i="9"/>
  <c r="AG88" i="9"/>
  <c r="AB88" i="9"/>
  <c r="W88" i="9"/>
  <c r="R88" i="9"/>
  <c r="M88" i="9"/>
  <c r="H88" i="9"/>
  <c r="AV87" i="9"/>
  <c r="AQ87" i="9"/>
  <c r="AL87" i="9"/>
  <c r="AG87" i="9"/>
  <c r="AB87" i="9"/>
  <c r="W87" i="9"/>
  <c r="R87" i="9"/>
  <c r="M87" i="9"/>
  <c r="H87" i="9"/>
  <c r="AV86" i="9"/>
  <c r="AQ86" i="9"/>
  <c r="AL86" i="9"/>
  <c r="AG86" i="9"/>
  <c r="AB86" i="9"/>
  <c r="W86" i="9"/>
  <c r="R86" i="9"/>
  <c r="M86" i="9"/>
  <c r="H86" i="9"/>
  <c r="AV85" i="9"/>
  <c r="AQ85" i="9"/>
  <c r="AL85" i="9"/>
  <c r="AG85" i="9"/>
  <c r="AB85" i="9"/>
  <c r="W85" i="9"/>
  <c r="R85" i="9"/>
  <c r="M85" i="9"/>
  <c r="H85" i="9"/>
  <c r="AV84" i="9"/>
  <c r="AQ84" i="9"/>
  <c r="AL84" i="9"/>
  <c r="AG84" i="9"/>
  <c r="AB84" i="9"/>
  <c r="W84" i="9"/>
  <c r="R84" i="9"/>
  <c r="M84" i="9"/>
  <c r="H84" i="9"/>
  <c r="AV83" i="9"/>
  <c r="AQ83" i="9"/>
  <c r="AL83" i="9"/>
  <c r="AG83" i="9"/>
  <c r="AB83" i="9"/>
  <c r="W83" i="9"/>
  <c r="R83" i="9"/>
  <c r="M83" i="9"/>
  <c r="H83" i="9"/>
  <c r="AV82" i="9"/>
  <c r="AQ82" i="9"/>
  <c r="AL82" i="9"/>
  <c r="AG82" i="9"/>
  <c r="AB82" i="9"/>
  <c r="W82" i="9"/>
  <c r="R82" i="9"/>
  <c r="M82" i="9"/>
  <c r="H82" i="9"/>
  <c r="AV81" i="9"/>
  <c r="AQ81" i="9"/>
  <c r="AL81" i="9"/>
  <c r="AG81" i="9"/>
  <c r="AB81" i="9"/>
  <c r="W81" i="9"/>
  <c r="R81" i="9"/>
  <c r="M81" i="9"/>
  <c r="H81" i="9"/>
  <c r="AV80" i="9"/>
  <c r="AQ80" i="9"/>
  <c r="AL80" i="9"/>
  <c r="AG80" i="9"/>
  <c r="AB80" i="9"/>
  <c r="W80" i="9"/>
  <c r="R80" i="9"/>
  <c r="M80" i="9"/>
  <c r="H80" i="9"/>
  <c r="AV79" i="9"/>
  <c r="AQ79" i="9"/>
  <c r="AL79" i="9"/>
  <c r="AG79" i="9"/>
  <c r="AB79" i="9"/>
  <c r="W79" i="9"/>
  <c r="R79" i="9"/>
  <c r="M79" i="9"/>
  <c r="H79" i="9"/>
  <c r="AV78" i="9"/>
  <c r="AQ78" i="9"/>
  <c r="AL78" i="9"/>
  <c r="AG78" i="9"/>
  <c r="AB78" i="9"/>
  <c r="W78" i="9"/>
  <c r="R78" i="9"/>
  <c r="M78" i="9"/>
  <c r="H78" i="9"/>
  <c r="AV77" i="9"/>
  <c r="AQ77" i="9"/>
  <c r="AL77" i="9"/>
  <c r="AG77" i="9"/>
  <c r="AB77" i="9"/>
  <c r="W77" i="9"/>
  <c r="R77" i="9"/>
  <c r="M77" i="9"/>
  <c r="H77" i="9"/>
  <c r="AV76" i="9"/>
  <c r="AQ76" i="9"/>
  <c r="AL76" i="9"/>
  <c r="AG76" i="9"/>
  <c r="AB76" i="9"/>
  <c r="W76" i="9"/>
  <c r="R76" i="9"/>
  <c r="M76" i="9"/>
  <c r="H76" i="9"/>
  <c r="AV75" i="9"/>
  <c r="AQ75" i="9"/>
  <c r="AL75" i="9"/>
  <c r="AG75" i="9"/>
  <c r="AB75" i="9"/>
  <c r="W75" i="9"/>
  <c r="R75" i="9"/>
  <c r="M75" i="9"/>
  <c r="H75" i="9"/>
  <c r="AV74" i="9"/>
  <c r="AQ74" i="9"/>
  <c r="AL74" i="9"/>
  <c r="AG74" i="9"/>
  <c r="AB74" i="9"/>
  <c r="W74" i="9"/>
  <c r="R74" i="9"/>
  <c r="M74" i="9"/>
  <c r="H74" i="9"/>
  <c r="AV73" i="9"/>
  <c r="AQ73" i="9"/>
  <c r="AL73" i="9"/>
  <c r="AG73" i="9"/>
  <c r="AB73" i="9"/>
  <c r="W73" i="9"/>
  <c r="R73" i="9"/>
  <c r="M73" i="9"/>
  <c r="H73" i="9"/>
  <c r="AV72" i="9"/>
  <c r="AQ72" i="9"/>
  <c r="AL72" i="9"/>
  <c r="AG72" i="9"/>
  <c r="AB72" i="9"/>
  <c r="W72" i="9"/>
  <c r="R72" i="9"/>
  <c r="M72" i="9"/>
  <c r="H72" i="9"/>
  <c r="AV71" i="9"/>
  <c r="AQ71" i="9"/>
  <c r="AL71" i="9"/>
  <c r="AG71" i="9"/>
  <c r="AB71" i="9"/>
  <c r="W71" i="9"/>
  <c r="R71" i="9"/>
  <c r="M71" i="9"/>
  <c r="H71" i="9"/>
  <c r="AV70" i="9"/>
  <c r="AQ70" i="9"/>
  <c r="AL70" i="9"/>
  <c r="AG70" i="9"/>
  <c r="AB70" i="9"/>
  <c r="W70" i="9"/>
  <c r="R70" i="9"/>
  <c r="M70" i="9"/>
  <c r="H70" i="9"/>
  <c r="AV69" i="9"/>
  <c r="AQ69" i="9"/>
  <c r="AL69" i="9"/>
  <c r="AG69" i="9"/>
  <c r="AB69" i="9"/>
  <c r="W69" i="9"/>
  <c r="R69" i="9"/>
  <c r="M69" i="9"/>
  <c r="H69" i="9"/>
  <c r="AV68" i="9"/>
  <c r="AQ68" i="9"/>
  <c r="AL68" i="9"/>
  <c r="AG68" i="9"/>
  <c r="AB68" i="9"/>
  <c r="W68" i="9"/>
  <c r="R68" i="9"/>
  <c r="M68" i="9"/>
  <c r="H68" i="9"/>
  <c r="AV67" i="9"/>
  <c r="AQ67" i="9"/>
  <c r="AL67" i="9"/>
  <c r="AG67" i="9"/>
  <c r="AB67" i="9"/>
  <c r="W67" i="9"/>
  <c r="R67" i="9"/>
  <c r="M67" i="9"/>
  <c r="H67" i="9"/>
  <c r="AV66" i="9"/>
  <c r="AQ66" i="9"/>
  <c r="AL66" i="9"/>
  <c r="AG66" i="9"/>
  <c r="AB66" i="9"/>
  <c r="W66" i="9"/>
  <c r="R66" i="9"/>
  <c r="M66" i="9"/>
  <c r="H66" i="9"/>
  <c r="AV65" i="9"/>
  <c r="AV92" i="9" s="1"/>
  <c r="AQ65" i="9"/>
  <c r="AL65" i="9"/>
  <c r="AL92" i="9" s="1"/>
  <c r="AG65" i="9"/>
  <c r="AB65" i="9"/>
  <c r="W65" i="9"/>
  <c r="R65" i="9"/>
  <c r="R92" i="9" s="1"/>
  <c r="M65" i="9"/>
  <c r="H65" i="9"/>
  <c r="H92" i="9" s="1"/>
  <c r="AV62" i="9"/>
  <c r="AQ62" i="9"/>
  <c r="AL62" i="9"/>
  <c r="AG62" i="9"/>
  <c r="AB62" i="9"/>
  <c r="W62" i="9"/>
  <c r="R62" i="9"/>
  <c r="M62" i="9"/>
  <c r="H62" i="9"/>
  <c r="AV61" i="9"/>
  <c r="AQ61" i="9"/>
  <c r="AL61" i="9"/>
  <c r="AG61" i="9"/>
  <c r="AB61" i="9"/>
  <c r="W61" i="9"/>
  <c r="R61" i="9"/>
  <c r="M61" i="9"/>
  <c r="H61" i="9"/>
  <c r="AV60" i="9"/>
  <c r="AQ60" i="9"/>
  <c r="AL60" i="9"/>
  <c r="AG60" i="9"/>
  <c r="AB60" i="9"/>
  <c r="W60" i="9"/>
  <c r="R60" i="9"/>
  <c r="M60" i="9"/>
  <c r="H60" i="9"/>
  <c r="AV59" i="9"/>
  <c r="AQ59" i="9"/>
  <c r="AL59" i="9"/>
  <c r="AG59" i="9"/>
  <c r="AB59" i="9"/>
  <c r="W59" i="9"/>
  <c r="R59" i="9"/>
  <c r="M59" i="9"/>
  <c r="H59" i="9"/>
  <c r="AV58" i="9"/>
  <c r="AQ58" i="9"/>
  <c r="AL58" i="9"/>
  <c r="AG58" i="9"/>
  <c r="AB58" i="9"/>
  <c r="W58" i="9"/>
  <c r="R58" i="9"/>
  <c r="M58" i="9"/>
  <c r="H58" i="9"/>
  <c r="AV57" i="9"/>
  <c r="AQ57" i="9"/>
  <c r="AL57" i="9"/>
  <c r="AG57" i="9"/>
  <c r="AB57" i="9"/>
  <c r="W57" i="9"/>
  <c r="R57" i="9"/>
  <c r="M57" i="9"/>
  <c r="H57" i="9"/>
  <c r="AV56" i="9"/>
  <c r="AQ56" i="9"/>
  <c r="AL56" i="9"/>
  <c r="AG56" i="9"/>
  <c r="AB56" i="9"/>
  <c r="W56" i="9"/>
  <c r="R56" i="9"/>
  <c r="M56" i="9"/>
  <c r="H56" i="9"/>
  <c r="AV55" i="9"/>
  <c r="AQ55" i="9"/>
  <c r="AL55" i="9"/>
  <c r="AG55" i="9"/>
  <c r="AB55" i="9"/>
  <c r="W55" i="9"/>
  <c r="R55" i="9"/>
  <c r="M55" i="9"/>
  <c r="H55" i="9"/>
  <c r="AV54" i="9"/>
  <c r="AQ54" i="9"/>
  <c r="AL54" i="9"/>
  <c r="AG54" i="9"/>
  <c r="AB54" i="9"/>
  <c r="W54" i="9"/>
  <c r="R54" i="9"/>
  <c r="M54" i="9"/>
  <c r="H54" i="9"/>
  <c r="AV53" i="9"/>
  <c r="AQ53" i="9"/>
  <c r="AL53" i="9"/>
  <c r="AG53" i="9"/>
  <c r="AB53" i="9"/>
  <c r="W53" i="9"/>
  <c r="R53" i="9"/>
  <c r="M53" i="9"/>
  <c r="H53" i="9"/>
  <c r="AV52" i="9"/>
  <c r="AQ52" i="9"/>
  <c r="AL52" i="9"/>
  <c r="AG52" i="9"/>
  <c r="AB52" i="9"/>
  <c r="W52" i="9"/>
  <c r="R52" i="9"/>
  <c r="M52" i="9"/>
  <c r="H52" i="9"/>
  <c r="AV51" i="9"/>
  <c r="AQ51" i="9"/>
  <c r="AL51" i="9"/>
  <c r="AG51" i="9"/>
  <c r="AB51" i="9"/>
  <c r="W51" i="9"/>
  <c r="R51" i="9"/>
  <c r="M51" i="9"/>
  <c r="H51" i="9"/>
  <c r="AV50" i="9"/>
  <c r="AQ50" i="9"/>
  <c r="AL50" i="9"/>
  <c r="AG50" i="9"/>
  <c r="AB50" i="9"/>
  <c r="W50" i="9"/>
  <c r="R50" i="9"/>
  <c r="M50" i="9"/>
  <c r="H50" i="9"/>
  <c r="AV49" i="9"/>
  <c r="AQ49" i="9"/>
  <c r="AL49" i="9"/>
  <c r="AG49" i="9"/>
  <c r="AB49" i="9"/>
  <c r="W49" i="9"/>
  <c r="R49" i="9"/>
  <c r="M49" i="9"/>
  <c r="H49" i="9"/>
  <c r="AV48" i="9"/>
  <c r="AQ48" i="9"/>
  <c r="AL48" i="9"/>
  <c r="AG48" i="9"/>
  <c r="AB48" i="9"/>
  <c r="W48" i="9"/>
  <c r="R48" i="9"/>
  <c r="M48" i="9"/>
  <c r="H48" i="9"/>
  <c r="AV47" i="9"/>
  <c r="AQ47" i="9"/>
  <c r="AL47" i="9"/>
  <c r="AG47" i="9"/>
  <c r="AB47" i="9"/>
  <c r="W47" i="9"/>
  <c r="R47" i="9"/>
  <c r="M47" i="9"/>
  <c r="H47" i="9"/>
  <c r="AV46" i="9"/>
  <c r="AQ46" i="9"/>
  <c r="AL46" i="9"/>
  <c r="AG46" i="9"/>
  <c r="AB46" i="9"/>
  <c r="W46" i="9"/>
  <c r="R46" i="9"/>
  <c r="M46" i="9"/>
  <c r="H46" i="9"/>
  <c r="AV45" i="9"/>
  <c r="AQ45" i="9"/>
  <c r="AL45" i="9"/>
  <c r="AG45" i="9"/>
  <c r="AB45" i="9"/>
  <c r="W45" i="9"/>
  <c r="R45" i="9"/>
  <c r="M45" i="9"/>
  <c r="H45" i="9"/>
  <c r="AV44" i="9"/>
  <c r="AQ44" i="9"/>
  <c r="AL44" i="9"/>
  <c r="AG44" i="9"/>
  <c r="AB44" i="9"/>
  <c r="W44" i="9"/>
  <c r="R44" i="9"/>
  <c r="M44" i="9"/>
  <c r="H44" i="9"/>
  <c r="AV43" i="9"/>
  <c r="AQ43" i="9"/>
  <c r="AL43" i="9"/>
  <c r="AG43" i="9"/>
  <c r="AB43" i="9"/>
  <c r="W43" i="9"/>
  <c r="R43" i="9"/>
  <c r="M43" i="9"/>
  <c r="H43" i="9"/>
  <c r="AV42" i="9"/>
  <c r="AQ42" i="9"/>
  <c r="AL42" i="9"/>
  <c r="AG42" i="9"/>
  <c r="AB42" i="9"/>
  <c r="W42" i="9"/>
  <c r="R42" i="9"/>
  <c r="M42" i="9"/>
  <c r="H42" i="9"/>
  <c r="AV41" i="9"/>
  <c r="AQ41" i="9"/>
  <c r="AL41" i="9"/>
  <c r="AG41" i="9"/>
  <c r="AB41" i="9"/>
  <c r="W41" i="9"/>
  <c r="R41" i="9"/>
  <c r="M41" i="9"/>
  <c r="H41" i="9"/>
  <c r="AV40" i="9"/>
  <c r="AQ40" i="9"/>
  <c r="AL40" i="9"/>
  <c r="AG40" i="9"/>
  <c r="AB40" i="9"/>
  <c r="W40" i="9"/>
  <c r="R40" i="9"/>
  <c r="M40" i="9"/>
  <c r="H40" i="9"/>
  <c r="AV39" i="9"/>
  <c r="AQ39" i="9"/>
  <c r="AL39" i="9"/>
  <c r="AG39" i="9"/>
  <c r="AB39" i="9"/>
  <c r="W39" i="9"/>
  <c r="R39" i="9"/>
  <c r="M39" i="9"/>
  <c r="H39" i="9"/>
  <c r="AV38" i="9"/>
  <c r="AQ38" i="9"/>
  <c r="AL38" i="9"/>
  <c r="AG38" i="9"/>
  <c r="AB38" i="9"/>
  <c r="W38" i="9"/>
  <c r="R38" i="9"/>
  <c r="M38" i="9"/>
  <c r="H38" i="9"/>
  <c r="AV37" i="9"/>
  <c r="AQ37" i="9"/>
  <c r="AL37" i="9"/>
  <c r="AG37" i="9"/>
  <c r="AB37" i="9"/>
  <c r="W37" i="9"/>
  <c r="R37" i="9"/>
  <c r="M37" i="9"/>
  <c r="H37" i="9"/>
  <c r="AV36" i="9"/>
  <c r="AV63" i="9" s="1"/>
  <c r="AQ36" i="9"/>
  <c r="AQ63" i="9" s="1"/>
  <c r="AL36" i="9"/>
  <c r="AL63" i="9" s="1"/>
  <c r="AG36" i="9"/>
  <c r="AG63" i="9" s="1"/>
  <c r="AB36" i="9"/>
  <c r="AB63" i="9" s="1"/>
  <c r="W36" i="9"/>
  <c r="W63" i="9" s="1"/>
  <c r="R36" i="9"/>
  <c r="R63" i="9" s="1"/>
  <c r="M36" i="9"/>
  <c r="M63" i="9" s="1"/>
  <c r="H36" i="9"/>
  <c r="H63" i="9" s="1"/>
  <c r="AV33" i="9"/>
  <c r="AQ33" i="9"/>
  <c r="AL33" i="9"/>
  <c r="AG33" i="9"/>
  <c r="AB33" i="9"/>
  <c r="W33" i="9"/>
  <c r="R33" i="9"/>
  <c r="M33" i="9"/>
  <c r="H33" i="9"/>
  <c r="AV32" i="9"/>
  <c r="AQ32" i="9"/>
  <c r="AL32" i="9"/>
  <c r="AG32" i="9"/>
  <c r="AB32" i="9"/>
  <c r="W32" i="9"/>
  <c r="R32" i="9"/>
  <c r="M32" i="9"/>
  <c r="H32" i="9"/>
  <c r="AV31" i="9"/>
  <c r="AQ31" i="9"/>
  <c r="AL31" i="9"/>
  <c r="AG31" i="9"/>
  <c r="AB31" i="9"/>
  <c r="W31" i="9"/>
  <c r="R31" i="9"/>
  <c r="M31" i="9"/>
  <c r="H31" i="9"/>
  <c r="AV30" i="9"/>
  <c r="AQ30" i="9"/>
  <c r="AL30" i="9"/>
  <c r="AG30" i="9"/>
  <c r="AB30" i="9"/>
  <c r="W30" i="9"/>
  <c r="R30" i="9"/>
  <c r="M30" i="9"/>
  <c r="H30" i="9"/>
  <c r="AV29" i="9"/>
  <c r="AQ29" i="9"/>
  <c r="AL29" i="9"/>
  <c r="AG29" i="9"/>
  <c r="AB29" i="9"/>
  <c r="W29" i="9"/>
  <c r="R29" i="9"/>
  <c r="M29" i="9"/>
  <c r="H29" i="9"/>
  <c r="AV28" i="9"/>
  <c r="AQ28" i="9"/>
  <c r="AL28" i="9"/>
  <c r="AG28" i="9"/>
  <c r="AB28" i="9"/>
  <c r="W28" i="9"/>
  <c r="R28" i="9"/>
  <c r="M28" i="9"/>
  <c r="H28" i="9"/>
  <c r="AV27" i="9"/>
  <c r="AQ27" i="9"/>
  <c r="AL27" i="9"/>
  <c r="AG27" i="9"/>
  <c r="AB27" i="9"/>
  <c r="W27" i="9"/>
  <c r="R27" i="9"/>
  <c r="M27" i="9"/>
  <c r="H27" i="9"/>
  <c r="AV26" i="9"/>
  <c r="AQ26" i="9"/>
  <c r="AL26" i="9"/>
  <c r="AG26" i="9"/>
  <c r="AB26" i="9"/>
  <c r="W26" i="9"/>
  <c r="R26" i="9"/>
  <c r="M26" i="9"/>
  <c r="H26" i="9"/>
  <c r="AV25" i="9"/>
  <c r="AQ25" i="9"/>
  <c r="AL25" i="9"/>
  <c r="AG25" i="9"/>
  <c r="AB25" i="9"/>
  <c r="W25" i="9"/>
  <c r="R25" i="9"/>
  <c r="M25" i="9"/>
  <c r="H25" i="9"/>
  <c r="AV24" i="9"/>
  <c r="AQ24" i="9"/>
  <c r="AL24" i="9"/>
  <c r="AG24" i="9"/>
  <c r="AB24" i="9"/>
  <c r="W24" i="9"/>
  <c r="R24" i="9"/>
  <c r="M24" i="9"/>
  <c r="H24" i="9"/>
  <c r="AV23" i="9"/>
  <c r="AQ23" i="9"/>
  <c r="AL23" i="9"/>
  <c r="AG23" i="9"/>
  <c r="AB23" i="9"/>
  <c r="W23" i="9"/>
  <c r="R23" i="9"/>
  <c r="M23" i="9"/>
  <c r="H23" i="9"/>
  <c r="AV22" i="9"/>
  <c r="AQ22" i="9"/>
  <c r="AL22" i="9"/>
  <c r="AG22" i="9"/>
  <c r="AB22" i="9"/>
  <c r="W22" i="9"/>
  <c r="R22" i="9"/>
  <c r="M22" i="9"/>
  <c r="H22" i="9"/>
  <c r="AV21" i="9"/>
  <c r="AQ21" i="9"/>
  <c r="AL21" i="9"/>
  <c r="AG21" i="9"/>
  <c r="AB21" i="9"/>
  <c r="W21" i="9"/>
  <c r="R21" i="9"/>
  <c r="M21" i="9"/>
  <c r="H21" i="9"/>
  <c r="AV20" i="9"/>
  <c r="AQ20" i="9"/>
  <c r="AL20" i="9"/>
  <c r="AG20" i="9"/>
  <c r="AB20" i="9"/>
  <c r="W20" i="9"/>
  <c r="R20" i="9"/>
  <c r="M20" i="9"/>
  <c r="H20" i="9"/>
  <c r="AV19" i="9"/>
  <c r="AQ19" i="9"/>
  <c r="AL19" i="9"/>
  <c r="AG19" i="9"/>
  <c r="AB19" i="9"/>
  <c r="W19" i="9"/>
  <c r="R19" i="9"/>
  <c r="M19" i="9"/>
  <c r="H19" i="9"/>
  <c r="AV18" i="9"/>
  <c r="AQ18" i="9"/>
  <c r="AL18" i="9"/>
  <c r="AG18" i="9"/>
  <c r="AB18" i="9"/>
  <c r="W18" i="9"/>
  <c r="R18" i="9"/>
  <c r="M18" i="9"/>
  <c r="H18" i="9"/>
  <c r="AV17" i="9"/>
  <c r="AQ17" i="9"/>
  <c r="AL17" i="9"/>
  <c r="AG17" i="9"/>
  <c r="AB17" i="9"/>
  <c r="W17" i="9"/>
  <c r="R17" i="9"/>
  <c r="M17" i="9"/>
  <c r="H17" i="9"/>
  <c r="AV16" i="9"/>
  <c r="AQ16" i="9"/>
  <c r="AL16" i="9"/>
  <c r="AG16" i="9"/>
  <c r="AB16" i="9"/>
  <c r="W16" i="9"/>
  <c r="R16" i="9"/>
  <c r="M16" i="9"/>
  <c r="H16" i="9"/>
  <c r="AV15" i="9"/>
  <c r="AQ15" i="9"/>
  <c r="AL15" i="9"/>
  <c r="AG15" i="9"/>
  <c r="AB15" i="9"/>
  <c r="W15" i="9"/>
  <c r="R15" i="9"/>
  <c r="M15" i="9"/>
  <c r="H15" i="9"/>
  <c r="AV14" i="9"/>
  <c r="AQ14" i="9"/>
  <c r="AL14" i="9"/>
  <c r="AG14" i="9"/>
  <c r="AB14" i="9"/>
  <c r="W14" i="9"/>
  <c r="R14" i="9"/>
  <c r="M14" i="9"/>
  <c r="H14" i="9"/>
  <c r="AV13" i="9"/>
  <c r="AQ13" i="9"/>
  <c r="AL13" i="9"/>
  <c r="AG13" i="9"/>
  <c r="AB13" i="9"/>
  <c r="W13" i="9"/>
  <c r="R13" i="9"/>
  <c r="M13" i="9"/>
  <c r="H13" i="9"/>
  <c r="AV12" i="9"/>
  <c r="AQ12" i="9"/>
  <c r="AL12" i="9"/>
  <c r="AG12" i="9"/>
  <c r="AB12" i="9"/>
  <c r="W12" i="9"/>
  <c r="R12" i="9"/>
  <c r="M12" i="9"/>
  <c r="H12" i="9"/>
  <c r="AV11" i="9"/>
  <c r="AQ11" i="9"/>
  <c r="AL11" i="9"/>
  <c r="AG11" i="9"/>
  <c r="AB11" i="9"/>
  <c r="W11" i="9"/>
  <c r="R11" i="9"/>
  <c r="M11" i="9"/>
  <c r="H11" i="9"/>
  <c r="AV10" i="9"/>
  <c r="AQ10" i="9"/>
  <c r="AL10" i="9"/>
  <c r="AG10" i="9"/>
  <c r="AB10" i="9"/>
  <c r="W10" i="9"/>
  <c r="R10" i="9"/>
  <c r="M10" i="9"/>
  <c r="H10" i="9"/>
  <c r="AV9" i="9"/>
  <c r="AQ9" i="9"/>
  <c r="AL9" i="9"/>
  <c r="AG9" i="9"/>
  <c r="AB9" i="9"/>
  <c r="W9" i="9"/>
  <c r="R9" i="9"/>
  <c r="M9" i="9"/>
  <c r="H9" i="9"/>
  <c r="AV8" i="9"/>
  <c r="AQ8" i="9"/>
  <c r="AL8" i="9"/>
  <c r="AG8" i="9"/>
  <c r="AB8" i="9"/>
  <c r="W8" i="9"/>
  <c r="R8" i="9"/>
  <c r="M8" i="9"/>
  <c r="H8" i="9"/>
  <c r="AV7" i="9"/>
  <c r="AQ7" i="9"/>
  <c r="AL7" i="9"/>
  <c r="AG7" i="9"/>
  <c r="AB7" i="9"/>
  <c r="W7" i="9"/>
  <c r="R7" i="9"/>
  <c r="M7" i="9"/>
  <c r="H7" i="9"/>
  <c r="B6" i="9"/>
  <c r="AV91" i="8"/>
  <c r="AQ91" i="8"/>
  <c r="AL91" i="8"/>
  <c r="AG91" i="8"/>
  <c r="AB91" i="8"/>
  <c r="W91" i="8"/>
  <c r="R91" i="8"/>
  <c r="M91" i="8"/>
  <c r="H91" i="8"/>
  <c r="AV90" i="8"/>
  <c r="AQ90" i="8"/>
  <c r="AL90" i="8"/>
  <c r="AG90" i="8"/>
  <c r="AB90" i="8"/>
  <c r="W90" i="8"/>
  <c r="R90" i="8"/>
  <c r="M90" i="8"/>
  <c r="H90" i="8"/>
  <c r="AV89" i="8"/>
  <c r="AQ89" i="8"/>
  <c r="AL89" i="8"/>
  <c r="AG89" i="8"/>
  <c r="AB89" i="8"/>
  <c r="W89" i="8"/>
  <c r="R89" i="8"/>
  <c r="M89" i="8"/>
  <c r="H89" i="8"/>
  <c r="AV88" i="8"/>
  <c r="AQ88" i="8"/>
  <c r="AL88" i="8"/>
  <c r="AG88" i="8"/>
  <c r="AB88" i="8"/>
  <c r="W88" i="8"/>
  <c r="R88" i="8"/>
  <c r="M88" i="8"/>
  <c r="H88" i="8"/>
  <c r="AV87" i="8"/>
  <c r="AQ87" i="8"/>
  <c r="AL87" i="8"/>
  <c r="AG87" i="8"/>
  <c r="AB87" i="8"/>
  <c r="W87" i="8"/>
  <c r="R87" i="8"/>
  <c r="M87" i="8"/>
  <c r="H87" i="8"/>
  <c r="AV86" i="8"/>
  <c r="AQ86" i="8"/>
  <c r="AL86" i="8"/>
  <c r="AG86" i="8"/>
  <c r="AB86" i="8"/>
  <c r="W86" i="8"/>
  <c r="R86" i="8"/>
  <c r="M86" i="8"/>
  <c r="H86" i="8"/>
  <c r="AV85" i="8"/>
  <c r="AQ85" i="8"/>
  <c r="AL85" i="8"/>
  <c r="AG85" i="8"/>
  <c r="AB85" i="8"/>
  <c r="W85" i="8"/>
  <c r="R85" i="8"/>
  <c r="M85" i="8"/>
  <c r="H85" i="8"/>
  <c r="AV84" i="8"/>
  <c r="AQ84" i="8"/>
  <c r="AL84" i="8"/>
  <c r="AG84" i="8"/>
  <c r="AB84" i="8"/>
  <c r="W84" i="8"/>
  <c r="R84" i="8"/>
  <c r="M84" i="8"/>
  <c r="H84" i="8"/>
  <c r="AV83" i="8"/>
  <c r="AQ83" i="8"/>
  <c r="AL83" i="8"/>
  <c r="AG83" i="8"/>
  <c r="AB83" i="8"/>
  <c r="W83" i="8"/>
  <c r="R83" i="8"/>
  <c r="M83" i="8"/>
  <c r="H83" i="8"/>
  <c r="AV82" i="8"/>
  <c r="AQ82" i="8"/>
  <c r="AL82" i="8"/>
  <c r="AG82" i="8"/>
  <c r="AB82" i="8"/>
  <c r="W82" i="8"/>
  <c r="R82" i="8"/>
  <c r="M82" i="8"/>
  <c r="H82" i="8"/>
  <c r="AV81" i="8"/>
  <c r="AQ81" i="8"/>
  <c r="AL81" i="8"/>
  <c r="AG81" i="8"/>
  <c r="AB81" i="8"/>
  <c r="W81" i="8"/>
  <c r="R81" i="8"/>
  <c r="M81" i="8"/>
  <c r="H81" i="8"/>
  <c r="AV80" i="8"/>
  <c r="AQ80" i="8"/>
  <c r="AL80" i="8"/>
  <c r="AG80" i="8"/>
  <c r="AB80" i="8"/>
  <c r="W80" i="8"/>
  <c r="R80" i="8"/>
  <c r="M80" i="8"/>
  <c r="H80" i="8"/>
  <c r="AV79" i="8"/>
  <c r="AQ79" i="8"/>
  <c r="AL79" i="8"/>
  <c r="AG79" i="8"/>
  <c r="AB79" i="8"/>
  <c r="W79" i="8"/>
  <c r="R79" i="8"/>
  <c r="M79" i="8"/>
  <c r="H79" i="8"/>
  <c r="AV78" i="8"/>
  <c r="AQ78" i="8"/>
  <c r="AL78" i="8"/>
  <c r="AG78" i="8"/>
  <c r="AB78" i="8"/>
  <c r="W78" i="8"/>
  <c r="R78" i="8"/>
  <c r="M78" i="8"/>
  <c r="H78" i="8"/>
  <c r="AV77" i="8"/>
  <c r="AQ77" i="8"/>
  <c r="AL77" i="8"/>
  <c r="AG77" i="8"/>
  <c r="AB77" i="8"/>
  <c r="W77" i="8"/>
  <c r="R77" i="8"/>
  <c r="M77" i="8"/>
  <c r="H77" i="8"/>
  <c r="AV76" i="8"/>
  <c r="AQ76" i="8"/>
  <c r="AL76" i="8"/>
  <c r="AG76" i="8"/>
  <c r="AB76" i="8"/>
  <c r="W76" i="8"/>
  <c r="R76" i="8"/>
  <c r="M76" i="8"/>
  <c r="H76" i="8"/>
  <c r="AV75" i="8"/>
  <c r="AQ75" i="8"/>
  <c r="AL75" i="8"/>
  <c r="AG75" i="8"/>
  <c r="AB75" i="8"/>
  <c r="W75" i="8"/>
  <c r="R75" i="8"/>
  <c r="M75" i="8"/>
  <c r="H75" i="8"/>
  <c r="AV74" i="8"/>
  <c r="AQ74" i="8"/>
  <c r="AL74" i="8"/>
  <c r="AG74" i="8"/>
  <c r="AB74" i="8"/>
  <c r="W74" i="8"/>
  <c r="R74" i="8"/>
  <c r="M74" i="8"/>
  <c r="H74" i="8"/>
  <c r="AV73" i="8"/>
  <c r="AQ73" i="8"/>
  <c r="AL73" i="8"/>
  <c r="AG73" i="8"/>
  <c r="AB73" i="8"/>
  <c r="W73" i="8"/>
  <c r="R73" i="8"/>
  <c r="M73" i="8"/>
  <c r="H73" i="8"/>
  <c r="AV72" i="8"/>
  <c r="AQ72" i="8"/>
  <c r="AL72" i="8"/>
  <c r="AG72" i="8"/>
  <c r="AB72" i="8"/>
  <c r="W72" i="8"/>
  <c r="R72" i="8"/>
  <c r="M72" i="8"/>
  <c r="H72" i="8"/>
  <c r="AV71" i="8"/>
  <c r="AQ71" i="8"/>
  <c r="AL71" i="8"/>
  <c r="AG71" i="8"/>
  <c r="AB71" i="8"/>
  <c r="W71" i="8"/>
  <c r="R71" i="8"/>
  <c r="M71" i="8"/>
  <c r="H71" i="8"/>
  <c r="AV70" i="8"/>
  <c r="AQ70" i="8"/>
  <c r="AL70" i="8"/>
  <c r="AG70" i="8"/>
  <c r="AB70" i="8"/>
  <c r="W70" i="8"/>
  <c r="R70" i="8"/>
  <c r="M70" i="8"/>
  <c r="H70" i="8"/>
  <c r="AV69" i="8"/>
  <c r="AQ69" i="8"/>
  <c r="AL69" i="8"/>
  <c r="AG69" i="8"/>
  <c r="AB69" i="8"/>
  <c r="W69" i="8"/>
  <c r="R69" i="8"/>
  <c r="M69" i="8"/>
  <c r="H69" i="8"/>
  <c r="AV68" i="8"/>
  <c r="AQ68" i="8"/>
  <c r="AL68" i="8"/>
  <c r="AG68" i="8"/>
  <c r="AB68" i="8"/>
  <c r="W68" i="8"/>
  <c r="R68" i="8"/>
  <c r="M68" i="8"/>
  <c r="H68" i="8"/>
  <c r="AV67" i="8"/>
  <c r="AQ67" i="8"/>
  <c r="AL67" i="8"/>
  <c r="AG67" i="8"/>
  <c r="AB67" i="8"/>
  <c r="W67" i="8"/>
  <c r="R67" i="8"/>
  <c r="M67" i="8"/>
  <c r="H67" i="8"/>
  <c r="AV66" i="8"/>
  <c r="AQ66" i="8"/>
  <c r="AL66" i="8"/>
  <c r="AG66" i="8"/>
  <c r="AB66" i="8"/>
  <c r="W66" i="8"/>
  <c r="R66" i="8"/>
  <c r="M66" i="8"/>
  <c r="H66" i="8"/>
  <c r="AV65" i="8"/>
  <c r="AQ65" i="8"/>
  <c r="AL65" i="8"/>
  <c r="AG65" i="8"/>
  <c r="AB65" i="8"/>
  <c r="W65" i="8"/>
  <c r="R65" i="8"/>
  <c r="R92" i="8" s="1"/>
  <c r="M65" i="8"/>
  <c r="H65" i="8"/>
  <c r="A63" i="8"/>
  <c r="A92" i="8" s="1"/>
  <c r="AV62" i="8"/>
  <c r="AQ62" i="8"/>
  <c r="AL62" i="8"/>
  <c r="AG62" i="8"/>
  <c r="AB62" i="8"/>
  <c r="W62" i="8"/>
  <c r="R62" i="8"/>
  <c r="M62" i="8"/>
  <c r="H62" i="8"/>
  <c r="A62" i="8"/>
  <c r="A91" i="8" s="1"/>
  <c r="AV61" i="8"/>
  <c r="AQ61" i="8"/>
  <c r="AL61" i="8"/>
  <c r="AG61" i="8"/>
  <c r="AB61" i="8"/>
  <c r="W61" i="8"/>
  <c r="R61" i="8"/>
  <c r="M61" i="8"/>
  <c r="H61" i="8"/>
  <c r="A61" i="8"/>
  <c r="A90" i="8" s="1"/>
  <c r="AV60" i="8"/>
  <c r="AQ60" i="8"/>
  <c r="AL60" i="8"/>
  <c r="AG60" i="8"/>
  <c r="AB60" i="8"/>
  <c r="W60" i="8"/>
  <c r="R60" i="8"/>
  <c r="M60" i="8"/>
  <c r="H60" i="8"/>
  <c r="A60" i="8"/>
  <c r="A89" i="8" s="1"/>
  <c r="AV59" i="8"/>
  <c r="AQ59" i="8"/>
  <c r="AL59" i="8"/>
  <c r="AG59" i="8"/>
  <c r="AB59" i="8"/>
  <c r="W59" i="8"/>
  <c r="R59" i="8"/>
  <c r="M59" i="8"/>
  <c r="H59" i="8"/>
  <c r="A59" i="8"/>
  <c r="A88" i="8" s="1"/>
  <c r="AV58" i="8"/>
  <c r="AQ58" i="8"/>
  <c r="AL58" i="8"/>
  <c r="AG58" i="8"/>
  <c r="AB58" i="8"/>
  <c r="W58" i="8"/>
  <c r="R58" i="8"/>
  <c r="M58" i="8"/>
  <c r="H58" i="8"/>
  <c r="A58" i="8"/>
  <c r="A87" i="8" s="1"/>
  <c r="AV57" i="8"/>
  <c r="AQ57" i="8"/>
  <c r="AL57" i="8"/>
  <c r="AG57" i="8"/>
  <c r="AB57" i="8"/>
  <c r="W57" i="8"/>
  <c r="R57" i="8"/>
  <c r="M57" i="8"/>
  <c r="H57" i="8"/>
  <c r="A57" i="8"/>
  <c r="A86" i="8" s="1"/>
  <c r="AV56" i="8"/>
  <c r="AQ56" i="8"/>
  <c r="AL56" i="8"/>
  <c r="AG56" i="8"/>
  <c r="AB56" i="8"/>
  <c r="W56" i="8"/>
  <c r="R56" i="8"/>
  <c r="M56" i="8"/>
  <c r="H56" i="8"/>
  <c r="A56" i="8"/>
  <c r="A85" i="8" s="1"/>
  <c r="AV55" i="8"/>
  <c r="AQ55" i="8"/>
  <c r="AL55" i="8"/>
  <c r="AG55" i="8"/>
  <c r="AB55" i="8"/>
  <c r="W55" i="8"/>
  <c r="R55" i="8"/>
  <c r="M55" i="8"/>
  <c r="H55" i="8"/>
  <c r="A55" i="8"/>
  <c r="A84" i="8" s="1"/>
  <c r="AV54" i="8"/>
  <c r="AQ54" i="8"/>
  <c r="AL54" i="8"/>
  <c r="AG54" i="8"/>
  <c r="AB54" i="8"/>
  <c r="W54" i="8"/>
  <c r="R54" i="8"/>
  <c r="M54" i="8"/>
  <c r="H54" i="8"/>
  <c r="A54" i="8"/>
  <c r="A83" i="8" s="1"/>
  <c r="AV53" i="8"/>
  <c r="AQ53" i="8"/>
  <c r="AL53" i="8"/>
  <c r="AG53" i="8"/>
  <c r="AB53" i="8"/>
  <c r="W53" i="8"/>
  <c r="R53" i="8"/>
  <c r="M53" i="8"/>
  <c r="H53" i="8"/>
  <c r="A53" i="8"/>
  <c r="A82" i="8" s="1"/>
  <c r="AV52" i="8"/>
  <c r="AQ52" i="8"/>
  <c r="AL52" i="8"/>
  <c r="AG52" i="8"/>
  <c r="AB52" i="8"/>
  <c r="W52" i="8"/>
  <c r="R52" i="8"/>
  <c r="M52" i="8"/>
  <c r="H52" i="8"/>
  <c r="A52" i="8"/>
  <c r="A81" i="8" s="1"/>
  <c r="AV51" i="8"/>
  <c r="AQ51" i="8"/>
  <c r="AL51" i="8"/>
  <c r="AG51" i="8"/>
  <c r="AB51" i="8"/>
  <c r="W51" i="8"/>
  <c r="R51" i="8"/>
  <c r="M51" i="8"/>
  <c r="H51" i="8"/>
  <c r="A51" i="8"/>
  <c r="A80" i="8" s="1"/>
  <c r="AV50" i="8"/>
  <c r="AQ50" i="8"/>
  <c r="AL50" i="8"/>
  <c r="AG50" i="8"/>
  <c r="AB50" i="8"/>
  <c r="W50" i="8"/>
  <c r="R50" i="8"/>
  <c r="M50" i="8"/>
  <c r="H50" i="8"/>
  <c r="A50" i="8"/>
  <c r="A79" i="8" s="1"/>
  <c r="AV49" i="8"/>
  <c r="AQ49" i="8"/>
  <c r="AL49" i="8"/>
  <c r="AG49" i="8"/>
  <c r="AB49" i="8"/>
  <c r="W49" i="8"/>
  <c r="R49" i="8"/>
  <c r="M49" i="8"/>
  <c r="H49" i="8"/>
  <c r="A49" i="8"/>
  <c r="A78" i="8" s="1"/>
  <c r="AV48" i="8"/>
  <c r="AQ48" i="8"/>
  <c r="AL48" i="8"/>
  <c r="AG48" i="8"/>
  <c r="AB48" i="8"/>
  <c r="W48" i="8"/>
  <c r="R48" i="8"/>
  <c r="M48" i="8"/>
  <c r="H48" i="8"/>
  <c r="A48" i="8"/>
  <c r="A77" i="8" s="1"/>
  <c r="AV47" i="8"/>
  <c r="AQ47" i="8"/>
  <c r="AL47" i="8"/>
  <c r="AG47" i="8"/>
  <c r="AB47" i="8"/>
  <c r="W47" i="8"/>
  <c r="R47" i="8"/>
  <c r="M47" i="8"/>
  <c r="H47" i="8"/>
  <c r="A47" i="8"/>
  <c r="A76" i="8" s="1"/>
  <c r="AV46" i="8"/>
  <c r="AQ46" i="8"/>
  <c r="AL46" i="8"/>
  <c r="AG46" i="8"/>
  <c r="AB46" i="8"/>
  <c r="W46" i="8"/>
  <c r="R46" i="8"/>
  <c r="M46" i="8"/>
  <c r="H46" i="8"/>
  <c r="A46" i="8"/>
  <c r="A75" i="8" s="1"/>
  <c r="AV45" i="8"/>
  <c r="AQ45" i="8"/>
  <c r="AL45" i="8"/>
  <c r="AG45" i="8"/>
  <c r="AB45" i="8"/>
  <c r="W45" i="8"/>
  <c r="R45" i="8"/>
  <c r="M45" i="8"/>
  <c r="H45" i="8"/>
  <c r="A45" i="8"/>
  <c r="A74" i="8" s="1"/>
  <c r="AV44" i="8"/>
  <c r="AQ44" i="8"/>
  <c r="AL44" i="8"/>
  <c r="AG44" i="8"/>
  <c r="AB44" i="8"/>
  <c r="W44" i="8"/>
  <c r="R44" i="8"/>
  <c r="M44" i="8"/>
  <c r="H44" i="8"/>
  <c r="A44" i="8"/>
  <c r="A73" i="8" s="1"/>
  <c r="AV43" i="8"/>
  <c r="AQ43" i="8"/>
  <c r="AL43" i="8"/>
  <c r="AG43" i="8"/>
  <c r="AB43" i="8"/>
  <c r="W43" i="8"/>
  <c r="R43" i="8"/>
  <c r="M43" i="8"/>
  <c r="H43" i="8"/>
  <c r="A43" i="8"/>
  <c r="A72" i="8" s="1"/>
  <c r="AV42" i="8"/>
  <c r="AQ42" i="8"/>
  <c r="AL42" i="8"/>
  <c r="AG42" i="8"/>
  <c r="AB42" i="8"/>
  <c r="W42" i="8"/>
  <c r="R42" i="8"/>
  <c r="M42" i="8"/>
  <c r="H42" i="8"/>
  <c r="A42" i="8"/>
  <c r="A71" i="8" s="1"/>
  <c r="AV41" i="8"/>
  <c r="AQ41" i="8"/>
  <c r="AL41" i="8"/>
  <c r="AG41" i="8"/>
  <c r="AB41" i="8"/>
  <c r="W41" i="8"/>
  <c r="R41" i="8"/>
  <c r="M41" i="8"/>
  <c r="H41" i="8"/>
  <c r="A41" i="8"/>
  <c r="A70" i="8" s="1"/>
  <c r="AV40" i="8"/>
  <c r="AQ40" i="8"/>
  <c r="AL40" i="8"/>
  <c r="AG40" i="8"/>
  <c r="AB40" i="8"/>
  <c r="W40" i="8"/>
  <c r="R40" i="8"/>
  <c r="M40" i="8"/>
  <c r="H40" i="8"/>
  <c r="A40" i="8"/>
  <c r="A69" i="8" s="1"/>
  <c r="AV39" i="8"/>
  <c r="AQ39" i="8"/>
  <c r="AL39" i="8"/>
  <c r="AG39" i="8"/>
  <c r="AB39" i="8"/>
  <c r="W39" i="8"/>
  <c r="R39" i="8"/>
  <c r="M39" i="8"/>
  <c r="H39" i="8"/>
  <c r="A39" i="8"/>
  <c r="A68" i="8" s="1"/>
  <c r="AV38" i="8"/>
  <c r="AQ38" i="8"/>
  <c r="AL38" i="8"/>
  <c r="AG38" i="8"/>
  <c r="AB38" i="8"/>
  <c r="W38" i="8"/>
  <c r="R38" i="8"/>
  <c r="M38" i="8"/>
  <c r="H38" i="8"/>
  <c r="A38" i="8"/>
  <c r="A67" i="8" s="1"/>
  <c r="AV37" i="8"/>
  <c r="AQ37" i="8"/>
  <c r="AL37" i="8"/>
  <c r="AG37" i="8"/>
  <c r="AB37" i="8"/>
  <c r="W37" i="8"/>
  <c r="R37" i="8"/>
  <c r="M37" i="8"/>
  <c r="H37" i="8"/>
  <c r="A37" i="8"/>
  <c r="A66" i="8" s="1"/>
  <c r="AV36" i="8"/>
  <c r="AV63" i="8" s="1"/>
  <c r="AQ36" i="8"/>
  <c r="AQ63" i="8" s="1"/>
  <c r="AL36" i="8"/>
  <c r="AL63" i="8" s="1"/>
  <c r="AG36" i="8"/>
  <c r="AG63" i="8" s="1"/>
  <c r="AB36" i="8"/>
  <c r="AB63" i="8" s="1"/>
  <c r="W36" i="8"/>
  <c r="W63" i="8" s="1"/>
  <c r="R36" i="8"/>
  <c r="R63" i="8" s="1"/>
  <c r="M36" i="8"/>
  <c r="M63" i="8" s="1"/>
  <c r="H36" i="8"/>
  <c r="H63" i="8" s="1"/>
  <c r="A36" i="8"/>
  <c r="A65" i="8" s="1"/>
  <c r="B35" i="8"/>
  <c r="A35" i="8"/>
  <c r="AV33" i="8"/>
  <c r="AQ33" i="8"/>
  <c r="AL33" i="8"/>
  <c r="AG33" i="8"/>
  <c r="AB33" i="8"/>
  <c r="W33" i="8"/>
  <c r="R33" i="8"/>
  <c r="M33" i="8"/>
  <c r="H33" i="8"/>
  <c r="AV32" i="8"/>
  <c r="AQ32" i="8"/>
  <c r="AL32" i="8"/>
  <c r="AG32" i="8"/>
  <c r="AB32" i="8"/>
  <c r="W32" i="8"/>
  <c r="R32" i="8"/>
  <c r="M32" i="8"/>
  <c r="H32" i="8"/>
  <c r="AV31" i="8"/>
  <c r="AQ31" i="8"/>
  <c r="AL31" i="8"/>
  <c r="AG31" i="8"/>
  <c r="AB31" i="8"/>
  <c r="W31" i="8"/>
  <c r="R31" i="8"/>
  <c r="M31" i="8"/>
  <c r="H31" i="8"/>
  <c r="AV30" i="8"/>
  <c r="AQ30" i="8"/>
  <c r="AL30" i="8"/>
  <c r="AG30" i="8"/>
  <c r="AB30" i="8"/>
  <c r="W30" i="8"/>
  <c r="R30" i="8"/>
  <c r="M30" i="8"/>
  <c r="H30" i="8"/>
  <c r="AV29" i="8"/>
  <c r="AQ29" i="8"/>
  <c r="AL29" i="8"/>
  <c r="AG29" i="8"/>
  <c r="AB29" i="8"/>
  <c r="W29" i="8"/>
  <c r="R29" i="8"/>
  <c r="M29" i="8"/>
  <c r="H29" i="8"/>
  <c r="AV28" i="8"/>
  <c r="AQ28" i="8"/>
  <c r="AL28" i="8"/>
  <c r="AG28" i="8"/>
  <c r="AB28" i="8"/>
  <c r="W28" i="8"/>
  <c r="R28" i="8"/>
  <c r="M28" i="8"/>
  <c r="H28" i="8"/>
  <c r="AV27" i="8"/>
  <c r="AQ27" i="8"/>
  <c r="AL27" i="8"/>
  <c r="AG27" i="8"/>
  <c r="AB27" i="8"/>
  <c r="W27" i="8"/>
  <c r="R27" i="8"/>
  <c r="M27" i="8"/>
  <c r="H27" i="8"/>
  <c r="AV26" i="8"/>
  <c r="AQ26" i="8"/>
  <c r="AL26" i="8"/>
  <c r="AG26" i="8"/>
  <c r="AB26" i="8"/>
  <c r="W26" i="8"/>
  <c r="R26" i="8"/>
  <c r="M26" i="8"/>
  <c r="H26" i="8"/>
  <c r="AV25" i="8"/>
  <c r="AQ25" i="8"/>
  <c r="AL25" i="8"/>
  <c r="AG25" i="8"/>
  <c r="AB25" i="8"/>
  <c r="W25" i="8"/>
  <c r="R25" i="8"/>
  <c r="M25" i="8"/>
  <c r="H25" i="8"/>
  <c r="AV24" i="8"/>
  <c r="AQ24" i="8"/>
  <c r="AL24" i="8"/>
  <c r="AG24" i="8"/>
  <c r="AB24" i="8"/>
  <c r="W24" i="8"/>
  <c r="R24" i="8"/>
  <c r="M24" i="8"/>
  <c r="H24" i="8"/>
  <c r="AV23" i="8"/>
  <c r="AQ23" i="8"/>
  <c r="AL23" i="8"/>
  <c r="AG23" i="8"/>
  <c r="AB23" i="8"/>
  <c r="W23" i="8"/>
  <c r="R23" i="8"/>
  <c r="M23" i="8"/>
  <c r="H23" i="8"/>
  <c r="AV22" i="8"/>
  <c r="AQ22" i="8"/>
  <c r="AL22" i="8"/>
  <c r="AG22" i="8"/>
  <c r="AB22" i="8"/>
  <c r="W22" i="8"/>
  <c r="R22" i="8"/>
  <c r="M22" i="8"/>
  <c r="H22" i="8"/>
  <c r="AV21" i="8"/>
  <c r="AQ21" i="8"/>
  <c r="AL21" i="8"/>
  <c r="AG21" i="8"/>
  <c r="AB21" i="8"/>
  <c r="W21" i="8"/>
  <c r="R21" i="8"/>
  <c r="M21" i="8"/>
  <c r="H21" i="8"/>
  <c r="AV20" i="8"/>
  <c r="AQ20" i="8"/>
  <c r="AL20" i="8"/>
  <c r="AG20" i="8"/>
  <c r="AB20" i="8"/>
  <c r="W20" i="8"/>
  <c r="R20" i="8"/>
  <c r="M20" i="8"/>
  <c r="H20" i="8"/>
  <c r="AV19" i="8"/>
  <c r="AQ19" i="8"/>
  <c r="AL19" i="8"/>
  <c r="AG19" i="8"/>
  <c r="AB19" i="8"/>
  <c r="W19" i="8"/>
  <c r="R19" i="8"/>
  <c r="M19" i="8"/>
  <c r="H19" i="8"/>
  <c r="AV18" i="8"/>
  <c r="AQ18" i="8"/>
  <c r="AL18" i="8"/>
  <c r="AG18" i="8"/>
  <c r="AB18" i="8"/>
  <c r="W18" i="8"/>
  <c r="R18" i="8"/>
  <c r="M18" i="8"/>
  <c r="H18" i="8"/>
  <c r="AV17" i="8"/>
  <c r="AQ17" i="8"/>
  <c r="AL17" i="8"/>
  <c r="AG17" i="8"/>
  <c r="AB17" i="8"/>
  <c r="W17" i="8"/>
  <c r="R17" i="8"/>
  <c r="M17" i="8"/>
  <c r="H17" i="8"/>
  <c r="AV16" i="8"/>
  <c r="AQ16" i="8"/>
  <c r="AL16" i="8"/>
  <c r="AG16" i="8"/>
  <c r="AB16" i="8"/>
  <c r="W16" i="8"/>
  <c r="R16" i="8"/>
  <c r="M16" i="8"/>
  <c r="H16" i="8"/>
  <c r="AV15" i="8"/>
  <c r="AQ15" i="8"/>
  <c r="AL15" i="8"/>
  <c r="AG15" i="8"/>
  <c r="AB15" i="8"/>
  <c r="W15" i="8"/>
  <c r="R15" i="8"/>
  <c r="M15" i="8"/>
  <c r="H15" i="8"/>
  <c r="AV14" i="8"/>
  <c r="AQ14" i="8"/>
  <c r="AL14" i="8"/>
  <c r="AG14" i="8"/>
  <c r="AB14" i="8"/>
  <c r="W14" i="8"/>
  <c r="R14" i="8"/>
  <c r="M14" i="8"/>
  <c r="H14" i="8"/>
  <c r="AV13" i="8"/>
  <c r="AQ13" i="8"/>
  <c r="AL13" i="8"/>
  <c r="AG13" i="8"/>
  <c r="AB13" i="8"/>
  <c r="W13" i="8"/>
  <c r="R13" i="8"/>
  <c r="M13" i="8"/>
  <c r="H13" i="8"/>
  <c r="AV12" i="8"/>
  <c r="AQ12" i="8"/>
  <c r="AL12" i="8"/>
  <c r="AG12" i="8"/>
  <c r="AB12" i="8"/>
  <c r="W12" i="8"/>
  <c r="R12" i="8"/>
  <c r="M12" i="8"/>
  <c r="H12" i="8"/>
  <c r="AV11" i="8"/>
  <c r="AQ11" i="8"/>
  <c r="AL11" i="8"/>
  <c r="AG11" i="8"/>
  <c r="AB11" i="8"/>
  <c r="W11" i="8"/>
  <c r="R11" i="8"/>
  <c r="M11" i="8"/>
  <c r="H11" i="8"/>
  <c r="AV10" i="8"/>
  <c r="AQ10" i="8"/>
  <c r="AL10" i="8"/>
  <c r="AG10" i="8"/>
  <c r="AB10" i="8"/>
  <c r="W10" i="8"/>
  <c r="R10" i="8"/>
  <c r="M10" i="8"/>
  <c r="H10" i="8"/>
  <c r="AV9" i="8"/>
  <c r="AQ9" i="8"/>
  <c r="AL9" i="8"/>
  <c r="AG9" i="8"/>
  <c r="AB9" i="8"/>
  <c r="W9" i="8"/>
  <c r="R9" i="8"/>
  <c r="M9" i="8"/>
  <c r="H9" i="8"/>
  <c r="AV8" i="8"/>
  <c r="AQ8" i="8"/>
  <c r="AL8" i="8"/>
  <c r="AG8" i="8"/>
  <c r="AB8" i="8"/>
  <c r="W8" i="8"/>
  <c r="R8" i="8"/>
  <c r="M8" i="8"/>
  <c r="H8" i="8"/>
  <c r="AV7" i="8"/>
  <c r="AQ7" i="8"/>
  <c r="AL7" i="8"/>
  <c r="AL34" i="8" s="1"/>
  <c r="AG7" i="8"/>
  <c r="AB7" i="8"/>
  <c r="W7" i="8"/>
  <c r="R7" i="8"/>
  <c r="R34" i="8" s="1"/>
  <c r="M7" i="8"/>
  <c r="H7" i="8"/>
  <c r="B6" i="8"/>
  <c r="AV120" i="7"/>
  <c r="AQ120" i="7"/>
  <c r="AL120" i="7"/>
  <c r="AG120" i="7"/>
  <c r="AB120" i="7"/>
  <c r="W120" i="7"/>
  <c r="R120" i="7"/>
  <c r="M120" i="7"/>
  <c r="H120" i="7"/>
  <c r="AV119" i="7"/>
  <c r="AQ119" i="7"/>
  <c r="AL119" i="7"/>
  <c r="AG119" i="7"/>
  <c r="AB119" i="7"/>
  <c r="W119" i="7"/>
  <c r="R119" i="7"/>
  <c r="M119" i="7"/>
  <c r="H119" i="7"/>
  <c r="AV118" i="7"/>
  <c r="AQ118" i="7"/>
  <c r="AL118" i="7"/>
  <c r="AG118" i="7"/>
  <c r="AB118" i="7"/>
  <c r="W118" i="7"/>
  <c r="R118" i="7"/>
  <c r="M118" i="7"/>
  <c r="H118" i="7"/>
  <c r="AV117" i="7"/>
  <c r="AQ117" i="7"/>
  <c r="AL117" i="7"/>
  <c r="AG117" i="7"/>
  <c r="AB117" i="7"/>
  <c r="W117" i="7"/>
  <c r="R117" i="7"/>
  <c r="M117" i="7"/>
  <c r="H117" i="7"/>
  <c r="AV116" i="7"/>
  <c r="AQ116" i="7"/>
  <c r="AL116" i="7"/>
  <c r="AG116" i="7"/>
  <c r="AB116" i="7"/>
  <c r="W116" i="7"/>
  <c r="R116" i="7"/>
  <c r="M116" i="7"/>
  <c r="H116" i="7"/>
  <c r="AV115" i="7"/>
  <c r="AQ115" i="7"/>
  <c r="AL115" i="7"/>
  <c r="AG115" i="7"/>
  <c r="AB115" i="7"/>
  <c r="W115" i="7"/>
  <c r="R115" i="7"/>
  <c r="M115" i="7"/>
  <c r="H115" i="7"/>
  <c r="AV114" i="7"/>
  <c r="AQ114" i="7"/>
  <c r="AL114" i="7"/>
  <c r="AG114" i="7"/>
  <c r="AB114" i="7"/>
  <c r="W114" i="7"/>
  <c r="R114" i="7"/>
  <c r="M114" i="7"/>
  <c r="H114" i="7"/>
  <c r="AV113" i="7"/>
  <c r="AQ113" i="7"/>
  <c r="AL113" i="7"/>
  <c r="AG113" i="7"/>
  <c r="AB113" i="7"/>
  <c r="W113" i="7"/>
  <c r="R113" i="7"/>
  <c r="M113" i="7"/>
  <c r="H113" i="7"/>
  <c r="AV112" i="7"/>
  <c r="AQ112" i="7"/>
  <c r="AL112" i="7"/>
  <c r="AG112" i="7"/>
  <c r="AB112" i="7"/>
  <c r="W112" i="7"/>
  <c r="R112" i="7"/>
  <c r="M112" i="7"/>
  <c r="H112" i="7"/>
  <c r="AV111" i="7"/>
  <c r="AQ111" i="7"/>
  <c r="AL111" i="7"/>
  <c r="AG111" i="7"/>
  <c r="AB111" i="7"/>
  <c r="W111" i="7"/>
  <c r="R111" i="7"/>
  <c r="M111" i="7"/>
  <c r="H111" i="7"/>
  <c r="AV110" i="7"/>
  <c r="AQ110" i="7"/>
  <c r="AL110" i="7"/>
  <c r="AG110" i="7"/>
  <c r="AB110" i="7"/>
  <c r="W110" i="7"/>
  <c r="R110" i="7"/>
  <c r="M110" i="7"/>
  <c r="H110" i="7"/>
  <c r="AV109" i="7"/>
  <c r="AQ109" i="7"/>
  <c r="AL109" i="7"/>
  <c r="AG109" i="7"/>
  <c r="AB109" i="7"/>
  <c r="W109" i="7"/>
  <c r="R109" i="7"/>
  <c r="M109" i="7"/>
  <c r="H109" i="7"/>
  <c r="AV108" i="7"/>
  <c r="AQ108" i="7"/>
  <c r="AL108" i="7"/>
  <c r="AG108" i="7"/>
  <c r="AB108" i="7"/>
  <c r="W108" i="7"/>
  <c r="R108" i="7"/>
  <c r="M108" i="7"/>
  <c r="H108" i="7"/>
  <c r="AV107" i="7"/>
  <c r="AQ107" i="7"/>
  <c r="AL107" i="7"/>
  <c r="AG107" i="7"/>
  <c r="AB107" i="7"/>
  <c r="W107" i="7"/>
  <c r="R107" i="7"/>
  <c r="M107" i="7"/>
  <c r="H107" i="7"/>
  <c r="AV106" i="7"/>
  <c r="AQ106" i="7"/>
  <c r="AL106" i="7"/>
  <c r="AG106" i="7"/>
  <c r="AB106" i="7"/>
  <c r="W106" i="7"/>
  <c r="R106" i="7"/>
  <c r="M106" i="7"/>
  <c r="H106" i="7"/>
  <c r="AV105" i="7"/>
  <c r="AQ105" i="7"/>
  <c r="AL105" i="7"/>
  <c r="AG105" i="7"/>
  <c r="AB105" i="7"/>
  <c r="W105" i="7"/>
  <c r="R105" i="7"/>
  <c r="M105" i="7"/>
  <c r="H105" i="7"/>
  <c r="AV104" i="7"/>
  <c r="AQ104" i="7"/>
  <c r="AL104" i="7"/>
  <c r="AG104" i="7"/>
  <c r="AB104" i="7"/>
  <c r="W104" i="7"/>
  <c r="R104" i="7"/>
  <c r="M104" i="7"/>
  <c r="H104" i="7"/>
  <c r="AV103" i="7"/>
  <c r="AQ103" i="7"/>
  <c r="AL103" i="7"/>
  <c r="AG103" i="7"/>
  <c r="AB103" i="7"/>
  <c r="W103" i="7"/>
  <c r="R103" i="7"/>
  <c r="M103" i="7"/>
  <c r="H103" i="7"/>
  <c r="AV102" i="7"/>
  <c r="AQ102" i="7"/>
  <c r="AL102" i="7"/>
  <c r="AG102" i="7"/>
  <c r="AB102" i="7"/>
  <c r="W102" i="7"/>
  <c r="R102" i="7"/>
  <c r="M102" i="7"/>
  <c r="H102" i="7"/>
  <c r="AV101" i="7"/>
  <c r="AQ101" i="7"/>
  <c r="AL101" i="7"/>
  <c r="AG101" i="7"/>
  <c r="AB101" i="7"/>
  <c r="W101" i="7"/>
  <c r="R101" i="7"/>
  <c r="M101" i="7"/>
  <c r="H101" i="7"/>
  <c r="AV100" i="7"/>
  <c r="AQ100" i="7"/>
  <c r="AL100" i="7"/>
  <c r="AG100" i="7"/>
  <c r="AB100" i="7"/>
  <c r="W100" i="7"/>
  <c r="R100" i="7"/>
  <c r="M100" i="7"/>
  <c r="H100" i="7"/>
  <c r="AV99" i="7"/>
  <c r="AQ99" i="7"/>
  <c r="AL99" i="7"/>
  <c r="AG99" i="7"/>
  <c r="AB99" i="7"/>
  <c r="W99" i="7"/>
  <c r="R99" i="7"/>
  <c r="M99" i="7"/>
  <c r="H99" i="7"/>
  <c r="AV98" i="7"/>
  <c r="AQ98" i="7"/>
  <c r="AL98" i="7"/>
  <c r="AG98" i="7"/>
  <c r="AB98" i="7"/>
  <c r="W98" i="7"/>
  <c r="R98" i="7"/>
  <c r="M98" i="7"/>
  <c r="H98" i="7"/>
  <c r="AV97" i="7"/>
  <c r="AQ97" i="7"/>
  <c r="AL97" i="7"/>
  <c r="AG97" i="7"/>
  <c r="AB97" i="7"/>
  <c r="W97" i="7"/>
  <c r="R97" i="7"/>
  <c r="M97" i="7"/>
  <c r="H97" i="7"/>
  <c r="AV96" i="7"/>
  <c r="AQ96" i="7"/>
  <c r="AL96" i="7"/>
  <c r="AG96" i="7"/>
  <c r="AB96" i="7"/>
  <c r="W96" i="7"/>
  <c r="R96" i="7"/>
  <c r="M96" i="7"/>
  <c r="H96" i="7"/>
  <c r="AV95" i="7"/>
  <c r="AQ95" i="7"/>
  <c r="AL95" i="7"/>
  <c r="AG95" i="7"/>
  <c r="AB95" i="7"/>
  <c r="W95" i="7"/>
  <c r="R95" i="7"/>
  <c r="M95" i="7"/>
  <c r="H95" i="7"/>
  <c r="AV94" i="7"/>
  <c r="AQ94" i="7"/>
  <c r="AQ121" i="7" s="1"/>
  <c r="AL94" i="7"/>
  <c r="AG94" i="7"/>
  <c r="AG121" i="7" s="1"/>
  <c r="AB94" i="7"/>
  <c r="W94" i="7"/>
  <c r="W121" i="7" s="1"/>
  <c r="R94" i="7"/>
  <c r="M94" i="7"/>
  <c r="M121" i="7" s="1"/>
  <c r="H94" i="7"/>
  <c r="AV91" i="7"/>
  <c r="AQ91" i="7"/>
  <c r="AL91" i="7"/>
  <c r="AG91" i="7"/>
  <c r="AB91" i="7"/>
  <c r="W91" i="7"/>
  <c r="R91" i="7"/>
  <c r="M91" i="7"/>
  <c r="H91" i="7"/>
  <c r="AV90" i="7"/>
  <c r="AQ90" i="7"/>
  <c r="AL90" i="7"/>
  <c r="AG90" i="7"/>
  <c r="AB90" i="7"/>
  <c r="W90" i="7"/>
  <c r="R90" i="7"/>
  <c r="M90" i="7"/>
  <c r="H90" i="7"/>
  <c r="AV89" i="7"/>
  <c r="AQ89" i="7"/>
  <c r="AL89" i="7"/>
  <c r="AG89" i="7"/>
  <c r="AB89" i="7"/>
  <c r="W89" i="7"/>
  <c r="R89" i="7"/>
  <c r="M89" i="7"/>
  <c r="H89" i="7"/>
  <c r="AV88" i="7"/>
  <c r="AQ88" i="7"/>
  <c r="AL88" i="7"/>
  <c r="AG88" i="7"/>
  <c r="AB88" i="7"/>
  <c r="W88" i="7"/>
  <c r="R88" i="7"/>
  <c r="M88" i="7"/>
  <c r="H88" i="7"/>
  <c r="AV87" i="7"/>
  <c r="AQ87" i="7"/>
  <c r="AL87" i="7"/>
  <c r="AG87" i="7"/>
  <c r="AB87" i="7"/>
  <c r="W87" i="7"/>
  <c r="R87" i="7"/>
  <c r="M87" i="7"/>
  <c r="H87" i="7"/>
  <c r="AV86" i="7"/>
  <c r="AQ86" i="7"/>
  <c r="AL86" i="7"/>
  <c r="AG86" i="7"/>
  <c r="AB86" i="7"/>
  <c r="W86" i="7"/>
  <c r="R86" i="7"/>
  <c r="M86" i="7"/>
  <c r="H86" i="7"/>
  <c r="AV85" i="7"/>
  <c r="AQ85" i="7"/>
  <c r="AL85" i="7"/>
  <c r="AG85" i="7"/>
  <c r="AB85" i="7"/>
  <c r="W85" i="7"/>
  <c r="R85" i="7"/>
  <c r="M85" i="7"/>
  <c r="H85" i="7"/>
  <c r="AV84" i="7"/>
  <c r="AQ84" i="7"/>
  <c r="AL84" i="7"/>
  <c r="AG84" i="7"/>
  <c r="AB84" i="7"/>
  <c r="W84" i="7"/>
  <c r="R84" i="7"/>
  <c r="M84" i="7"/>
  <c r="H84" i="7"/>
  <c r="AV83" i="7"/>
  <c r="AQ83" i="7"/>
  <c r="AL83" i="7"/>
  <c r="AG83" i="7"/>
  <c r="AB83" i="7"/>
  <c r="W83" i="7"/>
  <c r="R83" i="7"/>
  <c r="M83" i="7"/>
  <c r="H83" i="7"/>
  <c r="AV82" i="7"/>
  <c r="AQ82" i="7"/>
  <c r="AL82" i="7"/>
  <c r="AG82" i="7"/>
  <c r="AB82" i="7"/>
  <c r="W82" i="7"/>
  <c r="R82" i="7"/>
  <c r="M82" i="7"/>
  <c r="H82" i="7"/>
  <c r="AV81" i="7"/>
  <c r="AQ81" i="7"/>
  <c r="AL81" i="7"/>
  <c r="AG81" i="7"/>
  <c r="AB81" i="7"/>
  <c r="W81" i="7"/>
  <c r="R81" i="7"/>
  <c r="M81" i="7"/>
  <c r="H81" i="7"/>
  <c r="AV80" i="7"/>
  <c r="AQ80" i="7"/>
  <c r="AL80" i="7"/>
  <c r="AG80" i="7"/>
  <c r="AB80" i="7"/>
  <c r="W80" i="7"/>
  <c r="R80" i="7"/>
  <c r="M80" i="7"/>
  <c r="H80" i="7"/>
  <c r="AV79" i="7"/>
  <c r="AQ79" i="7"/>
  <c r="AL79" i="7"/>
  <c r="AG79" i="7"/>
  <c r="AB79" i="7"/>
  <c r="W79" i="7"/>
  <c r="R79" i="7"/>
  <c r="M79" i="7"/>
  <c r="H79" i="7"/>
  <c r="AV78" i="7"/>
  <c r="AQ78" i="7"/>
  <c r="AL78" i="7"/>
  <c r="AG78" i="7"/>
  <c r="AB78" i="7"/>
  <c r="W78" i="7"/>
  <c r="R78" i="7"/>
  <c r="M78" i="7"/>
  <c r="H78" i="7"/>
  <c r="AV77" i="7"/>
  <c r="AQ77" i="7"/>
  <c r="AL77" i="7"/>
  <c r="AG77" i="7"/>
  <c r="AB77" i="7"/>
  <c r="W77" i="7"/>
  <c r="R77" i="7"/>
  <c r="M77" i="7"/>
  <c r="H77" i="7"/>
  <c r="AV76" i="7"/>
  <c r="AQ76" i="7"/>
  <c r="AL76" i="7"/>
  <c r="AG76" i="7"/>
  <c r="AB76" i="7"/>
  <c r="W76" i="7"/>
  <c r="R76" i="7"/>
  <c r="M76" i="7"/>
  <c r="H76" i="7"/>
  <c r="AV75" i="7"/>
  <c r="AQ75" i="7"/>
  <c r="AL75" i="7"/>
  <c r="AG75" i="7"/>
  <c r="AB75" i="7"/>
  <c r="W75" i="7"/>
  <c r="R75" i="7"/>
  <c r="M75" i="7"/>
  <c r="H75" i="7"/>
  <c r="AV74" i="7"/>
  <c r="AQ74" i="7"/>
  <c r="AL74" i="7"/>
  <c r="AG74" i="7"/>
  <c r="AB74" i="7"/>
  <c r="W74" i="7"/>
  <c r="R74" i="7"/>
  <c r="M74" i="7"/>
  <c r="H74" i="7"/>
  <c r="AV73" i="7"/>
  <c r="AQ73" i="7"/>
  <c r="AL73" i="7"/>
  <c r="AG73" i="7"/>
  <c r="AB73" i="7"/>
  <c r="W73" i="7"/>
  <c r="R73" i="7"/>
  <c r="M73" i="7"/>
  <c r="H73" i="7"/>
  <c r="AV72" i="7"/>
  <c r="AQ72" i="7"/>
  <c r="AL72" i="7"/>
  <c r="AG72" i="7"/>
  <c r="AB72" i="7"/>
  <c r="W72" i="7"/>
  <c r="R72" i="7"/>
  <c r="M72" i="7"/>
  <c r="H72" i="7"/>
  <c r="AV71" i="7"/>
  <c r="AQ71" i="7"/>
  <c r="AL71" i="7"/>
  <c r="AG71" i="7"/>
  <c r="AB71" i="7"/>
  <c r="W71" i="7"/>
  <c r="R71" i="7"/>
  <c r="M71" i="7"/>
  <c r="H71" i="7"/>
  <c r="AV70" i="7"/>
  <c r="AQ70" i="7"/>
  <c r="AL70" i="7"/>
  <c r="AG70" i="7"/>
  <c r="AB70" i="7"/>
  <c r="W70" i="7"/>
  <c r="R70" i="7"/>
  <c r="M70" i="7"/>
  <c r="H70" i="7"/>
  <c r="AV69" i="7"/>
  <c r="AQ69" i="7"/>
  <c r="AL69" i="7"/>
  <c r="AG69" i="7"/>
  <c r="AB69" i="7"/>
  <c r="W69" i="7"/>
  <c r="R69" i="7"/>
  <c r="M69" i="7"/>
  <c r="H69" i="7"/>
  <c r="AV68" i="7"/>
  <c r="AQ68" i="7"/>
  <c r="AL68" i="7"/>
  <c r="AG68" i="7"/>
  <c r="AB68" i="7"/>
  <c r="W68" i="7"/>
  <c r="R68" i="7"/>
  <c r="M68" i="7"/>
  <c r="H68" i="7"/>
  <c r="AV67" i="7"/>
  <c r="AQ67" i="7"/>
  <c r="AL67" i="7"/>
  <c r="AG67" i="7"/>
  <c r="AB67" i="7"/>
  <c r="W67" i="7"/>
  <c r="R67" i="7"/>
  <c r="M67" i="7"/>
  <c r="H67" i="7"/>
  <c r="AV66" i="7"/>
  <c r="AQ66" i="7"/>
  <c r="AL66" i="7"/>
  <c r="AG66" i="7"/>
  <c r="AB66" i="7"/>
  <c r="W66" i="7"/>
  <c r="R66" i="7"/>
  <c r="M66" i="7"/>
  <c r="H66" i="7"/>
  <c r="AV65" i="7"/>
  <c r="AV92" i="7" s="1"/>
  <c r="AQ65" i="7"/>
  <c r="AL65" i="7"/>
  <c r="AL92" i="7" s="1"/>
  <c r="AG65" i="7"/>
  <c r="AB65" i="7"/>
  <c r="AB92" i="7" s="1"/>
  <c r="W65" i="7"/>
  <c r="R65" i="7"/>
  <c r="R92" i="7" s="1"/>
  <c r="M65" i="7"/>
  <c r="H65" i="7"/>
  <c r="H92" i="7" s="1"/>
  <c r="AV62" i="7"/>
  <c r="AQ62" i="7"/>
  <c r="AL62" i="7"/>
  <c r="AG62" i="7"/>
  <c r="AB62" i="7"/>
  <c r="W62" i="7"/>
  <c r="R62" i="7"/>
  <c r="M62" i="7"/>
  <c r="H62" i="7"/>
  <c r="AV61" i="7"/>
  <c r="AQ61" i="7"/>
  <c r="AL61" i="7"/>
  <c r="AG61" i="7"/>
  <c r="AB61" i="7"/>
  <c r="W61" i="7"/>
  <c r="R61" i="7"/>
  <c r="M61" i="7"/>
  <c r="H61" i="7"/>
  <c r="AV60" i="7"/>
  <c r="AQ60" i="7"/>
  <c r="AL60" i="7"/>
  <c r="AG60" i="7"/>
  <c r="AB60" i="7"/>
  <c r="W60" i="7"/>
  <c r="R60" i="7"/>
  <c r="M60" i="7"/>
  <c r="H60" i="7"/>
  <c r="AV59" i="7"/>
  <c r="AQ59" i="7"/>
  <c r="AL59" i="7"/>
  <c r="AG59" i="7"/>
  <c r="AB59" i="7"/>
  <c r="W59" i="7"/>
  <c r="R59" i="7"/>
  <c r="M59" i="7"/>
  <c r="H59" i="7"/>
  <c r="AV58" i="7"/>
  <c r="AQ58" i="7"/>
  <c r="AL58" i="7"/>
  <c r="AG58" i="7"/>
  <c r="AB58" i="7"/>
  <c r="W58" i="7"/>
  <c r="R58" i="7"/>
  <c r="M58" i="7"/>
  <c r="H58" i="7"/>
  <c r="AV57" i="7"/>
  <c r="AQ57" i="7"/>
  <c r="AL57" i="7"/>
  <c r="AG57" i="7"/>
  <c r="AB57" i="7"/>
  <c r="W57" i="7"/>
  <c r="R57" i="7"/>
  <c r="M57" i="7"/>
  <c r="H57" i="7"/>
  <c r="AV56" i="7"/>
  <c r="AQ56" i="7"/>
  <c r="AL56" i="7"/>
  <c r="AG56" i="7"/>
  <c r="AB56" i="7"/>
  <c r="W56" i="7"/>
  <c r="R56" i="7"/>
  <c r="M56" i="7"/>
  <c r="H56" i="7"/>
  <c r="AV55" i="7"/>
  <c r="AQ55" i="7"/>
  <c r="AL55" i="7"/>
  <c r="AG55" i="7"/>
  <c r="AB55" i="7"/>
  <c r="W55" i="7"/>
  <c r="R55" i="7"/>
  <c r="M55" i="7"/>
  <c r="H55" i="7"/>
  <c r="AV54" i="7"/>
  <c r="AQ54" i="7"/>
  <c r="AL54" i="7"/>
  <c r="AG54" i="7"/>
  <c r="AB54" i="7"/>
  <c r="W54" i="7"/>
  <c r="R54" i="7"/>
  <c r="M54" i="7"/>
  <c r="H54" i="7"/>
  <c r="AV53" i="7"/>
  <c r="AQ53" i="7"/>
  <c r="AL53" i="7"/>
  <c r="AG53" i="7"/>
  <c r="AB53" i="7"/>
  <c r="W53" i="7"/>
  <c r="R53" i="7"/>
  <c r="M53" i="7"/>
  <c r="H53" i="7"/>
  <c r="AV52" i="7"/>
  <c r="AQ52" i="7"/>
  <c r="AL52" i="7"/>
  <c r="AG52" i="7"/>
  <c r="AB52" i="7"/>
  <c r="W52" i="7"/>
  <c r="R52" i="7"/>
  <c r="M52" i="7"/>
  <c r="H52" i="7"/>
  <c r="AV51" i="7"/>
  <c r="AQ51" i="7"/>
  <c r="AL51" i="7"/>
  <c r="AG51" i="7"/>
  <c r="AB51" i="7"/>
  <c r="W51" i="7"/>
  <c r="R51" i="7"/>
  <c r="M51" i="7"/>
  <c r="H51" i="7"/>
  <c r="AV50" i="7"/>
  <c r="AQ50" i="7"/>
  <c r="AL50" i="7"/>
  <c r="AG50" i="7"/>
  <c r="AB50" i="7"/>
  <c r="W50" i="7"/>
  <c r="R50" i="7"/>
  <c r="M50" i="7"/>
  <c r="H50" i="7"/>
  <c r="AV49" i="7"/>
  <c r="AQ49" i="7"/>
  <c r="AL49" i="7"/>
  <c r="AG49" i="7"/>
  <c r="AB49" i="7"/>
  <c r="W49" i="7"/>
  <c r="R49" i="7"/>
  <c r="M49" i="7"/>
  <c r="H49" i="7"/>
  <c r="AV48" i="7"/>
  <c r="AQ48" i="7"/>
  <c r="AL48" i="7"/>
  <c r="AG48" i="7"/>
  <c r="AB48" i="7"/>
  <c r="W48" i="7"/>
  <c r="R48" i="7"/>
  <c r="M48" i="7"/>
  <c r="H48" i="7"/>
  <c r="AV47" i="7"/>
  <c r="AQ47" i="7"/>
  <c r="AL47" i="7"/>
  <c r="AG47" i="7"/>
  <c r="AB47" i="7"/>
  <c r="W47" i="7"/>
  <c r="R47" i="7"/>
  <c r="M47" i="7"/>
  <c r="H47" i="7"/>
  <c r="AV46" i="7"/>
  <c r="AQ46" i="7"/>
  <c r="AL46" i="7"/>
  <c r="AG46" i="7"/>
  <c r="AB46" i="7"/>
  <c r="W46" i="7"/>
  <c r="R46" i="7"/>
  <c r="M46" i="7"/>
  <c r="H46" i="7"/>
  <c r="AV45" i="7"/>
  <c r="AQ45" i="7"/>
  <c r="AL45" i="7"/>
  <c r="AG45" i="7"/>
  <c r="AB45" i="7"/>
  <c r="W45" i="7"/>
  <c r="R45" i="7"/>
  <c r="M45" i="7"/>
  <c r="H45" i="7"/>
  <c r="AV44" i="7"/>
  <c r="AQ44" i="7"/>
  <c r="AL44" i="7"/>
  <c r="AG44" i="7"/>
  <c r="AB44" i="7"/>
  <c r="W44" i="7"/>
  <c r="R44" i="7"/>
  <c r="M44" i="7"/>
  <c r="H44" i="7"/>
  <c r="AV43" i="7"/>
  <c r="AQ43" i="7"/>
  <c r="AL43" i="7"/>
  <c r="AG43" i="7"/>
  <c r="AB43" i="7"/>
  <c r="W43" i="7"/>
  <c r="R43" i="7"/>
  <c r="M43" i="7"/>
  <c r="H43" i="7"/>
  <c r="AV42" i="7"/>
  <c r="AQ42" i="7"/>
  <c r="AL42" i="7"/>
  <c r="AG42" i="7"/>
  <c r="AB42" i="7"/>
  <c r="W42" i="7"/>
  <c r="R42" i="7"/>
  <c r="M42" i="7"/>
  <c r="H42" i="7"/>
  <c r="AV41" i="7"/>
  <c r="AQ41" i="7"/>
  <c r="AL41" i="7"/>
  <c r="AG41" i="7"/>
  <c r="AB41" i="7"/>
  <c r="W41" i="7"/>
  <c r="R41" i="7"/>
  <c r="M41" i="7"/>
  <c r="H41" i="7"/>
  <c r="AV40" i="7"/>
  <c r="AQ40" i="7"/>
  <c r="AL40" i="7"/>
  <c r="AG40" i="7"/>
  <c r="AB40" i="7"/>
  <c r="W40" i="7"/>
  <c r="R40" i="7"/>
  <c r="M40" i="7"/>
  <c r="H40" i="7"/>
  <c r="AV39" i="7"/>
  <c r="AQ39" i="7"/>
  <c r="AL39" i="7"/>
  <c r="AG39" i="7"/>
  <c r="AB39" i="7"/>
  <c r="W39" i="7"/>
  <c r="R39" i="7"/>
  <c r="M39" i="7"/>
  <c r="H39" i="7"/>
  <c r="AV38" i="7"/>
  <c r="AQ38" i="7"/>
  <c r="AL38" i="7"/>
  <c r="AG38" i="7"/>
  <c r="AB38" i="7"/>
  <c r="W38" i="7"/>
  <c r="R38" i="7"/>
  <c r="M38" i="7"/>
  <c r="H38" i="7"/>
  <c r="AV37" i="7"/>
  <c r="AQ37" i="7"/>
  <c r="AL37" i="7"/>
  <c r="AG37" i="7"/>
  <c r="AB37" i="7"/>
  <c r="W37" i="7"/>
  <c r="R37" i="7"/>
  <c r="M37" i="7"/>
  <c r="H37" i="7"/>
  <c r="AV36" i="7"/>
  <c r="AV63" i="7" s="1"/>
  <c r="AQ36" i="7"/>
  <c r="AQ63" i="7" s="1"/>
  <c r="AL36" i="7"/>
  <c r="AL63" i="7" s="1"/>
  <c r="AG36" i="7"/>
  <c r="AG63" i="7" s="1"/>
  <c r="AB36" i="7"/>
  <c r="AB63" i="7" s="1"/>
  <c r="W36" i="7"/>
  <c r="W63" i="7" s="1"/>
  <c r="R36" i="7"/>
  <c r="R63" i="7" s="1"/>
  <c r="M36" i="7"/>
  <c r="M63" i="7" s="1"/>
  <c r="H36" i="7"/>
  <c r="H63" i="7" s="1"/>
  <c r="AV33" i="7"/>
  <c r="AQ33" i="7"/>
  <c r="AL33" i="7"/>
  <c r="AG33" i="7"/>
  <c r="AB33" i="7"/>
  <c r="W33" i="7"/>
  <c r="R33" i="7"/>
  <c r="M33" i="7"/>
  <c r="H33" i="7"/>
  <c r="AV32" i="7"/>
  <c r="AQ32" i="7"/>
  <c r="AL32" i="7"/>
  <c r="AG32" i="7"/>
  <c r="AB32" i="7"/>
  <c r="W32" i="7"/>
  <c r="R32" i="7"/>
  <c r="M32" i="7"/>
  <c r="H32" i="7"/>
  <c r="AV31" i="7"/>
  <c r="AQ31" i="7"/>
  <c r="AL31" i="7"/>
  <c r="AG31" i="7"/>
  <c r="AB31" i="7"/>
  <c r="W31" i="7"/>
  <c r="R31" i="7"/>
  <c r="M31" i="7"/>
  <c r="H31" i="7"/>
  <c r="AV30" i="7"/>
  <c r="AQ30" i="7"/>
  <c r="AL30" i="7"/>
  <c r="AG30" i="7"/>
  <c r="AB30" i="7"/>
  <c r="W30" i="7"/>
  <c r="R30" i="7"/>
  <c r="M30" i="7"/>
  <c r="H30" i="7"/>
  <c r="AV29" i="7"/>
  <c r="AQ29" i="7"/>
  <c r="AL29" i="7"/>
  <c r="AG29" i="7"/>
  <c r="AB29" i="7"/>
  <c r="W29" i="7"/>
  <c r="R29" i="7"/>
  <c r="M29" i="7"/>
  <c r="H29" i="7"/>
  <c r="AV28" i="7"/>
  <c r="AQ28" i="7"/>
  <c r="AL28" i="7"/>
  <c r="AG28" i="7"/>
  <c r="AB28" i="7"/>
  <c r="W28" i="7"/>
  <c r="R28" i="7"/>
  <c r="M28" i="7"/>
  <c r="H28" i="7"/>
  <c r="AV27" i="7"/>
  <c r="AQ27" i="7"/>
  <c r="AL27" i="7"/>
  <c r="AG27" i="7"/>
  <c r="AB27" i="7"/>
  <c r="W27" i="7"/>
  <c r="R27" i="7"/>
  <c r="M27" i="7"/>
  <c r="H27" i="7"/>
  <c r="AV26" i="7"/>
  <c r="AQ26" i="7"/>
  <c r="AL26" i="7"/>
  <c r="AG26" i="7"/>
  <c r="AB26" i="7"/>
  <c r="W26" i="7"/>
  <c r="R26" i="7"/>
  <c r="M26" i="7"/>
  <c r="H26" i="7"/>
  <c r="AV25" i="7"/>
  <c r="AQ25" i="7"/>
  <c r="AL25" i="7"/>
  <c r="AG25" i="7"/>
  <c r="AB25" i="7"/>
  <c r="W25" i="7"/>
  <c r="R25" i="7"/>
  <c r="M25" i="7"/>
  <c r="H25" i="7"/>
  <c r="AV24" i="7"/>
  <c r="AQ24" i="7"/>
  <c r="AL24" i="7"/>
  <c r="AG24" i="7"/>
  <c r="AB24" i="7"/>
  <c r="W24" i="7"/>
  <c r="R24" i="7"/>
  <c r="M24" i="7"/>
  <c r="H24" i="7"/>
  <c r="AV23" i="7"/>
  <c r="AQ23" i="7"/>
  <c r="AL23" i="7"/>
  <c r="AG23" i="7"/>
  <c r="AB23" i="7"/>
  <c r="W23" i="7"/>
  <c r="R23" i="7"/>
  <c r="M23" i="7"/>
  <c r="H23" i="7"/>
  <c r="AV22" i="7"/>
  <c r="AQ22" i="7"/>
  <c r="AL22" i="7"/>
  <c r="AG22" i="7"/>
  <c r="AB22" i="7"/>
  <c r="W22" i="7"/>
  <c r="R22" i="7"/>
  <c r="M22" i="7"/>
  <c r="H22" i="7"/>
  <c r="AV21" i="7"/>
  <c r="AQ21" i="7"/>
  <c r="AL21" i="7"/>
  <c r="AG21" i="7"/>
  <c r="AB21" i="7"/>
  <c r="W21" i="7"/>
  <c r="R21" i="7"/>
  <c r="M21" i="7"/>
  <c r="H21" i="7"/>
  <c r="AV20" i="7"/>
  <c r="AQ20" i="7"/>
  <c r="AL20" i="7"/>
  <c r="AG20" i="7"/>
  <c r="AB20" i="7"/>
  <c r="W20" i="7"/>
  <c r="R20" i="7"/>
  <c r="M20" i="7"/>
  <c r="H20" i="7"/>
  <c r="AV19" i="7"/>
  <c r="AQ19" i="7"/>
  <c r="AL19" i="7"/>
  <c r="AG19" i="7"/>
  <c r="AB19" i="7"/>
  <c r="W19" i="7"/>
  <c r="R19" i="7"/>
  <c r="M19" i="7"/>
  <c r="H19" i="7"/>
  <c r="AV18" i="7"/>
  <c r="AQ18" i="7"/>
  <c r="AL18" i="7"/>
  <c r="AG18" i="7"/>
  <c r="AB18" i="7"/>
  <c r="W18" i="7"/>
  <c r="R18" i="7"/>
  <c r="M18" i="7"/>
  <c r="H18" i="7"/>
  <c r="AV17" i="7"/>
  <c r="AQ17" i="7"/>
  <c r="AL17" i="7"/>
  <c r="AG17" i="7"/>
  <c r="AB17" i="7"/>
  <c r="W17" i="7"/>
  <c r="R17" i="7"/>
  <c r="M17" i="7"/>
  <c r="H17" i="7"/>
  <c r="AV16" i="7"/>
  <c r="AQ16" i="7"/>
  <c r="AL16" i="7"/>
  <c r="AG16" i="7"/>
  <c r="AB16" i="7"/>
  <c r="W16" i="7"/>
  <c r="R16" i="7"/>
  <c r="M16" i="7"/>
  <c r="H16" i="7"/>
  <c r="AV15" i="7"/>
  <c r="AQ15" i="7"/>
  <c r="AL15" i="7"/>
  <c r="AG15" i="7"/>
  <c r="AB15" i="7"/>
  <c r="W15" i="7"/>
  <c r="R15" i="7"/>
  <c r="M15" i="7"/>
  <c r="H15" i="7"/>
  <c r="AV14" i="7"/>
  <c r="AQ14" i="7"/>
  <c r="AL14" i="7"/>
  <c r="AG14" i="7"/>
  <c r="AB14" i="7"/>
  <c r="W14" i="7"/>
  <c r="R14" i="7"/>
  <c r="M14" i="7"/>
  <c r="H14" i="7"/>
  <c r="AV13" i="7"/>
  <c r="AQ13" i="7"/>
  <c r="AL13" i="7"/>
  <c r="AG13" i="7"/>
  <c r="AB13" i="7"/>
  <c r="W13" i="7"/>
  <c r="R13" i="7"/>
  <c r="M13" i="7"/>
  <c r="H13" i="7"/>
  <c r="AV12" i="7"/>
  <c r="AQ12" i="7"/>
  <c r="AL12" i="7"/>
  <c r="AG12" i="7"/>
  <c r="AB12" i="7"/>
  <c r="W12" i="7"/>
  <c r="R12" i="7"/>
  <c r="M12" i="7"/>
  <c r="H12" i="7"/>
  <c r="AV11" i="7"/>
  <c r="AQ11" i="7"/>
  <c r="AL11" i="7"/>
  <c r="AG11" i="7"/>
  <c r="AB11" i="7"/>
  <c r="W11" i="7"/>
  <c r="R11" i="7"/>
  <c r="M11" i="7"/>
  <c r="H11" i="7"/>
  <c r="AV10" i="7"/>
  <c r="AQ10" i="7"/>
  <c r="AL10" i="7"/>
  <c r="AG10" i="7"/>
  <c r="AB10" i="7"/>
  <c r="W10" i="7"/>
  <c r="R10" i="7"/>
  <c r="M10" i="7"/>
  <c r="H10" i="7"/>
  <c r="AV9" i="7"/>
  <c r="AQ9" i="7"/>
  <c r="AL9" i="7"/>
  <c r="AG9" i="7"/>
  <c r="AB9" i="7"/>
  <c r="W9" i="7"/>
  <c r="R9" i="7"/>
  <c r="M9" i="7"/>
  <c r="H9" i="7"/>
  <c r="AV8" i="7"/>
  <c r="AQ8" i="7"/>
  <c r="AL8" i="7"/>
  <c r="AG8" i="7"/>
  <c r="AB8" i="7"/>
  <c r="W8" i="7"/>
  <c r="R8" i="7"/>
  <c r="M8" i="7"/>
  <c r="H8" i="7"/>
  <c r="AV7" i="7"/>
  <c r="AQ7" i="7"/>
  <c r="AL7" i="7"/>
  <c r="AG7" i="7"/>
  <c r="AB7" i="7"/>
  <c r="W7" i="7"/>
  <c r="R7" i="7"/>
  <c r="M7" i="7"/>
  <c r="H7" i="7"/>
  <c r="B6" i="7"/>
  <c r="AV85" i="6"/>
  <c r="AQ85" i="6"/>
  <c r="AL85" i="6"/>
  <c r="AG85" i="6"/>
  <c r="AB85" i="6"/>
  <c r="W85" i="6"/>
  <c r="R85" i="6"/>
  <c r="M85" i="6"/>
  <c r="H85" i="6"/>
  <c r="AV84" i="6"/>
  <c r="AQ84" i="6"/>
  <c r="AL84" i="6"/>
  <c r="AG84" i="6"/>
  <c r="AB84" i="6"/>
  <c r="W84" i="6"/>
  <c r="R84" i="6"/>
  <c r="M84" i="6"/>
  <c r="H84" i="6"/>
  <c r="AV83" i="6"/>
  <c r="AQ83" i="6"/>
  <c r="AL83" i="6"/>
  <c r="AG83" i="6"/>
  <c r="AB83" i="6"/>
  <c r="W83" i="6"/>
  <c r="R83" i="6"/>
  <c r="M83" i="6"/>
  <c r="H83" i="6"/>
  <c r="AV82" i="6"/>
  <c r="AQ82" i="6"/>
  <c r="AL82" i="6"/>
  <c r="AG82" i="6"/>
  <c r="AB82" i="6"/>
  <c r="W82" i="6"/>
  <c r="R82" i="6"/>
  <c r="M82" i="6"/>
  <c r="H82" i="6"/>
  <c r="AV81" i="6"/>
  <c r="AQ81" i="6"/>
  <c r="AL81" i="6"/>
  <c r="AG81" i="6"/>
  <c r="AB81" i="6"/>
  <c r="W81" i="6"/>
  <c r="R81" i="6"/>
  <c r="M81" i="6"/>
  <c r="H81" i="6"/>
  <c r="AV80" i="6"/>
  <c r="AQ80" i="6"/>
  <c r="AL80" i="6"/>
  <c r="AG80" i="6"/>
  <c r="AB80" i="6"/>
  <c r="W80" i="6"/>
  <c r="R80" i="6"/>
  <c r="M80" i="6"/>
  <c r="H80" i="6"/>
  <c r="AV79" i="6"/>
  <c r="AQ79" i="6"/>
  <c r="AL79" i="6"/>
  <c r="AG79" i="6"/>
  <c r="AB79" i="6"/>
  <c r="W79" i="6"/>
  <c r="R79" i="6"/>
  <c r="M79" i="6"/>
  <c r="H79" i="6"/>
  <c r="AV78" i="6"/>
  <c r="AQ78" i="6"/>
  <c r="AL78" i="6"/>
  <c r="AG78" i="6"/>
  <c r="AB78" i="6"/>
  <c r="W78" i="6"/>
  <c r="R78" i="6"/>
  <c r="M78" i="6"/>
  <c r="H78" i="6"/>
  <c r="AV77" i="6"/>
  <c r="AQ77" i="6"/>
  <c r="AL77" i="6"/>
  <c r="AG77" i="6"/>
  <c r="AB77" i="6"/>
  <c r="W77" i="6"/>
  <c r="R77" i="6"/>
  <c r="M77" i="6"/>
  <c r="H77" i="6"/>
  <c r="AV76" i="6"/>
  <c r="AQ76" i="6"/>
  <c r="AL76" i="6"/>
  <c r="AG76" i="6"/>
  <c r="AB76" i="6"/>
  <c r="W76" i="6"/>
  <c r="R76" i="6"/>
  <c r="M76" i="6"/>
  <c r="H76" i="6"/>
  <c r="AV75" i="6"/>
  <c r="AQ75" i="6"/>
  <c r="AL75" i="6"/>
  <c r="AG75" i="6"/>
  <c r="AB75" i="6"/>
  <c r="W75" i="6"/>
  <c r="R75" i="6"/>
  <c r="M75" i="6"/>
  <c r="H75" i="6"/>
  <c r="AV74" i="6"/>
  <c r="AQ74" i="6"/>
  <c r="AL74" i="6"/>
  <c r="AG74" i="6"/>
  <c r="AB74" i="6"/>
  <c r="W74" i="6"/>
  <c r="R74" i="6"/>
  <c r="M74" i="6"/>
  <c r="H74" i="6"/>
  <c r="AV73" i="6"/>
  <c r="AQ73" i="6"/>
  <c r="AL73" i="6"/>
  <c r="AG73" i="6"/>
  <c r="AB73" i="6"/>
  <c r="W73" i="6"/>
  <c r="R73" i="6"/>
  <c r="M73" i="6"/>
  <c r="H73" i="6"/>
  <c r="AV72" i="6"/>
  <c r="AQ72" i="6"/>
  <c r="AL72" i="6"/>
  <c r="AG72" i="6"/>
  <c r="AB72" i="6"/>
  <c r="W72" i="6"/>
  <c r="R72" i="6"/>
  <c r="M72" i="6"/>
  <c r="H72" i="6"/>
  <c r="AV71" i="6"/>
  <c r="AQ71" i="6"/>
  <c r="AL71" i="6"/>
  <c r="AG71" i="6"/>
  <c r="AB71" i="6"/>
  <c r="W71" i="6"/>
  <c r="R71" i="6"/>
  <c r="M71" i="6"/>
  <c r="H71" i="6"/>
  <c r="AV70" i="6"/>
  <c r="AQ70" i="6"/>
  <c r="AL70" i="6"/>
  <c r="AG70" i="6"/>
  <c r="AB70" i="6"/>
  <c r="W70" i="6"/>
  <c r="R70" i="6"/>
  <c r="M70" i="6"/>
  <c r="H70" i="6"/>
  <c r="AV69" i="6"/>
  <c r="AQ69" i="6"/>
  <c r="AL69" i="6"/>
  <c r="AG69" i="6"/>
  <c r="AB69" i="6"/>
  <c r="W69" i="6"/>
  <c r="R69" i="6"/>
  <c r="M69" i="6"/>
  <c r="H69" i="6"/>
  <c r="AV68" i="6"/>
  <c r="AQ68" i="6"/>
  <c r="AL68" i="6"/>
  <c r="AG68" i="6"/>
  <c r="AB68" i="6"/>
  <c r="W68" i="6"/>
  <c r="R68" i="6"/>
  <c r="M68" i="6"/>
  <c r="H68" i="6"/>
  <c r="AV67" i="6"/>
  <c r="AQ67" i="6"/>
  <c r="AL67" i="6"/>
  <c r="AG67" i="6"/>
  <c r="AB67" i="6"/>
  <c r="W67" i="6"/>
  <c r="R67" i="6"/>
  <c r="M67" i="6"/>
  <c r="H67" i="6"/>
  <c r="AV66" i="6"/>
  <c r="AQ66" i="6"/>
  <c r="AL66" i="6"/>
  <c r="AG66" i="6"/>
  <c r="AB66" i="6"/>
  <c r="W66" i="6"/>
  <c r="R66" i="6"/>
  <c r="M66" i="6"/>
  <c r="H66" i="6"/>
  <c r="AV65" i="6"/>
  <c r="AQ65" i="6"/>
  <c r="AL65" i="6"/>
  <c r="AG65" i="6"/>
  <c r="AB65" i="6"/>
  <c r="W65" i="6"/>
  <c r="R65" i="6"/>
  <c r="M65" i="6"/>
  <c r="H65" i="6"/>
  <c r="AV64" i="6"/>
  <c r="AQ64" i="6"/>
  <c r="AL64" i="6"/>
  <c r="AG64" i="6"/>
  <c r="AB64" i="6"/>
  <c r="W64" i="6"/>
  <c r="R64" i="6"/>
  <c r="M64" i="6"/>
  <c r="H64" i="6"/>
  <c r="AV63" i="6"/>
  <c r="AQ63" i="6"/>
  <c r="AL63" i="6"/>
  <c r="AG63" i="6"/>
  <c r="AB63" i="6"/>
  <c r="W63" i="6"/>
  <c r="R63" i="6"/>
  <c r="M63" i="6"/>
  <c r="H63" i="6"/>
  <c r="AV62" i="6"/>
  <c r="AQ62" i="6"/>
  <c r="AL62" i="6"/>
  <c r="AG62" i="6"/>
  <c r="AB62" i="6"/>
  <c r="W62" i="6"/>
  <c r="R62" i="6"/>
  <c r="M62" i="6"/>
  <c r="H62" i="6"/>
  <c r="AV61" i="6"/>
  <c r="AQ61" i="6"/>
  <c r="AQ86" i="6" s="1"/>
  <c r="AL61" i="6"/>
  <c r="AG61" i="6"/>
  <c r="AG86" i="6" s="1"/>
  <c r="AB61" i="6"/>
  <c r="W61" i="6"/>
  <c r="W86" i="6" s="1"/>
  <c r="R61" i="6"/>
  <c r="M61" i="6"/>
  <c r="M86" i="6" s="1"/>
  <c r="H61" i="6"/>
  <c r="AV58" i="6"/>
  <c r="AQ58" i="6"/>
  <c r="AL58" i="6"/>
  <c r="AG58" i="6"/>
  <c r="AB58" i="6"/>
  <c r="W58" i="6"/>
  <c r="R58" i="6"/>
  <c r="M58" i="6"/>
  <c r="H58" i="6"/>
  <c r="AV57" i="6"/>
  <c r="AQ57" i="6"/>
  <c r="AL57" i="6"/>
  <c r="AG57" i="6"/>
  <c r="AB57" i="6"/>
  <c r="W57" i="6"/>
  <c r="R57" i="6"/>
  <c r="M57" i="6"/>
  <c r="H57" i="6"/>
  <c r="AV56" i="6"/>
  <c r="AQ56" i="6"/>
  <c r="AL56" i="6"/>
  <c r="AG56" i="6"/>
  <c r="AB56" i="6"/>
  <c r="W56" i="6"/>
  <c r="R56" i="6"/>
  <c r="M56" i="6"/>
  <c r="H56" i="6"/>
  <c r="AV55" i="6"/>
  <c r="AQ55" i="6"/>
  <c r="AL55" i="6"/>
  <c r="AG55" i="6"/>
  <c r="AB55" i="6"/>
  <c r="W55" i="6"/>
  <c r="R55" i="6"/>
  <c r="M55" i="6"/>
  <c r="H55" i="6"/>
  <c r="AV54" i="6"/>
  <c r="AQ54" i="6"/>
  <c r="AL54" i="6"/>
  <c r="AG54" i="6"/>
  <c r="AB54" i="6"/>
  <c r="W54" i="6"/>
  <c r="R54" i="6"/>
  <c r="M54" i="6"/>
  <c r="H54" i="6"/>
  <c r="AV53" i="6"/>
  <c r="AQ53" i="6"/>
  <c r="AL53" i="6"/>
  <c r="AG53" i="6"/>
  <c r="AB53" i="6"/>
  <c r="W53" i="6"/>
  <c r="R53" i="6"/>
  <c r="M53" i="6"/>
  <c r="H53" i="6"/>
  <c r="AV52" i="6"/>
  <c r="AQ52" i="6"/>
  <c r="AL52" i="6"/>
  <c r="AG52" i="6"/>
  <c r="AB52" i="6"/>
  <c r="W52" i="6"/>
  <c r="R52" i="6"/>
  <c r="M52" i="6"/>
  <c r="H52" i="6"/>
  <c r="AV51" i="6"/>
  <c r="AQ51" i="6"/>
  <c r="AL51" i="6"/>
  <c r="AG51" i="6"/>
  <c r="AB51" i="6"/>
  <c r="W51" i="6"/>
  <c r="R51" i="6"/>
  <c r="M51" i="6"/>
  <c r="H51" i="6"/>
  <c r="AV50" i="6"/>
  <c r="AQ50" i="6"/>
  <c r="AL50" i="6"/>
  <c r="AG50" i="6"/>
  <c r="AB50" i="6"/>
  <c r="W50" i="6"/>
  <c r="R50" i="6"/>
  <c r="M50" i="6"/>
  <c r="H50" i="6"/>
  <c r="AV49" i="6"/>
  <c r="AQ49" i="6"/>
  <c r="AL49" i="6"/>
  <c r="AG49" i="6"/>
  <c r="AB49" i="6"/>
  <c r="W49" i="6"/>
  <c r="R49" i="6"/>
  <c r="M49" i="6"/>
  <c r="H49" i="6"/>
  <c r="AV48" i="6"/>
  <c r="AQ48" i="6"/>
  <c r="AL48" i="6"/>
  <c r="AG48" i="6"/>
  <c r="AB48" i="6"/>
  <c r="W48" i="6"/>
  <c r="R48" i="6"/>
  <c r="M48" i="6"/>
  <c r="H48" i="6"/>
  <c r="AV47" i="6"/>
  <c r="AQ47" i="6"/>
  <c r="AL47" i="6"/>
  <c r="AG47" i="6"/>
  <c r="AB47" i="6"/>
  <c r="W47" i="6"/>
  <c r="R47" i="6"/>
  <c r="M47" i="6"/>
  <c r="H47" i="6"/>
  <c r="AV46" i="6"/>
  <c r="AQ46" i="6"/>
  <c r="AL46" i="6"/>
  <c r="AG46" i="6"/>
  <c r="AB46" i="6"/>
  <c r="W46" i="6"/>
  <c r="R46" i="6"/>
  <c r="M46" i="6"/>
  <c r="H46" i="6"/>
  <c r="AV45" i="6"/>
  <c r="AQ45" i="6"/>
  <c r="AL45" i="6"/>
  <c r="AG45" i="6"/>
  <c r="AB45" i="6"/>
  <c r="W45" i="6"/>
  <c r="R45" i="6"/>
  <c r="M45" i="6"/>
  <c r="H45" i="6"/>
  <c r="AV44" i="6"/>
  <c r="AQ44" i="6"/>
  <c r="AL44" i="6"/>
  <c r="AG44" i="6"/>
  <c r="AB44" i="6"/>
  <c r="W44" i="6"/>
  <c r="R44" i="6"/>
  <c r="M44" i="6"/>
  <c r="H44" i="6"/>
  <c r="AV43" i="6"/>
  <c r="AQ43" i="6"/>
  <c r="AL43" i="6"/>
  <c r="AG43" i="6"/>
  <c r="AB43" i="6"/>
  <c r="W43" i="6"/>
  <c r="R43" i="6"/>
  <c r="M43" i="6"/>
  <c r="H43" i="6"/>
  <c r="AV42" i="6"/>
  <c r="AQ42" i="6"/>
  <c r="AL42" i="6"/>
  <c r="AG42" i="6"/>
  <c r="AB42" i="6"/>
  <c r="W42" i="6"/>
  <c r="R42" i="6"/>
  <c r="M42" i="6"/>
  <c r="H42" i="6"/>
  <c r="AV41" i="6"/>
  <c r="AQ41" i="6"/>
  <c r="AL41" i="6"/>
  <c r="AG41" i="6"/>
  <c r="AB41" i="6"/>
  <c r="W41" i="6"/>
  <c r="R41" i="6"/>
  <c r="M41" i="6"/>
  <c r="H41" i="6"/>
  <c r="AV40" i="6"/>
  <c r="AQ40" i="6"/>
  <c r="AL40" i="6"/>
  <c r="AG40" i="6"/>
  <c r="AB40" i="6"/>
  <c r="W40" i="6"/>
  <c r="R40" i="6"/>
  <c r="M40" i="6"/>
  <c r="H40" i="6"/>
  <c r="AV39" i="6"/>
  <c r="AQ39" i="6"/>
  <c r="AL39" i="6"/>
  <c r="AG39" i="6"/>
  <c r="AB39" i="6"/>
  <c r="W39" i="6"/>
  <c r="R39" i="6"/>
  <c r="M39" i="6"/>
  <c r="H39" i="6"/>
  <c r="AV38" i="6"/>
  <c r="AQ38" i="6"/>
  <c r="AL38" i="6"/>
  <c r="AG38" i="6"/>
  <c r="AB38" i="6"/>
  <c r="W38" i="6"/>
  <c r="R38" i="6"/>
  <c r="M38" i="6"/>
  <c r="H38" i="6"/>
  <c r="AV37" i="6"/>
  <c r="AQ37" i="6"/>
  <c r="AL37" i="6"/>
  <c r="AG37" i="6"/>
  <c r="AB37" i="6"/>
  <c r="W37" i="6"/>
  <c r="R37" i="6"/>
  <c r="M37" i="6"/>
  <c r="H37" i="6"/>
  <c r="AV36" i="6"/>
  <c r="AQ36" i="6"/>
  <c r="AL36" i="6"/>
  <c r="AG36" i="6"/>
  <c r="AB36" i="6"/>
  <c r="W36" i="6"/>
  <c r="R36" i="6"/>
  <c r="M36" i="6"/>
  <c r="H36" i="6"/>
  <c r="AV35" i="6"/>
  <c r="AQ35" i="6"/>
  <c r="AL35" i="6"/>
  <c r="AG35" i="6"/>
  <c r="AB35" i="6"/>
  <c r="W35" i="6"/>
  <c r="R35" i="6"/>
  <c r="M35" i="6"/>
  <c r="H35" i="6"/>
  <c r="AV34" i="6"/>
  <c r="AV59" i="6" s="1"/>
  <c r="AQ34" i="6"/>
  <c r="AQ59" i="6" s="1"/>
  <c r="AL34" i="6"/>
  <c r="AL59" i="6" s="1"/>
  <c r="AG34" i="6"/>
  <c r="AB34" i="6"/>
  <c r="AB59" i="6" s="1"/>
  <c r="W34" i="6"/>
  <c r="W59" i="6" s="1"/>
  <c r="R34" i="6"/>
  <c r="R59" i="6" s="1"/>
  <c r="M34" i="6"/>
  <c r="M59" i="6" s="1"/>
  <c r="H34" i="6"/>
  <c r="H59" i="6" s="1"/>
  <c r="B33" i="6" s="1"/>
  <c r="AV31" i="6"/>
  <c r="AQ31" i="6"/>
  <c r="AL31" i="6"/>
  <c r="AG31" i="6"/>
  <c r="AB31" i="6"/>
  <c r="W31" i="6"/>
  <c r="R31" i="6"/>
  <c r="M31" i="6"/>
  <c r="H31" i="6"/>
  <c r="AV30" i="6"/>
  <c r="AQ30" i="6"/>
  <c r="AL30" i="6"/>
  <c r="AG30" i="6"/>
  <c r="AB30" i="6"/>
  <c r="W30" i="6"/>
  <c r="R30" i="6"/>
  <c r="M30" i="6"/>
  <c r="H30" i="6"/>
  <c r="AV29" i="6"/>
  <c r="AQ29" i="6"/>
  <c r="AL29" i="6"/>
  <c r="AG29" i="6"/>
  <c r="AB29" i="6"/>
  <c r="W29" i="6"/>
  <c r="R29" i="6"/>
  <c r="M29" i="6"/>
  <c r="H29" i="6"/>
  <c r="AV28" i="6"/>
  <c r="AQ28" i="6"/>
  <c r="AL28" i="6"/>
  <c r="AG28" i="6"/>
  <c r="AB28" i="6"/>
  <c r="W28" i="6"/>
  <c r="R28" i="6"/>
  <c r="M28" i="6"/>
  <c r="H28" i="6"/>
  <c r="AV27" i="6"/>
  <c r="AQ27" i="6"/>
  <c r="AL27" i="6"/>
  <c r="AG27" i="6"/>
  <c r="AB27" i="6"/>
  <c r="W27" i="6"/>
  <c r="R27" i="6"/>
  <c r="M27" i="6"/>
  <c r="H27" i="6"/>
  <c r="AV26" i="6"/>
  <c r="AQ26" i="6"/>
  <c r="AL26" i="6"/>
  <c r="AG26" i="6"/>
  <c r="AB26" i="6"/>
  <c r="W26" i="6"/>
  <c r="R26" i="6"/>
  <c r="M26" i="6"/>
  <c r="H26" i="6"/>
  <c r="AV25" i="6"/>
  <c r="AQ25" i="6"/>
  <c r="AL25" i="6"/>
  <c r="AG25" i="6"/>
  <c r="AB25" i="6"/>
  <c r="W25" i="6"/>
  <c r="R25" i="6"/>
  <c r="M25" i="6"/>
  <c r="H25" i="6"/>
  <c r="AV24" i="6"/>
  <c r="AQ24" i="6"/>
  <c r="AL24" i="6"/>
  <c r="AG24" i="6"/>
  <c r="AB24" i="6"/>
  <c r="W24" i="6"/>
  <c r="R24" i="6"/>
  <c r="M24" i="6"/>
  <c r="H24" i="6"/>
  <c r="AV23" i="6"/>
  <c r="AQ23" i="6"/>
  <c r="AL23" i="6"/>
  <c r="AG23" i="6"/>
  <c r="AB23" i="6"/>
  <c r="W23" i="6"/>
  <c r="R23" i="6"/>
  <c r="M23" i="6"/>
  <c r="H23" i="6"/>
  <c r="AV22" i="6"/>
  <c r="AQ22" i="6"/>
  <c r="AL22" i="6"/>
  <c r="AG22" i="6"/>
  <c r="AB22" i="6"/>
  <c r="W22" i="6"/>
  <c r="R22" i="6"/>
  <c r="M22" i="6"/>
  <c r="H22" i="6"/>
  <c r="AV21" i="6"/>
  <c r="AQ21" i="6"/>
  <c r="AL21" i="6"/>
  <c r="AG21" i="6"/>
  <c r="AB21" i="6"/>
  <c r="W21" i="6"/>
  <c r="R21" i="6"/>
  <c r="M21" i="6"/>
  <c r="H21" i="6"/>
  <c r="AV20" i="6"/>
  <c r="AQ20" i="6"/>
  <c r="AL20" i="6"/>
  <c r="AG20" i="6"/>
  <c r="AB20" i="6"/>
  <c r="W20" i="6"/>
  <c r="R20" i="6"/>
  <c r="M20" i="6"/>
  <c r="H20" i="6"/>
  <c r="AV19" i="6"/>
  <c r="AQ19" i="6"/>
  <c r="AL19" i="6"/>
  <c r="AG19" i="6"/>
  <c r="AB19" i="6"/>
  <c r="W19" i="6"/>
  <c r="R19" i="6"/>
  <c r="M19" i="6"/>
  <c r="H19" i="6"/>
  <c r="AV18" i="6"/>
  <c r="AQ18" i="6"/>
  <c r="AL18" i="6"/>
  <c r="AG18" i="6"/>
  <c r="AB18" i="6"/>
  <c r="W18" i="6"/>
  <c r="R18" i="6"/>
  <c r="M18" i="6"/>
  <c r="H18" i="6"/>
  <c r="AV17" i="6"/>
  <c r="AQ17" i="6"/>
  <c r="AL17" i="6"/>
  <c r="AG17" i="6"/>
  <c r="AB17" i="6"/>
  <c r="W17" i="6"/>
  <c r="R17" i="6"/>
  <c r="M17" i="6"/>
  <c r="H17" i="6"/>
  <c r="AV16" i="6"/>
  <c r="AQ16" i="6"/>
  <c r="AL16" i="6"/>
  <c r="AG16" i="6"/>
  <c r="AB16" i="6"/>
  <c r="W16" i="6"/>
  <c r="R16" i="6"/>
  <c r="M16" i="6"/>
  <c r="H16" i="6"/>
  <c r="AV15" i="6"/>
  <c r="AQ15" i="6"/>
  <c r="AL15" i="6"/>
  <c r="AG15" i="6"/>
  <c r="AB15" i="6"/>
  <c r="W15" i="6"/>
  <c r="R15" i="6"/>
  <c r="M15" i="6"/>
  <c r="H15" i="6"/>
  <c r="AV14" i="6"/>
  <c r="AQ14" i="6"/>
  <c r="AL14" i="6"/>
  <c r="AG14" i="6"/>
  <c r="AB14" i="6"/>
  <c r="W14" i="6"/>
  <c r="R14" i="6"/>
  <c r="M14" i="6"/>
  <c r="H14" i="6"/>
  <c r="AV13" i="6"/>
  <c r="AQ13" i="6"/>
  <c r="AL13" i="6"/>
  <c r="AG13" i="6"/>
  <c r="AB13" i="6"/>
  <c r="W13" i="6"/>
  <c r="R13" i="6"/>
  <c r="M13" i="6"/>
  <c r="H13" i="6"/>
  <c r="AV12" i="6"/>
  <c r="AQ12" i="6"/>
  <c r="AL12" i="6"/>
  <c r="AG12" i="6"/>
  <c r="AB12" i="6"/>
  <c r="W12" i="6"/>
  <c r="R12" i="6"/>
  <c r="M12" i="6"/>
  <c r="H12" i="6"/>
  <c r="AV11" i="6"/>
  <c r="AQ11" i="6"/>
  <c r="AL11" i="6"/>
  <c r="AG11" i="6"/>
  <c r="AB11" i="6"/>
  <c r="W11" i="6"/>
  <c r="R11" i="6"/>
  <c r="M11" i="6"/>
  <c r="H11" i="6"/>
  <c r="AV10" i="6"/>
  <c r="AQ10" i="6"/>
  <c r="AL10" i="6"/>
  <c r="AG10" i="6"/>
  <c r="AB10" i="6"/>
  <c r="W10" i="6"/>
  <c r="R10" i="6"/>
  <c r="M10" i="6"/>
  <c r="H10" i="6"/>
  <c r="AV9" i="6"/>
  <c r="AQ9" i="6"/>
  <c r="AL9" i="6"/>
  <c r="AG9" i="6"/>
  <c r="AB9" i="6"/>
  <c r="W9" i="6"/>
  <c r="R9" i="6"/>
  <c r="M9" i="6"/>
  <c r="H9" i="6"/>
  <c r="AV8" i="6"/>
  <c r="AV32" i="6" s="1"/>
  <c r="AQ8" i="6"/>
  <c r="AL8" i="6"/>
  <c r="AL32" i="6" s="1"/>
  <c r="AG8" i="6"/>
  <c r="AB8" i="6"/>
  <c r="W8" i="6"/>
  <c r="R8" i="6"/>
  <c r="R32" i="6" s="1"/>
  <c r="M8" i="6"/>
  <c r="H8" i="6"/>
  <c r="AV7" i="6"/>
  <c r="AQ7" i="6"/>
  <c r="AQ32" i="6" s="1"/>
  <c r="AL7" i="6"/>
  <c r="AG7" i="6"/>
  <c r="AG32" i="6" s="1"/>
  <c r="AB7" i="6"/>
  <c r="W7" i="6"/>
  <c r="W32" i="6" s="1"/>
  <c r="R7" i="6"/>
  <c r="M7" i="6"/>
  <c r="M32" i="6" s="1"/>
  <c r="H7" i="6"/>
  <c r="B6" i="6"/>
  <c r="AV85" i="5"/>
  <c r="AQ85" i="5"/>
  <c r="AL85" i="5"/>
  <c r="AG85" i="5"/>
  <c r="AB85" i="5"/>
  <c r="W85" i="5"/>
  <c r="R85" i="5"/>
  <c r="M85" i="5"/>
  <c r="H85" i="5"/>
  <c r="AV84" i="5"/>
  <c r="AQ84" i="5"/>
  <c r="AL84" i="5"/>
  <c r="AG84" i="5"/>
  <c r="AB84" i="5"/>
  <c r="W84" i="5"/>
  <c r="R84" i="5"/>
  <c r="M84" i="5"/>
  <c r="H84" i="5"/>
  <c r="AV83" i="5"/>
  <c r="AQ83" i="5"/>
  <c r="AL83" i="5"/>
  <c r="AG83" i="5"/>
  <c r="AB83" i="5"/>
  <c r="W83" i="5"/>
  <c r="R83" i="5"/>
  <c r="M83" i="5"/>
  <c r="H83" i="5"/>
  <c r="AV82" i="5"/>
  <c r="AQ82" i="5"/>
  <c r="AL82" i="5"/>
  <c r="AG82" i="5"/>
  <c r="AB82" i="5"/>
  <c r="W82" i="5"/>
  <c r="R82" i="5"/>
  <c r="M82" i="5"/>
  <c r="H82" i="5"/>
  <c r="AV81" i="5"/>
  <c r="AQ81" i="5"/>
  <c r="AL81" i="5"/>
  <c r="AG81" i="5"/>
  <c r="AB81" i="5"/>
  <c r="W81" i="5"/>
  <c r="R81" i="5"/>
  <c r="M81" i="5"/>
  <c r="H81" i="5"/>
  <c r="AV80" i="5"/>
  <c r="AQ80" i="5"/>
  <c r="AL80" i="5"/>
  <c r="AG80" i="5"/>
  <c r="AB80" i="5"/>
  <c r="W80" i="5"/>
  <c r="R80" i="5"/>
  <c r="M80" i="5"/>
  <c r="H80" i="5"/>
  <c r="AV79" i="5"/>
  <c r="AQ79" i="5"/>
  <c r="AL79" i="5"/>
  <c r="AG79" i="5"/>
  <c r="AB79" i="5"/>
  <c r="W79" i="5"/>
  <c r="R79" i="5"/>
  <c r="M79" i="5"/>
  <c r="H79" i="5"/>
  <c r="AV78" i="5"/>
  <c r="AQ78" i="5"/>
  <c r="AL78" i="5"/>
  <c r="AG78" i="5"/>
  <c r="AB78" i="5"/>
  <c r="W78" i="5"/>
  <c r="R78" i="5"/>
  <c r="M78" i="5"/>
  <c r="H78" i="5"/>
  <c r="AV77" i="5"/>
  <c r="AQ77" i="5"/>
  <c r="AL77" i="5"/>
  <c r="AG77" i="5"/>
  <c r="AB77" i="5"/>
  <c r="W77" i="5"/>
  <c r="R77" i="5"/>
  <c r="M77" i="5"/>
  <c r="H77" i="5"/>
  <c r="AV76" i="5"/>
  <c r="AQ76" i="5"/>
  <c r="AL76" i="5"/>
  <c r="AG76" i="5"/>
  <c r="AB76" i="5"/>
  <c r="W76" i="5"/>
  <c r="R76" i="5"/>
  <c r="M76" i="5"/>
  <c r="H76" i="5"/>
  <c r="AV75" i="5"/>
  <c r="AQ75" i="5"/>
  <c r="AL75" i="5"/>
  <c r="AG75" i="5"/>
  <c r="AB75" i="5"/>
  <c r="W75" i="5"/>
  <c r="R75" i="5"/>
  <c r="M75" i="5"/>
  <c r="H75" i="5"/>
  <c r="AV74" i="5"/>
  <c r="AQ74" i="5"/>
  <c r="AL74" i="5"/>
  <c r="AG74" i="5"/>
  <c r="AB74" i="5"/>
  <c r="W74" i="5"/>
  <c r="R74" i="5"/>
  <c r="M74" i="5"/>
  <c r="H74" i="5"/>
  <c r="AV73" i="5"/>
  <c r="AQ73" i="5"/>
  <c r="AL73" i="5"/>
  <c r="AG73" i="5"/>
  <c r="AB73" i="5"/>
  <c r="W73" i="5"/>
  <c r="R73" i="5"/>
  <c r="M73" i="5"/>
  <c r="H73" i="5"/>
  <c r="AV72" i="5"/>
  <c r="AQ72" i="5"/>
  <c r="AL72" i="5"/>
  <c r="AG72" i="5"/>
  <c r="AB72" i="5"/>
  <c r="W72" i="5"/>
  <c r="R72" i="5"/>
  <c r="M72" i="5"/>
  <c r="H72" i="5"/>
  <c r="AV71" i="5"/>
  <c r="AQ71" i="5"/>
  <c r="AL71" i="5"/>
  <c r="AG71" i="5"/>
  <c r="AB71" i="5"/>
  <c r="W71" i="5"/>
  <c r="R71" i="5"/>
  <c r="M71" i="5"/>
  <c r="H71" i="5"/>
  <c r="AV70" i="5"/>
  <c r="AQ70" i="5"/>
  <c r="AL70" i="5"/>
  <c r="AG70" i="5"/>
  <c r="AB70" i="5"/>
  <c r="W70" i="5"/>
  <c r="R70" i="5"/>
  <c r="M70" i="5"/>
  <c r="H70" i="5"/>
  <c r="AV69" i="5"/>
  <c r="AQ69" i="5"/>
  <c r="AL69" i="5"/>
  <c r="AG69" i="5"/>
  <c r="AB69" i="5"/>
  <c r="W69" i="5"/>
  <c r="R69" i="5"/>
  <c r="M69" i="5"/>
  <c r="H69" i="5"/>
  <c r="AV68" i="5"/>
  <c r="AQ68" i="5"/>
  <c r="AL68" i="5"/>
  <c r="AG68" i="5"/>
  <c r="AB68" i="5"/>
  <c r="W68" i="5"/>
  <c r="R68" i="5"/>
  <c r="M68" i="5"/>
  <c r="H68" i="5"/>
  <c r="AV67" i="5"/>
  <c r="AQ67" i="5"/>
  <c r="AL67" i="5"/>
  <c r="AG67" i="5"/>
  <c r="AB67" i="5"/>
  <c r="W67" i="5"/>
  <c r="R67" i="5"/>
  <c r="M67" i="5"/>
  <c r="H67" i="5"/>
  <c r="AV66" i="5"/>
  <c r="AQ66" i="5"/>
  <c r="AL66" i="5"/>
  <c r="AG66" i="5"/>
  <c r="AB66" i="5"/>
  <c r="W66" i="5"/>
  <c r="R66" i="5"/>
  <c r="M66" i="5"/>
  <c r="H66" i="5"/>
  <c r="AV65" i="5"/>
  <c r="AQ65" i="5"/>
  <c r="AL65" i="5"/>
  <c r="AG65" i="5"/>
  <c r="AB65" i="5"/>
  <c r="W65" i="5"/>
  <c r="R65" i="5"/>
  <c r="M65" i="5"/>
  <c r="H65" i="5"/>
  <c r="AV64" i="5"/>
  <c r="AQ64" i="5"/>
  <c r="AL64" i="5"/>
  <c r="AG64" i="5"/>
  <c r="AB64" i="5"/>
  <c r="W64" i="5"/>
  <c r="R64" i="5"/>
  <c r="M64" i="5"/>
  <c r="H64" i="5"/>
  <c r="AV63" i="5"/>
  <c r="AQ63" i="5"/>
  <c r="AL63" i="5"/>
  <c r="AG63" i="5"/>
  <c r="AB63" i="5"/>
  <c r="W63" i="5"/>
  <c r="R63" i="5"/>
  <c r="M63" i="5"/>
  <c r="H63" i="5"/>
  <c r="AV62" i="5"/>
  <c r="AQ62" i="5"/>
  <c r="AL62" i="5"/>
  <c r="AG62" i="5"/>
  <c r="AB62" i="5"/>
  <c r="W62" i="5"/>
  <c r="R62" i="5"/>
  <c r="M62" i="5"/>
  <c r="H62" i="5"/>
  <c r="AV61" i="5"/>
  <c r="AQ61" i="5"/>
  <c r="AQ86" i="5" s="1"/>
  <c r="AL61" i="5"/>
  <c r="AG61" i="5"/>
  <c r="AG86" i="5" s="1"/>
  <c r="AB61" i="5"/>
  <c r="W61" i="5"/>
  <c r="W86" i="5" s="1"/>
  <c r="R61" i="5"/>
  <c r="M61" i="5"/>
  <c r="M86" i="5" s="1"/>
  <c r="H61" i="5"/>
  <c r="AV58" i="5"/>
  <c r="AQ58" i="5"/>
  <c r="AL58" i="5"/>
  <c r="AG58" i="5"/>
  <c r="AB58" i="5"/>
  <c r="W58" i="5"/>
  <c r="R58" i="5"/>
  <c r="M58" i="5"/>
  <c r="H58" i="5"/>
  <c r="AV57" i="5"/>
  <c r="AQ57" i="5"/>
  <c r="AL57" i="5"/>
  <c r="AG57" i="5"/>
  <c r="AB57" i="5"/>
  <c r="W57" i="5"/>
  <c r="R57" i="5"/>
  <c r="M57" i="5"/>
  <c r="H57" i="5"/>
  <c r="AV56" i="5"/>
  <c r="AQ56" i="5"/>
  <c r="AL56" i="5"/>
  <c r="AG56" i="5"/>
  <c r="AB56" i="5"/>
  <c r="W56" i="5"/>
  <c r="R56" i="5"/>
  <c r="M56" i="5"/>
  <c r="H56" i="5"/>
  <c r="AV55" i="5"/>
  <c r="AQ55" i="5"/>
  <c r="AL55" i="5"/>
  <c r="AG55" i="5"/>
  <c r="AB55" i="5"/>
  <c r="W55" i="5"/>
  <c r="R55" i="5"/>
  <c r="M55" i="5"/>
  <c r="H55" i="5"/>
  <c r="AV54" i="5"/>
  <c r="AQ54" i="5"/>
  <c r="AL54" i="5"/>
  <c r="AG54" i="5"/>
  <c r="AB54" i="5"/>
  <c r="W54" i="5"/>
  <c r="R54" i="5"/>
  <c r="M54" i="5"/>
  <c r="H54" i="5"/>
  <c r="AV53" i="5"/>
  <c r="AQ53" i="5"/>
  <c r="AL53" i="5"/>
  <c r="AG53" i="5"/>
  <c r="AB53" i="5"/>
  <c r="W53" i="5"/>
  <c r="R53" i="5"/>
  <c r="M53" i="5"/>
  <c r="H53" i="5"/>
  <c r="AV52" i="5"/>
  <c r="AQ52" i="5"/>
  <c r="AL52" i="5"/>
  <c r="AG52" i="5"/>
  <c r="AB52" i="5"/>
  <c r="W52" i="5"/>
  <c r="R52" i="5"/>
  <c r="M52" i="5"/>
  <c r="H52" i="5"/>
  <c r="AV51" i="5"/>
  <c r="AQ51" i="5"/>
  <c r="AL51" i="5"/>
  <c r="AG51" i="5"/>
  <c r="AB51" i="5"/>
  <c r="W51" i="5"/>
  <c r="R51" i="5"/>
  <c r="M51" i="5"/>
  <c r="H51" i="5"/>
  <c r="AV50" i="5"/>
  <c r="AQ50" i="5"/>
  <c r="AL50" i="5"/>
  <c r="AG50" i="5"/>
  <c r="AB50" i="5"/>
  <c r="W50" i="5"/>
  <c r="R50" i="5"/>
  <c r="M50" i="5"/>
  <c r="H50" i="5"/>
  <c r="AV49" i="5"/>
  <c r="AQ49" i="5"/>
  <c r="AL49" i="5"/>
  <c r="AG49" i="5"/>
  <c r="AB49" i="5"/>
  <c r="W49" i="5"/>
  <c r="R49" i="5"/>
  <c r="M49" i="5"/>
  <c r="H49" i="5"/>
  <c r="AV48" i="5"/>
  <c r="AQ48" i="5"/>
  <c r="AL48" i="5"/>
  <c r="AG48" i="5"/>
  <c r="AB48" i="5"/>
  <c r="W48" i="5"/>
  <c r="R48" i="5"/>
  <c r="M48" i="5"/>
  <c r="H48" i="5"/>
  <c r="AV47" i="5"/>
  <c r="AQ47" i="5"/>
  <c r="AL47" i="5"/>
  <c r="AG47" i="5"/>
  <c r="AB47" i="5"/>
  <c r="W47" i="5"/>
  <c r="R47" i="5"/>
  <c r="M47" i="5"/>
  <c r="H47" i="5"/>
  <c r="AV46" i="5"/>
  <c r="AQ46" i="5"/>
  <c r="AL46" i="5"/>
  <c r="AG46" i="5"/>
  <c r="AB46" i="5"/>
  <c r="W46" i="5"/>
  <c r="R46" i="5"/>
  <c r="M46" i="5"/>
  <c r="H46" i="5"/>
  <c r="AV45" i="5"/>
  <c r="AQ45" i="5"/>
  <c r="AL45" i="5"/>
  <c r="AG45" i="5"/>
  <c r="AB45" i="5"/>
  <c r="W45" i="5"/>
  <c r="R45" i="5"/>
  <c r="M45" i="5"/>
  <c r="H45" i="5"/>
  <c r="AV44" i="5"/>
  <c r="AQ44" i="5"/>
  <c r="AL44" i="5"/>
  <c r="AG44" i="5"/>
  <c r="AB44" i="5"/>
  <c r="W44" i="5"/>
  <c r="R44" i="5"/>
  <c r="M44" i="5"/>
  <c r="H44" i="5"/>
  <c r="AV43" i="5"/>
  <c r="AQ43" i="5"/>
  <c r="AL43" i="5"/>
  <c r="AG43" i="5"/>
  <c r="AB43" i="5"/>
  <c r="W43" i="5"/>
  <c r="R43" i="5"/>
  <c r="M43" i="5"/>
  <c r="H43" i="5"/>
  <c r="AV42" i="5"/>
  <c r="AQ42" i="5"/>
  <c r="AL42" i="5"/>
  <c r="AG42" i="5"/>
  <c r="AB42" i="5"/>
  <c r="W42" i="5"/>
  <c r="R42" i="5"/>
  <c r="M42" i="5"/>
  <c r="H42" i="5"/>
  <c r="AV41" i="5"/>
  <c r="AQ41" i="5"/>
  <c r="AL41" i="5"/>
  <c r="AG41" i="5"/>
  <c r="AB41" i="5"/>
  <c r="W41" i="5"/>
  <c r="R41" i="5"/>
  <c r="M41" i="5"/>
  <c r="H41" i="5"/>
  <c r="AV40" i="5"/>
  <c r="AQ40" i="5"/>
  <c r="AL40" i="5"/>
  <c r="AG40" i="5"/>
  <c r="AB40" i="5"/>
  <c r="W40" i="5"/>
  <c r="R40" i="5"/>
  <c r="M40" i="5"/>
  <c r="H40" i="5"/>
  <c r="AV39" i="5"/>
  <c r="AQ39" i="5"/>
  <c r="AL39" i="5"/>
  <c r="AG39" i="5"/>
  <c r="AB39" i="5"/>
  <c r="W39" i="5"/>
  <c r="R39" i="5"/>
  <c r="M39" i="5"/>
  <c r="H39" i="5"/>
  <c r="AV38" i="5"/>
  <c r="AQ38" i="5"/>
  <c r="AL38" i="5"/>
  <c r="AG38" i="5"/>
  <c r="AB38" i="5"/>
  <c r="W38" i="5"/>
  <c r="R38" i="5"/>
  <c r="M38" i="5"/>
  <c r="H38" i="5"/>
  <c r="AV37" i="5"/>
  <c r="AQ37" i="5"/>
  <c r="AL37" i="5"/>
  <c r="AG37" i="5"/>
  <c r="AB37" i="5"/>
  <c r="W37" i="5"/>
  <c r="R37" i="5"/>
  <c r="M37" i="5"/>
  <c r="H37" i="5"/>
  <c r="AV36" i="5"/>
  <c r="AQ36" i="5"/>
  <c r="AL36" i="5"/>
  <c r="AG36" i="5"/>
  <c r="AB36" i="5"/>
  <c r="W36" i="5"/>
  <c r="R36" i="5"/>
  <c r="M36" i="5"/>
  <c r="H36" i="5"/>
  <c r="AV35" i="5"/>
  <c r="AQ35" i="5"/>
  <c r="AL35" i="5"/>
  <c r="AG35" i="5"/>
  <c r="AB35" i="5"/>
  <c r="W35" i="5"/>
  <c r="R35" i="5"/>
  <c r="M35" i="5"/>
  <c r="H35" i="5"/>
  <c r="AV34" i="5"/>
  <c r="AV59" i="5" s="1"/>
  <c r="AQ34" i="5"/>
  <c r="AQ59" i="5" s="1"/>
  <c r="AL34" i="5"/>
  <c r="AL59" i="5" s="1"/>
  <c r="AG34" i="5"/>
  <c r="AB34" i="5"/>
  <c r="AB59" i="5" s="1"/>
  <c r="W34" i="5"/>
  <c r="W59" i="5" s="1"/>
  <c r="R34" i="5"/>
  <c r="R59" i="5" s="1"/>
  <c r="M34" i="5"/>
  <c r="M59" i="5" s="1"/>
  <c r="H34" i="5"/>
  <c r="H59" i="5" s="1"/>
  <c r="AV31" i="5"/>
  <c r="AQ31" i="5"/>
  <c r="AL31" i="5"/>
  <c r="AG31" i="5"/>
  <c r="AB31" i="5"/>
  <c r="W31" i="5"/>
  <c r="R31" i="5"/>
  <c r="M31" i="5"/>
  <c r="H31" i="5"/>
  <c r="AV30" i="5"/>
  <c r="AQ30" i="5"/>
  <c r="AL30" i="5"/>
  <c r="AG30" i="5"/>
  <c r="AB30" i="5"/>
  <c r="W30" i="5"/>
  <c r="R30" i="5"/>
  <c r="M30" i="5"/>
  <c r="H30" i="5"/>
  <c r="AV29" i="5"/>
  <c r="AQ29" i="5"/>
  <c r="AL29" i="5"/>
  <c r="AG29" i="5"/>
  <c r="AB29" i="5"/>
  <c r="W29" i="5"/>
  <c r="R29" i="5"/>
  <c r="M29" i="5"/>
  <c r="H29" i="5"/>
  <c r="AV28" i="5"/>
  <c r="AQ28" i="5"/>
  <c r="AL28" i="5"/>
  <c r="AG28" i="5"/>
  <c r="AB28" i="5"/>
  <c r="W28" i="5"/>
  <c r="R28" i="5"/>
  <c r="M28" i="5"/>
  <c r="H28" i="5"/>
  <c r="AV27" i="5"/>
  <c r="AQ27" i="5"/>
  <c r="AL27" i="5"/>
  <c r="AG27" i="5"/>
  <c r="AB27" i="5"/>
  <c r="W27" i="5"/>
  <c r="R27" i="5"/>
  <c r="M27" i="5"/>
  <c r="H27" i="5"/>
  <c r="AV26" i="5"/>
  <c r="AQ26" i="5"/>
  <c r="AL26" i="5"/>
  <c r="AG26" i="5"/>
  <c r="AB26" i="5"/>
  <c r="W26" i="5"/>
  <c r="R26" i="5"/>
  <c r="M26" i="5"/>
  <c r="H26" i="5"/>
  <c r="AV25" i="5"/>
  <c r="AQ25" i="5"/>
  <c r="AL25" i="5"/>
  <c r="AG25" i="5"/>
  <c r="AB25" i="5"/>
  <c r="W25" i="5"/>
  <c r="R25" i="5"/>
  <c r="M25" i="5"/>
  <c r="H25" i="5"/>
  <c r="AV24" i="5"/>
  <c r="AQ24" i="5"/>
  <c r="AL24" i="5"/>
  <c r="AG24" i="5"/>
  <c r="AB24" i="5"/>
  <c r="W24" i="5"/>
  <c r="R24" i="5"/>
  <c r="M24" i="5"/>
  <c r="H24" i="5"/>
  <c r="AV23" i="5"/>
  <c r="AQ23" i="5"/>
  <c r="AL23" i="5"/>
  <c r="AG23" i="5"/>
  <c r="AB23" i="5"/>
  <c r="W23" i="5"/>
  <c r="R23" i="5"/>
  <c r="M23" i="5"/>
  <c r="H23" i="5"/>
  <c r="AV22" i="5"/>
  <c r="AQ22" i="5"/>
  <c r="AL22" i="5"/>
  <c r="AG22" i="5"/>
  <c r="AB22" i="5"/>
  <c r="W22" i="5"/>
  <c r="R22" i="5"/>
  <c r="M22" i="5"/>
  <c r="H22" i="5"/>
  <c r="AV21" i="5"/>
  <c r="AQ21" i="5"/>
  <c r="AL21" i="5"/>
  <c r="AG21" i="5"/>
  <c r="AB21" i="5"/>
  <c r="W21" i="5"/>
  <c r="R21" i="5"/>
  <c r="M21" i="5"/>
  <c r="H21" i="5"/>
  <c r="AV20" i="5"/>
  <c r="AQ20" i="5"/>
  <c r="AL20" i="5"/>
  <c r="AG20" i="5"/>
  <c r="AB20" i="5"/>
  <c r="W20" i="5"/>
  <c r="R20" i="5"/>
  <c r="M20" i="5"/>
  <c r="H20" i="5"/>
  <c r="AV19" i="5"/>
  <c r="AQ19" i="5"/>
  <c r="AL19" i="5"/>
  <c r="AG19" i="5"/>
  <c r="AB19" i="5"/>
  <c r="W19" i="5"/>
  <c r="R19" i="5"/>
  <c r="M19" i="5"/>
  <c r="H19" i="5"/>
  <c r="AV18" i="5"/>
  <c r="AQ18" i="5"/>
  <c r="AL18" i="5"/>
  <c r="AG18" i="5"/>
  <c r="AB18" i="5"/>
  <c r="W18" i="5"/>
  <c r="R18" i="5"/>
  <c r="M18" i="5"/>
  <c r="H18" i="5"/>
  <c r="AV17" i="5"/>
  <c r="AQ17" i="5"/>
  <c r="AL17" i="5"/>
  <c r="AG17" i="5"/>
  <c r="AB17" i="5"/>
  <c r="W17" i="5"/>
  <c r="R17" i="5"/>
  <c r="M17" i="5"/>
  <c r="H17" i="5"/>
  <c r="AV16" i="5"/>
  <c r="AQ16" i="5"/>
  <c r="AL16" i="5"/>
  <c r="AG16" i="5"/>
  <c r="AB16" i="5"/>
  <c r="W16" i="5"/>
  <c r="R16" i="5"/>
  <c r="M16" i="5"/>
  <c r="H16" i="5"/>
  <c r="AV15" i="5"/>
  <c r="AQ15" i="5"/>
  <c r="AL15" i="5"/>
  <c r="AG15" i="5"/>
  <c r="AB15" i="5"/>
  <c r="W15" i="5"/>
  <c r="R15" i="5"/>
  <c r="M15" i="5"/>
  <c r="H15" i="5"/>
  <c r="AV14" i="5"/>
  <c r="AQ14" i="5"/>
  <c r="AL14" i="5"/>
  <c r="AG14" i="5"/>
  <c r="AB14" i="5"/>
  <c r="W14" i="5"/>
  <c r="R14" i="5"/>
  <c r="M14" i="5"/>
  <c r="H14" i="5"/>
  <c r="AV13" i="5"/>
  <c r="AQ13" i="5"/>
  <c r="AL13" i="5"/>
  <c r="AG13" i="5"/>
  <c r="AB13" i="5"/>
  <c r="W13" i="5"/>
  <c r="R13" i="5"/>
  <c r="M13" i="5"/>
  <c r="H13" i="5"/>
  <c r="AV12" i="5"/>
  <c r="AQ12" i="5"/>
  <c r="AL12" i="5"/>
  <c r="AG12" i="5"/>
  <c r="AB12" i="5"/>
  <c r="W12" i="5"/>
  <c r="R12" i="5"/>
  <c r="M12" i="5"/>
  <c r="H12" i="5"/>
  <c r="AV11" i="5"/>
  <c r="AQ11" i="5"/>
  <c r="AL11" i="5"/>
  <c r="AG11" i="5"/>
  <c r="AB11" i="5"/>
  <c r="W11" i="5"/>
  <c r="R11" i="5"/>
  <c r="M11" i="5"/>
  <c r="H11" i="5"/>
  <c r="AV10" i="5"/>
  <c r="AQ10" i="5"/>
  <c r="AL10" i="5"/>
  <c r="AG10" i="5"/>
  <c r="AB10" i="5"/>
  <c r="W10" i="5"/>
  <c r="R10" i="5"/>
  <c r="M10" i="5"/>
  <c r="H10" i="5"/>
  <c r="AV9" i="5"/>
  <c r="AQ9" i="5"/>
  <c r="AL9" i="5"/>
  <c r="AG9" i="5"/>
  <c r="AB9" i="5"/>
  <c r="W9" i="5"/>
  <c r="R9" i="5"/>
  <c r="M9" i="5"/>
  <c r="H9" i="5"/>
  <c r="AV8" i="5"/>
  <c r="AQ8" i="5"/>
  <c r="AQ32" i="5" s="1"/>
  <c r="AL8" i="5"/>
  <c r="AG8" i="5"/>
  <c r="AG32" i="5" s="1"/>
  <c r="AB8" i="5"/>
  <c r="W8" i="5"/>
  <c r="W32" i="5" s="1"/>
  <c r="R8" i="5"/>
  <c r="M8" i="5"/>
  <c r="M32" i="5" s="1"/>
  <c r="H8" i="5"/>
  <c r="AV7" i="5"/>
  <c r="AV32" i="5" s="1"/>
  <c r="AQ7" i="5"/>
  <c r="AL7" i="5"/>
  <c r="AL32" i="5" s="1"/>
  <c r="AG7" i="5"/>
  <c r="AB7" i="5"/>
  <c r="W7" i="5"/>
  <c r="R7" i="5"/>
  <c r="R32" i="5" s="1"/>
  <c r="M7" i="5"/>
  <c r="H7" i="5"/>
  <c r="B6" i="5"/>
  <c r="B66" i="4"/>
  <c r="AV64" i="4"/>
  <c r="AQ64" i="4"/>
  <c r="AL64" i="4"/>
  <c r="AG64" i="4"/>
  <c r="AB64" i="4"/>
  <c r="W64" i="4"/>
  <c r="R64" i="4"/>
  <c r="M64" i="4"/>
  <c r="H64" i="4"/>
  <c r="AV63" i="4"/>
  <c r="AQ63" i="4"/>
  <c r="AL63" i="4"/>
  <c r="AG63" i="4"/>
  <c r="AB63" i="4"/>
  <c r="W63" i="4"/>
  <c r="R63" i="4"/>
  <c r="M63" i="4"/>
  <c r="H63" i="4"/>
  <c r="AV62" i="4"/>
  <c r="AQ62" i="4"/>
  <c r="AL62" i="4"/>
  <c r="AG62" i="4"/>
  <c r="AB62" i="4"/>
  <c r="W62" i="4"/>
  <c r="R62" i="4"/>
  <c r="M62" i="4"/>
  <c r="H62" i="4"/>
  <c r="AV61" i="4"/>
  <c r="AQ61" i="4"/>
  <c r="AL61" i="4"/>
  <c r="AG61" i="4"/>
  <c r="AB61" i="4"/>
  <c r="W61" i="4"/>
  <c r="R61" i="4"/>
  <c r="M61" i="4"/>
  <c r="H61" i="4"/>
  <c r="AV60" i="4"/>
  <c r="AQ60" i="4"/>
  <c r="AL60" i="4"/>
  <c r="AG60" i="4"/>
  <c r="AB60" i="4"/>
  <c r="W60" i="4"/>
  <c r="R60" i="4"/>
  <c r="M60" i="4"/>
  <c r="H60" i="4"/>
  <c r="AV59" i="4"/>
  <c r="AQ59" i="4"/>
  <c r="AL59" i="4"/>
  <c r="AG59" i="4"/>
  <c r="AB59" i="4"/>
  <c r="W59" i="4"/>
  <c r="R59" i="4"/>
  <c r="M59" i="4"/>
  <c r="H59" i="4"/>
  <c r="AV58" i="4"/>
  <c r="AQ58" i="4"/>
  <c r="AL58" i="4"/>
  <c r="AG58" i="4"/>
  <c r="AB58" i="4"/>
  <c r="W58" i="4"/>
  <c r="R58" i="4"/>
  <c r="M58" i="4"/>
  <c r="H58" i="4"/>
  <c r="AV57" i="4"/>
  <c r="AQ57" i="4"/>
  <c r="AL57" i="4"/>
  <c r="AG57" i="4"/>
  <c r="AB57" i="4"/>
  <c r="AA39" i="12" s="1"/>
  <c r="W57" i="4"/>
  <c r="R57" i="4"/>
  <c r="M57" i="4"/>
  <c r="H57" i="4"/>
  <c r="AV56" i="4"/>
  <c r="AQ56" i="4"/>
  <c r="AL56" i="4"/>
  <c r="AG56" i="4"/>
  <c r="AB56" i="4"/>
  <c r="W56" i="4"/>
  <c r="R56" i="4"/>
  <c r="M56" i="4"/>
  <c r="H56" i="4"/>
  <c r="AV55" i="4"/>
  <c r="AQ55" i="4"/>
  <c r="AL55" i="4"/>
  <c r="AG55" i="4"/>
  <c r="AB55" i="4"/>
  <c r="AA37" i="12" s="1"/>
  <c r="W55" i="4"/>
  <c r="R55" i="4"/>
  <c r="M55" i="4"/>
  <c r="H55" i="4"/>
  <c r="AV54" i="4"/>
  <c r="AQ54" i="4"/>
  <c r="AL54" i="4"/>
  <c r="AG54" i="4"/>
  <c r="AB54" i="4"/>
  <c r="W54" i="4"/>
  <c r="R54" i="4"/>
  <c r="M54" i="4"/>
  <c r="H54" i="4"/>
  <c r="AV53" i="4"/>
  <c r="AV65" i="4" s="1"/>
  <c r="AQ53" i="4"/>
  <c r="AL53" i="4"/>
  <c r="AL65" i="4" s="1"/>
  <c r="AG53" i="4"/>
  <c r="AB53" i="4"/>
  <c r="AA35" i="12" s="1"/>
  <c r="W53" i="4"/>
  <c r="R53" i="4"/>
  <c r="R65" i="4" s="1"/>
  <c r="M53" i="4"/>
  <c r="H53" i="4"/>
  <c r="H65" i="4" s="1"/>
  <c r="AV52" i="4"/>
  <c r="AQ52" i="4"/>
  <c r="AQ65" i="4" s="1"/>
  <c r="AL52" i="4"/>
  <c r="AG52" i="4"/>
  <c r="AG65" i="4" s="1"/>
  <c r="AB52" i="4"/>
  <c r="W52" i="4"/>
  <c r="W65" i="4" s="1"/>
  <c r="R52" i="4"/>
  <c r="M52" i="4"/>
  <c r="M65" i="4" s="1"/>
  <c r="H52" i="4"/>
  <c r="B51" i="4"/>
  <c r="AV49" i="4"/>
  <c r="AQ49" i="4"/>
  <c r="AL49" i="4"/>
  <c r="AG49" i="4"/>
  <c r="AB49" i="4"/>
  <c r="W49" i="4"/>
  <c r="R49" i="4"/>
  <c r="M49" i="4"/>
  <c r="H49" i="4"/>
  <c r="AV48" i="4"/>
  <c r="AQ48" i="4"/>
  <c r="AL48" i="4"/>
  <c r="AG48" i="4"/>
  <c r="AB48" i="4"/>
  <c r="W48" i="4"/>
  <c r="R48" i="4"/>
  <c r="M48" i="4"/>
  <c r="H48" i="4"/>
  <c r="AV47" i="4"/>
  <c r="AQ47" i="4"/>
  <c r="AL47" i="4"/>
  <c r="AG47" i="4"/>
  <c r="AB47" i="4"/>
  <c r="W47" i="4"/>
  <c r="R47" i="4"/>
  <c r="M47" i="4"/>
  <c r="H47" i="4"/>
  <c r="AV46" i="4"/>
  <c r="AQ46" i="4"/>
  <c r="AL46" i="4"/>
  <c r="AG46" i="4"/>
  <c r="AB46" i="4"/>
  <c r="W46" i="4"/>
  <c r="R46" i="4"/>
  <c r="M46" i="4"/>
  <c r="H46" i="4"/>
  <c r="AV45" i="4"/>
  <c r="AQ45" i="4"/>
  <c r="AL45" i="4"/>
  <c r="AG45" i="4"/>
  <c r="AB45" i="4"/>
  <c r="W45" i="4"/>
  <c r="R45" i="4"/>
  <c r="M45" i="4"/>
  <c r="H45" i="4"/>
  <c r="AV44" i="4"/>
  <c r="AQ44" i="4"/>
  <c r="AL44" i="4"/>
  <c r="AG44" i="4"/>
  <c r="AB44" i="4"/>
  <c r="W44" i="4"/>
  <c r="R44" i="4"/>
  <c r="M44" i="4"/>
  <c r="H44" i="4"/>
  <c r="AV43" i="4"/>
  <c r="AQ43" i="4"/>
  <c r="AL43" i="4"/>
  <c r="AG43" i="4"/>
  <c r="AB43" i="4"/>
  <c r="W43" i="4"/>
  <c r="R43" i="4"/>
  <c r="M43" i="4"/>
  <c r="H43" i="4"/>
  <c r="AV42" i="4"/>
  <c r="AQ42" i="4"/>
  <c r="AL42" i="4"/>
  <c r="AG42" i="4"/>
  <c r="AB42" i="4"/>
  <c r="W42" i="4"/>
  <c r="R42" i="4"/>
  <c r="M42" i="4"/>
  <c r="H42" i="4"/>
  <c r="AV41" i="4"/>
  <c r="AQ41" i="4"/>
  <c r="AL41" i="4"/>
  <c r="AG41" i="4"/>
  <c r="AB41" i="4"/>
  <c r="W41" i="4"/>
  <c r="R41" i="4"/>
  <c r="M41" i="4"/>
  <c r="H41" i="4"/>
  <c r="AV40" i="4"/>
  <c r="AQ40" i="4"/>
  <c r="AL40" i="4"/>
  <c r="AG40" i="4"/>
  <c r="AB40" i="4"/>
  <c r="W40" i="4"/>
  <c r="R40" i="4"/>
  <c r="M40" i="4"/>
  <c r="H40" i="4"/>
  <c r="AV39" i="4"/>
  <c r="AQ39" i="4"/>
  <c r="AL39" i="4"/>
  <c r="AG39" i="4"/>
  <c r="AB39" i="4"/>
  <c r="W39" i="4"/>
  <c r="R39" i="4"/>
  <c r="M39" i="4"/>
  <c r="H39" i="4"/>
  <c r="AV38" i="4"/>
  <c r="AQ38" i="4"/>
  <c r="AL38" i="4"/>
  <c r="AG38" i="4"/>
  <c r="AB38" i="4"/>
  <c r="W38" i="4"/>
  <c r="R38" i="4"/>
  <c r="M38" i="4"/>
  <c r="H38" i="4"/>
  <c r="AV37" i="4"/>
  <c r="AQ37" i="4"/>
  <c r="AL37" i="4"/>
  <c r="AG37" i="4"/>
  <c r="AB37" i="4"/>
  <c r="W37" i="4"/>
  <c r="R37" i="4"/>
  <c r="M37" i="4"/>
  <c r="H37" i="4"/>
  <c r="B36" i="4"/>
  <c r="AV34" i="4"/>
  <c r="AQ34" i="4"/>
  <c r="AL34" i="4"/>
  <c r="AG34" i="4"/>
  <c r="AB34" i="4"/>
  <c r="W34" i="4"/>
  <c r="R34" i="4"/>
  <c r="M34" i="4"/>
  <c r="H34" i="4"/>
  <c r="AV33" i="4"/>
  <c r="AQ33" i="4"/>
  <c r="AL33" i="4"/>
  <c r="AG33" i="4"/>
  <c r="AB33" i="4"/>
  <c r="W33" i="4"/>
  <c r="R33" i="4"/>
  <c r="M33" i="4"/>
  <c r="H33" i="4"/>
  <c r="AV32" i="4"/>
  <c r="AQ32" i="4"/>
  <c r="AL32" i="4"/>
  <c r="AG32" i="4"/>
  <c r="AB32" i="4"/>
  <c r="W32" i="4"/>
  <c r="R32" i="4"/>
  <c r="M32" i="4"/>
  <c r="H32" i="4"/>
  <c r="AV31" i="4"/>
  <c r="AQ31" i="4"/>
  <c r="AL31" i="4"/>
  <c r="AG31" i="4"/>
  <c r="AB31" i="4"/>
  <c r="W31" i="4"/>
  <c r="R31" i="4"/>
  <c r="M31" i="4"/>
  <c r="H31" i="4"/>
  <c r="AV30" i="4"/>
  <c r="AQ30" i="4"/>
  <c r="AL30" i="4"/>
  <c r="AG30" i="4"/>
  <c r="AB30" i="4"/>
  <c r="W30" i="4"/>
  <c r="R30" i="4"/>
  <c r="M30" i="4"/>
  <c r="H30" i="4"/>
  <c r="AV29" i="4"/>
  <c r="AQ29" i="4"/>
  <c r="AL29" i="4"/>
  <c r="AG29" i="4"/>
  <c r="AB29" i="4"/>
  <c r="W29" i="4"/>
  <c r="R29" i="4"/>
  <c r="M29" i="4"/>
  <c r="H29" i="4"/>
  <c r="AV28" i="4"/>
  <c r="AQ28" i="4"/>
  <c r="AL28" i="4"/>
  <c r="AG28" i="4"/>
  <c r="AB28" i="4"/>
  <c r="W28" i="4"/>
  <c r="R28" i="4"/>
  <c r="M28" i="4"/>
  <c r="H28" i="4"/>
  <c r="AV27" i="4"/>
  <c r="AQ27" i="4"/>
  <c r="AL27" i="4"/>
  <c r="AG27" i="4"/>
  <c r="AB27" i="4"/>
  <c r="W27" i="4"/>
  <c r="R27" i="4"/>
  <c r="M27" i="4"/>
  <c r="H27" i="4"/>
  <c r="AV26" i="4"/>
  <c r="AQ26" i="4"/>
  <c r="AL26" i="4"/>
  <c r="AG26" i="4"/>
  <c r="AB26" i="4"/>
  <c r="W26" i="4"/>
  <c r="R26" i="4"/>
  <c r="M26" i="4"/>
  <c r="H26" i="4"/>
  <c r="AV25" i="4"/>
  <c r="AQ25" i="4"/>
  <c r="AL25" i="4"/>
  <c r="AG25" i="4"/>
  <c r="AB25" i="4"/>
  <c r="W25" i="4"/>
  <c r="R25" i="4"/>
  <c r="M25" i="4"/>
  <c r="H25" i="4"/>
  <c r="AV24" i="4"/>
  <c r="AQ24" i="4"/>
  <c r="AL24" i="4"/>
  <c r="AG24" i="4"/>
  <c r="AB24" i="4"/>
  <c r="W24" i="4"/>
  <c r="R24" i="4"/>
  <c r="M24" i="4"/>
  <c r="H24" i="4"/>
  <c r="AV23" i="4"/>
  <c r="AV35" i="4" s="1"/>
  <c r="AQ23" i="4"/>
  <c r="AL23" i="4"/>
  <c r="AL35" i="4" s="1"/>
  <c r="AG23" i="4"/>
  <c r="AB23" i="4"/>
  <c r="AB35" i="4" s="1"/>
  <c r="W23" i="4"/>
  <c r="R23" i="4"/>
  <c r="R35" i="4" s="1"/>
  <c r="M23" i="4"/>
  <c r="H23" i="4"/>
  <c r="H35" i="4" s="1"/>
  <c r="AV22" i="4"/>
  <c r="AQ22" i="4"/>
  <c r="AQ35" i="4" s="1"/>
  <c r="AL22" i="4"/>
  <c r="AG22" i="4"/>
  <c r="AG35" i="4" s="1"/>
  <c r="AB22" i="4"/>
  <c r="W22" i="4"/>
  <c r="W35" i="4" s="1"/>
  <c r="R22" i="4"/>
  <c r="M22" i="4"/>
  <c r="M35" i="4" s="1"/>
  <c r="H22" i="4"/>
  <c r="B21" i="4"/>
  <c r="AV19" i="4"/>
  <c r="AQ19" i="4"/>
  <c r="AL19" i="4"/>
  <c r="AG19" i="4"/>
  <c r="AB19" i="4"/>
  <c r="W19" i="4"/>
  <c r="R19" i="4"/>
  <c r="M19" i="4"/>
  <c r="H19" i="4"/>
  <c r="AV18" i="4"/>
  <c r="AQ18" i="4"/>
  <c r="AL18" i="4"/>
  <c r="AG18" i="4"/>
  <c r="AB18" i="4"/>
  <c r="W18" i="4"/>
  <c r="R18" i="4"/>
  <c r="M18" i="4"/>
  <c r="H18" i="4"/>
  <c r="AV17" i="4"/>
  <c r="AQ17" i="4"/>
  <c r="AL17" i="4"/>
  <c r="AG17" i="4"/>
  <c r="AB17" i="4"/>
  <c r="W17" i="4"/>
  <c r="R17" i="4"/>
  <c r="M17" i="4"/>
  <c r="H17" i="4"/>
  <c r="AV16" i="4"/>
  <c r="AQ16" i="4"/>
  <c r="AL16" i="4"/>
  <c r="AG16" i="4"/>
  <c r="AB16" i="4"/>
  <c r="W16" i="4"/>
  <c r="R16" i="4"/>
  <c r="M16" i="4"/>
  <c r="H16" i="4"/>
  <c r="AV15" i="4"/>
  <c r="AQ15" i="4"/>
  <c r="AL15" i="4"/>
  <c r="AG15" i="4"/>
  <c r="AB15" i="4"/>
  <c r="W15" i="4"/>
  <c r="R15" i="4"/>
  <c r="M15" i="4"/>
  <c r="H15" i="4"/>
  <c r="AV14" i="4"/>
  <c r="AQ14" i="4"/>
  <c r="AL14" i="4"/>
  <c r="AG14" i="4"/>
  <c r="AB14" i="4"/>
  <c r="W14" i="4"/>
  <c r="R14" i="4"/>
  <c r="M14" i="4"/>
  <c r="H14" i="4"/>
  <c r="AV13" i="4"/>
  <c r="AQ13" i="4"/>
  <c r="AL13" i="4"/>
  <c r="AG13" i="4"/>
  <c r="AB13" i="4"/>
  <c r="W13" i="4"/>
  <c r="R13" i="4"/>
  <c r="M13" i="4"/>
  <c r="H13" i="4"/>
  <c r="AV12" i="4"/>
  <c r="AQ12" i="4"/>
  <c r="AL12" i="4"/>
  <c r="AG12" i="4"/>
  <c r="AB12" i="4"/>
  <c r="W12" i="4"/>
  <c r="R12" i="4"/>
  <c r="M12" i="4"/>
  <c r="H12" i="4"/>
  <c r="AV11" i="4"/>
  <c r="AQ11" i="4"/>
  <c r="AL11" i="4"/>
  <c r="AG11" i="4"/>
  <c r="AB11" i="4"/>
  <c r="W11" i="4"/>
  <c r="R11" i="4"/>
  <c r="M11" i="4"/>
  <c r="H11" i="4"/>
  <c r="AV10" i="4"/>
  <c r="AQ10" i="4"/>
  <c r="AL10" i="4"/>
  <c r="AG10" i="4"/>
  <c r="AB10" i="4"/>
  <c r="W10" i="4"/>
  <c r="R10" i="4"/>
  <c r="M10" i="4"/>
  <c r="H10" i="4"/>
  <c r="AV9" i="4"/>
  <c r="AQ9" i="4"/>
  <c r="AL9" i="4"/>
  <c r="AG9" i="4"/>
  <c r="AB9" i="4"/>
  <c r="W9" i="4"/>
  <c r="R9" i="4"/>
  <c r="M9" i="4"/>
  <c r="H9" i="4"/>
  <c r="AV8" i="4"/>
  <c r="AQ8" i="4"/>
  <c r="AL8" i="4"/>
  <c r="AG8" i="4"/>
  <c r="AB8" i="4"/>
  <c r="W8" i="4"/>
  <c r="R8" i="4"/>
  <c r="M8" i="4"/>
  <c r="H8" i="4"/>
  <c r="AV7" i="4"/>
  <c r="AQ7" i="4"/>
  <c r="AL7" i="4"/>
  <c r="AG7" i="4"/>
  <c r="AB7" i="4"/>
  <c r="W7" i="4"/>
  <c r="R7" i="4"/>
  <c r="M7" i="4"/>
  <c r="H7" i="4"/>
  <c r="B6" i="4"/>
  <c r="AA31" i="12"/>
  <c r="AA29" i="12"/>
  <c r="AA27" i="12"/>
  <c r="AA25" i="12"/>
  <c r="AA23" i="12"/>
  <c r="AA21" i="12"/>
  <c r="B51" i="3"/>
  <c r="AV49" i="3"/>
  <c r="AQ49" i="3"/>
  <c r="AL49" i="3"/>
  <c r="AG49" i="3"/>
  <c r="AB49" i="3"/>
  <c r="W49" i="3"/>
  <c r="R49" i="3"/>
  <c r="M49" i="3"/>
  <c r="H49" i="3"/>
  <c r="AV48" i="3"/>
  <c r="AQ48" i="3"/>
  <c r="AL48" i="3"/>
  <c r="AG48" i="3"/>
  <c r="AB48" i="3"/>
  <c r="W48" i="3"/>
  <c r="R48" i="3"/>
  <c r="M48" i="3"/>
  <c r="H48" i="3"/>
  <c r="AV47" i="3"/>
  <c r="AQ47" i="3"/>
  <c r="AL47" i="3"/>
  <c r="AG47" i="3"/>
  <c r="AB47" i="3"/>
  <c r="W47" i="3"/>
  <c r="R47" i="3"/>
  <c r="M47" i="3"/>
  <c r="H47" i="3"/>
  <c r="AV46" i="3"/>
  <c r="AQ46" i="3"/>
  <c r="AL46" i="3"/>
  <c r="AG46" i="3"/>
  <c r="AB46" i="3"/>
  <c r="W46" i="3"/>
  <c r="R46" i="3"/>
  <c r="M46" i="3"/>
  <c r="H46" i="3"/>
  <c r="AV45" i="3"/>
  <c r="AQ45" i="3"/>
  <c r="AL45" i="3"/>
  <c r="AG45" i="3"/>
  <c r="AB45" i="3"/>
  <c r="W45" i="3"/>
  <c r="R45" i="3"/>
  <c r="M45" i="3"/>
  <c r="H45" i="3"/>
  <c r="AV44" i="3"/>
  <c r="AQ44" i="3"/>
  <c r="AL44" i="3"/>
  <c r="AG44" i="3"/>
  <c r="AB44" i="3"/>
  <c r="W44" i="3"/>
  <c r="R44" i="3"/>
  <c r="M44" i="3"/>
  <c r="H44" i="3"/>
  <c r="AV43" i="3"/>
  <c r="AQ43" i="3"/>
  <c r="AL43" i="3"/>
  <c r="AG43" i="3"/>
  <c r="AB43" i="3"/>
  <c r="W43" i="3"/>
  <c r="R43" i="3"/>
  <c r="M43" i="3"/>
  <c r="H43" i="3"/>
  <c r="AV42" i="3"/>
  <c r="AQ42" i="3"/>
  <c r="AL42" i="3"/>
  <c r="AG42" i="3"/>
  <c r="AB42" i="3"/>
  <c r="W42" i="3"/>
  <c r="R42" i="3"/>
  <c r="M42" i="3"/>
  <c r="H42" i="3"/>
  <c r="AV41" i="3"/>
  <c r="AQ41" i="3"/>
  <c r="AL41" i="3"/>
  <c r="AG41" i="3"/>
  <c r="AB41" i="3"/>
  <c r="W41" i="3"/>
  <c r="R41" i="3"/>
  <c r="M41" i="3"/>
  <c r="H41" i="3"/>
  <c r="AV40" i="3"/>
  <c r="AQ40" i="3"/>
  <c r="AL40" i="3"/>
  <c r="AG40" i="3"/>
  <c r="AB40" i="3"/>
  <c r="W40" i="3"/>
  <c r="R40" i="3"/>
  <c r="M40" i="3"/>
  <c r="H40" i="3"/>
  <c r="AV39" i="3"/>
  <c r="AQ39" i="3"/>
  <c r="AL39" i="3"/>
  <c r="AG39" i="3"/>
  <c r="AB39" i="3"/>
  <c r="W39" i="3"/>
  <c r="R39" i="3"/>
  <c r="M39" i="3"/>
  <c r="H39" i="3"/>
  <c r="AV38" i="3"/>
  <c r="AQ38" i="3"/>
  <c r="AL38" i="3"/>
  <c r="AG38" i="3"/>
  <c r="AB38" i="3"/>
  <c r="W38" i="3"/>
  <c r="R38" i="3"/>
  <c r="M38" i="3"/>
  <c r="H38" i="3"/>
  <c r="AV37" i="3"/>
  <c r="AQ37" i="3"/>
  <c r="AL37" i="3"/>
  <c r="AG37" i="3"/>
  <c r="AB37" i="3"/>
  <c r="W37" i="3"/>
  <c r="R37" i="3"/>
  <c r="M37" i="3"/>
  <c r="H37" i="3"/>
  <c r="B36" i="3"/>
  <c r="AV34" i="3"/>
  <c r="AQ34" i="3"/>
  <c r="AL34" i="3"/>
  <c r="AG34" i="3"/>
  <c r="AB34" i="3"/>
  <c r="W34" i="3"/>
  <c r="R34" i="3"/>
  <c r="M34" i="3"/>
  <c r="H34" i="3"/>
  <c r="AV33" i="3"/>
  <c r="AQ33" i="3"/>
  <c r="AL33" i="3"/>
  <c r="AG33" i="3"/>
  <c r="AB33" i="3"/>
  <c r="W33" i="3"/>
  <c r="R33" i="3"/>
  <c r="M33" i="3"/>
  <c r="H33" i="3"/>
  <c r="AV32" i="3"/>
  <c r="AQ32" i="3"/>
  <c r="AL32" i="3"/>
  <c r="AG32" i="3"/>
  <c r="AB32" i="3"/>
  <c r="W32" i="3"/>
  <c r="R32" i="3"/>
  <c r="M32" i="3"/>
  <c r="H32" i="3"/>
  <c r="AV31" i="3"/>
  <c r="AQ31" i="3"/>
  <c r="AL31" i="3"/>
  <c r="AG31" i="3"/>
  <c r="AB31" i="3"/>
  <c r="W31" i="3"/>
  <c r="R31" i="3"/>
  <c r="M31" i="3"/>
  <c r="H31" i="3"/>
  <c r="AV30" i="3"/>
  <c r="AQ30" i="3"/>
  <c r="AL30" i="3"/>
  <c r="AG30" i="3"/>
  <c r="AB30" i="3"/>
  <c r="W30" i="3"/>
  <c r="R30" i="3"/>
  <c r="M30" i="3"/>
  <c r="H30" i="3"/>
  <c r="AV29" i="3"/>
  <c r="AQ29" i="3"/>
  <c r="AL29" i="3"/>
  <c r="AG29" i="3"/>
  <c r="AB29" i="3"/>
  <c r="W29" i="3"/>
  <c r="R29" i="3"/>
  <c r="M29" i="3"/>
  <c r="H29" i="3"/>
  <c r="AV28" i="3"/>
  <c r="AQ28" i="3"/>
  <c r="AL28" i="3"/>
  <c r="AG28" i="3"/>
  <c r="AB28" i="3"/>
  <c r="W28" i="3"/>
  <c r="R28" i="3"/>
  <c r="M28" i="3"/>
  <c r="H28" i="3"/>
  <c r="AV27" i="3"/>
  <c r="AQ27" i="3"/>
  <c r="AL27" i="3"/>
  <c r="AG27" i="3"/>
  <c r="AB27" i="3"/>
  <c r="W27" i="3"/>
  <c r="R27" i="3"/>
  <c r="M27" i="3"/>
  <c r="H27" i="3"/>
  <c r="AV26" i="3"/>
  <c r="AQ26" i="3"/>
  <c r="AL26" i="3"/>
  <c r="AG26" i="3"/>
  <c r="AB26" i="3"/>
  <c r="W26" i="3"/>
  <c r="R26" i="3"/>
  <c r="M26" i="3"/>
  <c r="H26" i="3"/>
  <c r="AV25" i="3"/>
  <c r="AQ25" i="3"/>
  <c r="AL25" i="3"/>
  <c r="AG25" i="3"/>
  <c r="AB25" i="3"/>
  <c r="W25" i="3"/>
  <c r="R25" i="3"/>
  <c r="M25" i="3"/>
  <c r="H25" i="3"/>
  <c r="AV24" i="3"/>
  <c r="AQ24" i="3"/>
  <c r="AL24" i="3"/>
  <c r="AG24" i="3"/>
  <c r="AB24" i="3"/>
  <c r="W24" i="3"/>
  <c r="R24" i="3"/>
  <c r="M24" i="3"/>
  <c r="H24" i="3"/>
  <c r="AV23" i="3"/>
  <c r="AV35" i="3" s="1"/>
  <c r="AQ23" i="3"/>
  <c r="AL23" i="3"/>
  <c r="AL35" i="3" s="1"/>
  <c r="AG23" i="3"/>
  <c r="AB23" i="3"/>
  <c r="AB35" i="3" s="1"/>
  <c r="W23" i="3"/>
  <c r="R23" i="3"/>
  <c r="R35" i="3" s="1"/>
  <c r="M23" i="3"/>
  <c r="H23" i="3"/>
  <c r="H35" i="3" s="1"/>
  <c r="AV22" i="3"/>
  <c r="AQ22" i="3"/>
  <c r="AQ35" i="3" s="1"/>
  <c r="AL22" i="3"/>
  <c r="AG22" i="3"/>
  <c r="AG35" i="3" s="1"/>
  <c r="AB22" i="3"/>
  <c r="W22" i="3"/>
  <c r="W35" i="3" s="1"/>
  <c r="R22" i="3"/>
  <c r="M22" i="3"/>
  <c r="M35" i="3" s="1"/>
  <c r="H22" i="3"/>
  <c r="B21" i="3"/>
  <c r="AV19" i="3"/>
  <c r="AQ19" i="3"/>
  <c r="AL19" i="3"/>
  <c r="AG19" i="3"/>
  <c r="AB19" i="3"/>
  <c r="W19" i="3"/>
  <c r="R19" i="3"/>
  <c r="M19" i="3"/>
  <c r="H19" i="3"/>
  <c r="AV18" i="3"/>
  <c r="AQ18" i="3"/>
  <c r="AL18" i="3"/>
  <c r="AG18" i="3"/>
  <c r="AB18" i="3"/>
  <c r="W18" i="3"/>
  <c r="R18" i="3"/>
  <c r="M18" i="3"/>
  <c r="H18" i="3"/>
  <c r="AV17" i="3"/>
  <c r="AQ17" i="3"/>
  <c r="AL17" i="3"/>
  <c r="AG17" i="3"/>
  <c r="AB17" i="3"/>
  <c r="W17" i="3"/>
  <c r="R17" i="3"/>
  <c r="M17" i="3"/>
  <c r="H17" i="3"/>
  <c r="AV16" i="3"/>
  <c r="AQ16" i="3"/>
  <c r="AL16" i="3"/>
  <c r="AG16" i="3"/>
  <c r="AB16" i="3"/>
  <c r="W16" i="3"/>
  <c r="R16" i="3"/>
  <c r="M16" i="3"/>
  <c r="H16" i="3"/>
  <c r="AV15" i="3"/>
  <c r="AQ15" i="3"/>
  <c r="AL15" i="3"/>
  <c r="AG15" i="3"/>
  <c r="AB15" i="3"/>
  <c r="W15" i="3"/>
  <c r="R15" i="3"/>
  <c r="M15" i="3"/>
  <c r="H15" i="3"/>
  <c r="AV14" i="3"/>
  <c r="AQ14" i="3"/>
  <c r="AL14" i="3"/>
  <c r="AG14" i="3"/>
  <c r="AB14" i="3"/>
  <c r="W14" i="3"/>
  <c r="R14" i="3"/>
  <c r="M14" i="3"/>
  <c r="H14" i="3"/>
  <c r="AV13" i="3"/>
  <c r="AQ13" i="3"/>
  <c r="AL13" i="3"/>
  <c r="AG13" i="3"/>
  <c r="AB13" i="3"/>
  <c r="W13" i="3"/>
  <c r="R13" i="3"/>
  <c r="M13" i="3"/>
  <c r="H13" i="3"/>
  <c r="AV12" i="3"/>
  <c r="AQ12" i="3"/>
  <c r="AL12" i="3"/>
  <c r="AG12" i="3"/>
  <c r="AB12" i="3"/>
  <c r="W12" i="3"/>
  <c r="R12" i="3"/>
  <c r="M12" i="3"/>
  <c r="H12" i="3"/>
  <c r="AV11" i="3"/>
  <c r="AQ11" i="3"/>
  <c r="AL11" i="3"/>
  <c r="AG11" i="3"/>
  <c r="AB11" i="3"/>
  <c r="W11" i="3"/>
  <c r="R11" i="3"/>
  <c r="M11" i="3"/>
  <c r="H11" i="3"/>
  <c r="AV10" i="3"/>
  <c r="AQ10" i="3"/>
  <c r="AL10" i="3"/>
  <c r="AG10" i="3"/>
  <c r="AB10" i="3"/>
  <c r="W10" i="3"/>
  <c r="R10" i="3"/>
  <c r="M10" i="3"/>
  <c r="H10" i="3"/>
  <c r="AV9" i="3"/>
  <c r="AQ9" i="3"/>
  <c r="AL9" i="3"/>
  <c r="AG9" i="3"/>
  <c r="AB9" i="3"/>
  <c r="W9" i="3"/>
  <c r="R9" i="3"/>
  <c r="M9" i="3"/>
  <c r="H9" i="3"/>
  <c r="AV8" i="3"/>
  <c r="AQ8" i="3"/>
  <c r="AL8" i="3"/>
  <c r="AG8" i="3"/>
  <c r="AB8" i="3"/>
  <c r="W8" i="3"/>
  <c r="R8" i="3"/>
  <c r="M8" i="3"/>
  <c r="H8" i="3"/>
  <c r="AV7" i="3"/>
  <c r="AQ7" i="3"/>
  <c r="AL7" i="3"/>
  <c r="AG7" i="3"/>
  <c r="AB7" i="3"/>
  <c r="W7" i="3"/>
  <c r="R7" i="3"/>
  <c r="M7" i="3"/>
  <c r="H7" i="3"/>
  <c r="B6" i="3"/>
  <c r="AV64" i="2"/>
  <c r="AQ64" i="2"/>
  <c r="AL64" i="2"/>
  <c r="AG64" i="2"/>
  <c r="AB64" i="2"/>
  <c r="W64" i="2"/>
  <c r="R64" i="2"/>
  <c r="M64" i="2"/>
  <c r="H64" i="2"/>
  <c r="AV63" i="2"/>
  <c r="AQ63" i="2"/>
  <c r="AL63" i="2"/>
  <c r="AG63" i="2"/>
  <c r="AB63" i="2"/>
  <c r="AA17" i="12" s="1"/>
  <c r="W63" i="2"/>
  <c r="R63" i="2"/>
  <c r="M63" i="2"/>
  <c r="H63" i="2"/>
  <c r="AV62" i="2"/>
  <c r="AQ62" i="2"/>
  <c r="AL62" i="2"/>
  <c r="AG62" i="2"/>
  <c r="AB62" i="2"/>
  <c r="W62" i="2"/>
  <c r="R62" i="2"/>
  <c r="M62" i="2"/>
  <c r="H62" i="2"/>
  <c r="AV61" i="2"/>
  <c r="AQ61" i="2"/>
  <c r="AL61" i="2"/>
  <c r="AG61" i="2"/>
  <c r="AB61" i="2"/>
  <c r="AA15" i="12" s="1"/>
  <c r="W61" i="2"/>
  <c r="R61" i="2"/>
  <c r="M61" i="2"/>
  <c r="H61" i="2"/>
  <c r="AV60" i="2"/>
  <c r="AQ60" i="2"/>
  <c r="AL60" i="2"/>
  <c r="AG60" i="2"/>
  <c r="AB60" i="2"/>
  <c r="W60" i="2"/>
  <c r="R60" i="2"/>
  <c r="M60" i="2"/>
  <c r="H60" i="2"/>
  <c r="AV59" i="2"/>
  <c r="AQ59" i="2"/>
  <c r="AL59" i="2"/>
  <c r="AG59" i="2"/>
  <c r="AB59" i="2"/>
  <c r="AA13" i="12" s="1"/>
  <c r="W59" i="2"/>
  <c r="R59" i="2"/>
  <c r="M59" i="2"/>
  <c r="H59" i="2"/>
  <c r="AV58" i="2"/>
  <c r="AQ58" i="2"/>
  <c r="AL58" i="2"/>
  <c r="AG58" i="2"/>
  <c r="AB58" i="2"/>
  <c r="W58" i="2"/>
  <c r="R58" i="2"/>
  <c r="M58" i="2"/>
  <c r="H58" i="2"/>
  <c r="AV57" i="2"/>
  <c r="AQ57" i="2"/>
  <c r="AL57" i="2"/>
  <c r="AG57" i="2"/>
  <c r="AB57" i="2"/>
  <c r="AA11" i="12" s="1"/>
  <c r="W57" i="2"/>
  <c r="R57" i="2"/>
  <c r="M57" i="2"/>
  <c r="H57" i="2"/>
  <c r="AV56" i="2"/>
  <c r="AQ56" i="2"/>
  <c r="AL56" i="2"/>
  <c r="AG56" i="2"/>
  <c r="AB56" i="2"/>
  <c r="W56" i="2"/>
  <c r="R56" i="2"/>
  <c r="M56" i="2"/>
  <c r="H56" i="2"/>
  <c r="AV55" i="2"/>
  <c r="AQ55" i="2"/>
  <c r="AL55" i="2"/>
  <c r="AG55" i="2"/>
  <c r="AB55" i="2"/>
  <c r="AA9" i="12" s="1"/>
  <c r="W55" i="2"/>
  <c r="R55" i="2"/>
  <c r="M55" i="2"/>
  <c r="H55" i="2"/>
  <c r="AV54" i="2"/>
  <c r="AQ54" i="2"/>
  <c r="AL54" i="2"/>
  <c r="AG54" i="2"/>
  <c r="AB54" i="2"/>
  <c r="W54" i="2"/>
  <c r="R54" i="2"/>
  <c r="M54" i="2"/>
  <c r="H54" i="2"/>
  <c r="AV53" i="2"/>
  <c r="AV65" i="2" s="1"/>
  <c r="AQ53" i="2"/>
  <c r="AL53" i="2"/>
  <c r="AL65" i="2" s="1"/>
  <c r="AG53" i="2"/>
  <c r="AB53" i="2"/>
  <c r="AA7" i="12" s="1"/>
  <c r="W53" i="2"/>
  <c r="R53" i="2"/>
  <c r="R65" i="2" s="1"/>
  <c r="M53" i="2"/>
  <c r="H53" i="2"/>
  <c r="AV52" i="2"/>
  <c r="AQ52" i="2"/>
  <c r="AQ65" i="2" s="1"/>
  <c r="AL52" i="2"/>
  <c r="AG52" i="2"/>
  <c r="AG65" i="2" s="1"/>
  <c r="AB52" i="2"/>
  <c r="W52" i="2"/>
  <c r="W65" i="2" s="1"/>
  <c r="R52" i="2"/>
  <c r="M52" i="2"/>
  <c r="M65" i="2" s="1"/>
  <c r="H52" i="2"/>
  <c r="B51" i="2"/>
  <c r="AV49" i="2"/>
  <c r="AQ49" i="2"/>
  <c r="AL49" i="2"/>
  <c r="AG49" i="2"/>
  <c r="AB49" i="2"/>
  <c r="W49" i="2"/>
  <c r="R49" i="2"/>
  <c r="M49" i="2"/>
  <c r="H49" i="2"/>
  <c r="AV48" i="2"/>
  <c r="AQ48" i="2"/>
  <c r="AL48" i="2"/>
  <c r="AG48" i="2"/>
  <c r="AB48" i="2"/>
  <c r="W48" i="2"/>
  <c r="R48" i="2"/>
  <c r="M48" i="2"/>
  <c r="H48" i="2"/>
  <c r="AV47" i="2"/>
  <c r="AQ47" i="2"/>
  <c r="AL47" i="2"/>
  <c r="AG47" i="2"/>
  <c r="AB47" i="2"/>
  <c r="W47" i="2"/>
  <c r="R47" i="2"/>
  <c r="M47" i="2"/>
  <c r="H47" i="2"/>
  <c r="AV46" i="2"/>
  <c r="AQ46" i="2"/>
  <c r="AL46" i="2"/>
  <c r="AG46" i="2"/>
  <c r="AB46" i="2"/>
  <c r="W46" i="2"/>
  <c r="R46" i="2"/>
  <c r="M46" i="2"/>
  <c r="H46" i="2"/>
  <c r="AV45" i="2"/>
  <c r="AQ45" i="2"/>
  <c r="AL45" i="2"/>
  <c r="AG45" i="2"/>
  <c r="AB45" i="2"/>
  <c r="W45" i="2"/>
  <c r="R45" i="2"/>
  <c r="M45" i="2"/>
  <c r="H45" i="2"/>
  <c r="AV44" i="2"/>
  <c r="AQ44" i="2"/>
  <c r="AL44" i="2"/>
  <c r="AG44" i="2"/>
  <c r="AB44" i="2"/>
  <c r="W44" i="2"/>
  <c r="R44" i="2"/>
  <c r="M44" i="2"/>
  <c r="H44" i="2"/>
  <c r="AV43" i="2"/>
  <c r="AQ43" i="2"/>
  <c r="AL43" i="2"/>
  <c r="AG43" i="2"/>
  <c r="AB43" i="2"/>
  <c r="W43" i="2"/>
  <c r="R43" i="2"/>
  <c r="M43" i="2"/>
  <c r="H43" i="2"/>
  <c r="AV42" i="2"/>
  <c r="AQ42" i="2"/>
  <c r="AL42" i="2"/>
  <c r="AG42" i="2"/>
  <c r="AB42" i="2"/>
  <c r="W42" i="2"/>
  <c r="R42" i="2"/>
  <c r="M42" i="2"/>
  <c r="H42" i="2"/>
  <c r="AV41" i="2"/>
  <c r="AQ41" i="2"/>
  <c r="AL41" i="2"/>
  <c r="AG41" i="2"/>
  <c r="AB41" i="2"/>
  <c r="W41" i="2"/>
  <c r="R41" i="2"/>
  <c r="M41" i="2"/>
  <c r="H41" i="2"/>
  <c r="AV40" i="2"/>
  <c r="AQ40" i="2"/>
  <c r="AL40" i="2"/>
  <c r="AG40" i="2"/>
  <c r="AB40" i="2"/>
  <c r="W40" i="2"/>
  <c r="R40" i="2"/>
  <c r="M40" i="2"/>
  <c r="H40" i="2"/>
  <c r="AV39" i="2"/>
  <c r="AQ39" i="2"/>
  <c r="AL39" i="2"/>
  <c r="AG39" i="2"/>
  <c r="AB39" i="2"/>
  <c r="W39" i="2"/>
  <c r="R39" i="2"/>
  <c r="M39" i="2"/>
  <c r="H39" i="2"/>
  <c r="AV38" i="2"/>
  <c r="AQ38" i="2"/>
  <c r="AL38" i="2"/>
  <c r="AG38" i="2"/>
  <c r="AB38" i="2"/>
  <c r="W38" i="2"/>
  <c r="R38" i="2"/>
  <c r="M38" i="2"/>
  <c r="H38" i="2"/>
  <c r="AV37" i="2"/>
  <c r="AQ37" i="2"/>
  <c r="AL37" i="2"/>
  <c r="AG37" i="2"/>
  <c r="AB37" i="2"/>
  <c r="W37" i="2"/>
  <c r="R37" i="2"/>
  <c r="M37" i="2"/>
  <c r="H37" i="2"/>
  <c r="B36" i="2"/>
  <c r="AV34" i="2"/>
  <c r="AQ34" i="2"/>
  <c r="AL34" i="2"/>
  <c r="AG34" i="2"/>
  <c r="AB34" i="2"/>
  <c r="W34" i="2"/>
  <c r="R34" i="2"/>
  <c r="M34" i="2"/>
  <c r="H34" i="2"/>
  <c r="AV33" i="2"/>
  <c r="AQ33" i="2"/>
  <c r="AL33" i="2"/>
  <c r="AG33" i="2"/>
  <c r="AB33" i="2"/>
  <c r="W33" i="2"/>
  <c r="R33" i="2"/>
  <c r="M33" i="2"/>
  <c r="H33" i="2"/>
  <c r="AV32" i="2"/>
  <c r="AQ32" i="2"/>
  <c r="AL32" i="2"/>
  <c r="AG32" i="2"/>
  <c r="AB32" i="2"/>
  <c r="W32" i="2"/>
  <c r="R32" i="2"/>
  <c r="M32" i="2"/>
  <c r="H32" i="2"/>
  <c r="AV31" i="2"/>
  <c r="AQ31" i="2"/>
  <c r="AL31" i="2"/>
  <c r="AG31" i="2"/>
  <c r="AB31" i="2"/>
  <c r="W31" i="2"/>
  <c r="R31" i="2"/>
  <c r="M31" i="2"/>
  <c r="H31" i="2"/>
  <c r="AV30" i="2"/>
  <c r="AQ30" i="2"/>
  <c r="AL30" i="2"/>
  <c r="AG30" i="2"/>
  <c r="AB30" i="2"/>
  <c r="W30" i="2"/>
  <c r="R30" i="2"/>
  <c r="M30" i="2"/>
  <c r="H30" i="2"/>
  <c r="AV29" i="2"/>
  <c r="AQ29" i="2"/>
  <c r="AL29" i="2"/>
  <c r="AG29" i="2"/>
  <c r="AB29" i="2"/>
  <c r="W29" i="2"/>
  <c r="R29" i="2"/>
  <c r="M29" i="2"/>
  <c r="H29" i="2"/>
  <c r="AV28" i="2"/>
  <c r="AQ28" i="2"/>
  <c r="AL28" i="2"/>
  <c r="AG28" i="2"/>
  <c r="AB28" i="2"/>
  <c r="W28" i="2"/>
  <c r="R28" i="2"/>
  <c r="M28" i="2"/>
  <c r="H28" i="2"/>
  <c r="AV27" i="2"/>
  <c r="AQ27" i="2"/>
  <c r="AL27" i="2"/>
  <c r="AG27" i="2"/>
  <c r="AB27" i="2"/>
  <c r="W27" i="2"/>
  <c r="R27" i="2"/>
  <c r="M27" i="2"/>
  <c r="H27" i="2"/>
  <c r="AV26" i="2"/>
  <c r="AQ26" i="2"/>
  <c r="AL26" i="2"/>
  <c r="AG26" i="2"/>
  <c r="AB26" i="2"/>
  <c r="W26" i="2"/>
  <c r="R26" i="2"/>
  <c r="M26" i="2"/>
  <c r="H26" i="2"/>
  <c r="AV25" i="2"/>
  <c r="AQ25" i="2"/>
  <c r="AL25" i="2"/>
  <c r="AG25" i="2"/>
  <c r="AB25" i="2"/>
  <c r="W25" i="2"/>
  <c r="R25" i="2"/>
  <c r="M25" i="2"/>
  <c r="H25" i="2"/>
  <c r="AV24" i="2"/>
  <c r="AQ24" i="2"/>
  <c r="AL24" i="2"/>
  <c r="AG24" i="2"/>
  <c r="AB24" i="2"/>
  <c r="W24" i="2"/>
  <c r="R24" i="2"/>
  <c r="M24" i="2"/>
  <c r="H24" i="2"/>
  <c r="AV23" i="2"/>
  <c r="AV35" i="2" s="1"/>
  <c r="AQ23" i="2"/>
  <c r="AL23" i="2"/>
  <c r="AL35" i="2" s="1"/>
  <c r="AG23" i="2"/>
  <c r="AB23" i="2"/>
  <c r="AB35" i="2" s="1"/>
  <c r="W23" i="2"/>
  <c r="R23" i="2"/>
  <c r="R35" i="2" s="1"/>
  <c r="M23" i="2"/>
  <c r="H23" i="2"/>
  <c r="H35" i="2" s="1"/>
  <c r="AV22" i="2"/>
  <c r="AQ22" i="2"/>
  <c r="AQ35" i="2" s="1"/>
  <c r="AL22" i="2"/>
  <c r="AG22" i="2"/>
  <c r="AG35" i="2" s="1"/>
  <c r="AB22" i="2"/>
  <c r="W22" i="2"/>
  <c r="W35" i="2" s="1"/>
  <c r="R22" i="2"/>
  <c r="M22" i="2"/>
  <c r="M35" i="2" s="1"/>
  <c r="H22" i="2"/>
  <c r="B21" i="2"/>
  <c r="AV19" i="2"/>
  <c r="AQ19" i="2"/>
  <c r="AL19" i="2"/>
  <c r="AG19" i="2"/>
  <c r="AB19" i="2"/>
  <c r="W19" i="2"/>
  <c r="R19" i="2"/>
  <c r="M19" i="2"/>
  <c r="H19" i="2"/>
  <c r="AV18" i="2"/>
  <c r="AQ18" i="2"/>
  <c r="AL18" i="2"/>
  <c r="AG18" i="2"/>
  <c r="AB18" i="2"/>
  <c r="W18" i="2"/>
  <c r="R18" i="2"/>
  <c r="M18" i="2"/>
  <c r="H18" i="2"/>
  <c r="AV17" i="2"/>
  <c r="AQ17" i="2"/>
  <c r="AL17" i="2"/>
  <c r="AG17" i="2"/>
  <c r="AB17" i="2"/>
  <c r="W17" i="2"/>
  <c r="R17" i="2"/>
  <c r="M17" i="2"/>
  <c r="H17" i="2"/>
  <c r="AV16" i="2"/>
  <c r="AQ16" i="2"/>
  <c r="AL16" i="2"/>
  <c r="AG16" i="2"/>
  <c r="AB16" i="2"/>
  <c r="W16" i="2"/>
  <c r="R16" i="2"/>
  <c r="M16" i="2"/>
  <c r="H16" i="2"/>
  <c r="AV15" i="2"/>
  <c r="AQ15" i="2"/>
  <c r="AL15" i="2"/>
  <c r="AG15" i="2"/>
  <c r="AB15" i="2"/>
  <c r="W15" i="2"/>
  <c r="R15" i="2"/>
  <c r="M15" i="2"/>
  <c r="H15" i="2"/>
  <c r="AV14" i="2"/>
  <c r="AQ14" i="2"/>
  <c r="AL14" i="2"/>
  <c r="AG14" i="2"/>
  <c r="AB14" i="2"/>
  <c r="W14" i="2"/>
  <c r="R14" i="2"/>
  <c r="M14" i="2"/>
  <c r="H14" i="2"/>
  <c r="AV13" i="2"/>
  <c r="AQ13" i="2"/>
  <c r="AL13" i="2"/>
  <c r="AG13" i="2"/>
  <c r="AB13" i="2"/>
  <c r="W13" i="2"/>
  <c r="R13" i="2"/>
  <c r="M13" i="2"/>
  <c r="H13" i="2"/>
  <c r="AV12" i="2"/>
  <c r="AQ12" i="2"/>
  <c r="AL12" i="2"/>
  <c r="AG12" i="2"/>
  <c r="AB12" i="2"/>
  <c r="W12" i="2"/>
  <c r="R12" i="2"/>
  <c r="M12" i="2"/>
  <c r="H12" i="2"/>
  <c r="AV11" i="2"/>
  <c r="AQ11" i="2"/>
  <c r="AL11" i="2"/>
  <c r="AG11" i="2"/>
  <c r="AB11" i="2"/>
  <c r="W11" i="2"/>
  <c r="R11" i="2"/>
  <c r="M11" i="2"/>
  <c r="H11" i="2"/>
  <c r="AV10" i="2"/>
  <c r="AQ10" i="2"/>
  <c r="AL10" i="2"/>
  <c r="AG10" i="2"/>
  <c r="AB10" i="2"/>
  <c r="W10" i="2"/>
  <c r="R10" i="2"/>
  <c r="M10" i="2"/>
  <c r="H10" i="2"/>
  <c r="AV9" i="2"/>
  <c r="AQ9" i="2"/>
  <c r="AL9" i="2"/>
  <c r="AG9" i="2"/>
  <c r="AB9" i="2"/>
  <c r="W9" i="2"/>
  <c r="R9" i="2"/>
  <c r="M9" i="2"/>
  <c r="H9" i="2"/>
  <c r="AV8" i="2"/>
  <c r="AQ8" i="2"/>
  <c r="AL8" i="2"/>
  <c r="AG8" i="2"/>
  <c r="AB8" i="2"/>
  <c r="W8" i="2"/>
  <c r="R8" i="2"/>
  <c r="M8" i="2"/>
  <c r="H8" i="2"/>
  <c r="AV7" i="2"/>
  <c r="AQ7" i="2"/>
  <c r="AL7" i="2"/>
  <c r="AG7" i="2"/>
  <c r="AB7" i="2"/>
  <c r="W7" i="2"/>
  <c r="R7" i="2"/>
  <c r="M7" i="2"/>
  <c r="H7" i="2"/>
  <c r="B6" i="2"/>
  <c r="M37" i="11" l="1"/>
  <c r="W37" i="11"/>
  <c r="AG37" i="11"/>
  <c r="AQ37" i="11"/>
  <c r="R37" i="10"/>
  <c r="AL37" i="10"/>
  <c r="AV37" i="10"/>
  <c r="AB92" i="9"/>
  <c r="R34" i="9"/>
  <c r="AL34" i="9"/>
  <c r="AV34" i="9"/>
  <c r="M34" i="9"/>
  <c r="W34" i="9"/>
  <c r="AG34" i="9"/>
  <c r="AQ34" i="9"/>
  <c r="M92" i="9"/>
  <c r="W92" i="9"/>
  <c r="AG92" i="9"/>
  <c r="AQ92" i="9"/>
  <c r="AL92" i="8"/>
  <c r="M34" i="8"/>
  <c r="W34" i="8"/>
  <c r="AG34" i="8"/>
  <c r="AQ34" i="8"/>
  <c r="AV34" i="8"/>
  <c r="M92" i="8"/>
  <c r="W92" i="8"/>
  <c r="AG92" i="8"/>
  <c r="AQ92" i="8"/>
  <c r="H92" i="8"/>
  <c r="AB92" i="8"/>
  <c r="AV92" i="8"/>
  <c r="R34" i="7"/>
  <c r="AL34" i="7"/>
  <c r="AV34" i="7"/>
  <c r="M34" i="7"/>
  <c r="W34" i="7"/>
  <c r="AG34" i="7"/>
  <c r="AQ34" i="7"/>
  <c r="M92" i="7"/>
  <c r="W92" i="7"/>
  <c r="AG92" i="7"/>
  <c r="AQ92" i="7"/>
  <c r="H121" i="7"/>
  <c r="R121" i="7"/>
  <c r="AB121" i="7"/>
  <c r="AL121" i="7"/>
  <c r="AV121" i="7"/>
  <c r="AG59" i="6"/>
  <c r="H86" i="6"/>
  <c r="R86" i="6"/>
  <c r="AB86" i="6"/>
  <c r="AL86" i="6"/>
  <c r="AV86" i="6"/>
  <c r="AG59" i="5"/>
  <c r="H86" i="5"/>
  <c r="R86" i="5"/>
  <c r="AB86" i="5"/>
  <c r="AL86" i="5"/>
  <c r="AV86" i="5"/>
  <c r="R20" i="4"/>
  <c r="AL20" i="4"/>
  <c r="AV20" i="4"/>
  <c r="M20" i="4"/>
  <c r="W20" i="4"/>
  <c r="AG20" i="4"/>
  <c r="AQ20" i="4"/>
  <c r="R50" i="4"/>
  <c r="AL50" i="4"/>
  <c r="AV50" i="4"/>
  <c r="M50" i="4"/>
  <c r="W50" i="4"/>
  <c r="AG50" i="4"/>
  <c r="AQ50" i="4"/>
  <c r="R20" i="3"/>
  <c r="AL20" i="3"/>
  <c r="AV20" i="3"/>
  <c r="M20" i="3"/>
  <c r="W20" i="3"/>
  <c r="AG20" i="3"/>
  <c r="AQ20" i="3"/>
  <c r="R50" i="3"/>
  <c r="AL50" i="3"/>
  <c r="AV50" i="3"/>
  <c r="M50" i="3"/>
  <c r="W50" i="3"/>
  <c r="AG50" i="3"/>
  <c r="AQ50" i="3"/>
  <c r="R20" i="2"/>
  <c r="AL20" i="2"/>
  <c r="AV20" i="2"/>
  <c r="M20" i="2"/>
  <c r="W20" i="2"/>
  <c r="AG20" i="2"/>
  <c r="AQ20" i="2"/>
  <c r="R50" i="2"/>
  <c r="AL50" i="2"/>
  <c r="AV50" i="2"/>
  <c r="M50" i="2"/>
  <c r="W50" i="2"/>
  <c r="AG50" i="2"/>
  <c r="AQ50" i="2"/>
  <c r="I8" i="12"/>
  <c r="J8" i="12"/>
  <c r="H8" i="12"/>
  <c r="G10" i="12"/>
  <c r="E10" i="12"/>
  <c r="F10" i="12"/>
  <c r="I10" i="12"/>
  <c r="J10" i="12"/>
  <c r="H10" i="12"/>
  <c r="G12" i="12"/>
  <c r="E12" i="12"/>
  <c r="F12" i="12"/>
  <c r="I12" i="12"/>
  <c r="J12" i="12"/>
  <c r="H12" i="12"/>
  <c r="G14" i="12"/>
  <c r="E14" i="12"/>
  <c r="F14" i="12"/>
  <c r="I14" i="12"/>
  <c r="J14" i="12"/>
  <c r="H14" i="12"/>
  <c r="I16" i="12"/>
  <c r="J16" i="12"/>
  <c r="H16" i="12"/>
  <c r="G18" i="12"/>
  <c r="E18" i="12"/>
  <c r="F18" i="12"/>
  <c r="P9" i="12"/>
  <c r="N9" i="12"/>
  <c r="O9" i="12"/>
  <c r="L11" i="12"/>
  <c r="M11" i="12"/>
  <c r="K11" i="12"/>
  <c r="P11" i="12"/>
  <c r="N11" i="12"/>
  <c r="O11" i="12"/>
  <c r="P17" i="12"/>
  <c r="N17" i="12"/>
  <c r="O17" i="12"/>
  <c r="U10" i="12"/>
  <c r="V10" i="12"/>
  <c r="T10" i="12"/>
  <c r="U14" i="12"/>
  <c r="V14" i="12"/>
  <c r="T14" i="12"/>
  <c r="U16" i="12"/>
  <c r="V16" i="12"/>
  <c r="T16" i="12"/>
  <c r="U18" i="12"/>
  <c r="V18" i="12"/>
  <c r="T18" i="12"/>
  <c r="Y9" i="12"/>
  <c r="W9" i="12"/>
  <c r="Y13" i="12"/>
  <c r="W13" i="12"/>
  <c r="Y15" i="12"/>
  <c r="W15" i="12"/>
  <c r="I22" i="12"/>
  <c r="J22" i="12"/>
  <c r="H22" i="12"/>
  <c r="G24" i="12"/>
  <c r="E24" i="12"/>
  <c r="F24" i="12"/>
  <c r="I24" i="12"/>
  <c r="J24" i="12"/>
  <c r="H24" i="12"/>
  <c r="I26" i="12"/>
  <c r="J26" i="12"/>
  <c r="H26" i="12"/>
  <c r="I28" i="12"/>
  <c r="J28" i="12"/>
  <c r="H28" i="12"/>
  <c r="G30" i="12"/>
  <c r="E30" i="12"/>
  <c r="F30" i="12"/>
  <c r="I30" i="12"/>
  <c r="J30" i="12"/>
  <c r="H30" i="12"/>
  <c r="G32" i="12"/>
  <c r="E32" i="12"/>
  <c r="F32" i="12"/>
  <c r="I32" i="12"/>
  <c r="J32" i="12"/>
  <c r="H32" i="12"/>
  <c r="P23" i="12"/>
  <c r="N23" i="12"/>
  <c r="O23" i="12"/>
  <c r="P25" i="12"/>
  <c r="N25" i="12"/>
  <c r="O25" i="12"/>
  <c r="L27" i="12"/>
  <c r="M27" i="12"/>
  <c r="K27" i="12"/>
  <c r="P27" i="12"/>
  <c r="N27" i="12"/>
  <c r="O27" i="12"/>
  <c r="P31" i="12"/>
  <c r="N31" i="12"/>
  <c r="O31" i="12"/>
  <c r="U22" i="12"/>
  <c r="V22" i="12"/>
  <c r="T22" i="12"/>
  <c r="U28" i="12"/>
  <c r="V28" i="12"/>
  <c r="T28" i="12"/>
  <c r="S30" i="12"/>
  <c r="Q30" i="12"/>
  <c r="R30" i="12"/>
  <c r="U30" i="12"/>
  <c r="V30" i="12"/>
  <c r="T30" i="12"/>
  <c r="U32" i="12"/>
  <c r="V32" i="12"/>
  <c r="T32" i="12"/>
  <c r="Y21" i="12"/>
  <c r="W21" i="12"/>
  <c r="Y25" i="12"/>
  <c r="W25" i="12"/>
  <c r="Y29" i="12"/>
  <c r="W29" i="12"/>
  <c r="Y31" i="12"/>
  <c r="W31" i="12"/>
  <c r="I34" i="12"/>
  <c r="J34" i="12"/>
  <c r="H34" i="12"/>
  <c r="G36" i="12"/>
  <c r="E36" i="12"/>
  <c r="F36" i="12"/>
  <c r="I36" i="12"/>
  <c r="J36" i="12"/>
  <c r="H36" i="12"/>
  <c r="I40" i="12"/>
  <c r="J40" i="12"/>
  <c r="H40" i="12"/>
  <c r="J42" i="12"/>
  <c r="H42" i="12"/>
  <c r="I42" i="12"/>
  <c r="F46" i="12"/>
  <c r="E46" i="12"/>
  <c r="G46" i="12"/>
  <c r="J46" i="12"/>
  <c r="H46" i="12"/>
  <c r="I46" i="12"/>
  <c r="P37" i="12"/>
  <c r="N37" i="12"/>
  <c r="O37" i="12"/>
  <c r="P39" i="12"/>
  <c r="N39" i="12"/>
  <c r="O39" i="12"/>
  <c r="U34" i="12"/>
  <c r="V34" i="12"/>
  <c r="T34" i="12"/>
  <c r="U40" i="12"/>
  <c r="V40" i="12"/>
  <c r="T40" i="12"/>
  <c r="R46" i="12"/>
  <c r="Q46" i="12"/>
  <c r="S46" i="12"/>
  <c r="Y37" i="12"/>
  <c r="W37" i="12"/>
  <c r="AB65" i="4"/>
  <c r="G49" i="12"/>
  <c r="E49" i="12"/>
  <c r="F49" i="12"/>
  <c r="I49" i="12"/>
  <c r="H49" i="12"/>
  <c r="J49" i="12"/>
  <c r="G51" i="12"/>
  <c r="E51" i="12"/>
  <c r="F51" i="12"/>
  <c r="I51" i="12"/>
  <c r="J51" i="12"/>
  <c r="H51" i="12"/>
  <c r="G53" i="12"/>
  <c r="E53" i="12"/>
  <c r="F53" i="12"/>
  <c r="I53" i="12"/>
  <c r="H53" i="12"/>
  <c r="J53" i="12"/>
  <c r="G55" i="12"/>
  <c r="E55" i="12"/>
  <c r="F55" i="12"/>
  <c r="I55" i="12"/>
  <c r="J55" i="12"/>
  <c r="H55" i="12"/>
  <c r="G57" i="12"/>
  <c r="E57" i="12"/>
  <c r="F57" i="12"/>
  <c r="I57" i="12"/>
  <c r="H57" i="12"/>
  <c r="J57" i="12"/>
  <c r="G59" i="12"/>
  <c r="E59" i="12"/>
  <c r="F59" i="12"/>
  <c r="I59" i="12"/>
  <c r="J59" i="12"/>
  <c r="H59" i="12"/>
  <c r="G61" i="12"/>
  <c r="E61" i="12"/>
  <c r="F61" i="12"/>
  <c r="I61" i="12"/>
  <c r="H61" i="12"/>
  <c r="J61" i="12"/>
  <c r="G63" i="12"/>
  <c r="E63" i="12"/>
  <c r="F63" i="12"/>
  <c r="I63" i="12"/>
  <c r="J63" i="12"/>
  <c r="H63" i="12"/>
  <c r="G65" i="12"/>
  <c r="E65" i="12"/>
  <c r="F65" i="12"/>
  <c r="I65" i="12"/>
  <c r="H65" i="12"/>
  <c r="J65" i="12"/>
  <c r="G67" i="12"/>
  <c r="E67" i="12"/>
  <c r="F67" i="12"/>
  <c r="I67" i="12"/>
  <c r="J67" i="12"/>
  <c r="H67" i="12"/>
  <c r="P68" i="12"/>
  <c r="N68" i="12"/>
  <c r="L68" i="12"/>
  <c r="O67" i="12"/>
  <c r="M67" i="12"/>
  <c r="K67" i="12"/>
  <c r="P66" i="12"/>
  <c r="N66" i="12"/>
  <c r="L66" i="12"/>
  <c r="O65" i="12"/>
  <c r="M65" i="12"/>
  <c r="K65" i="12"/>
  <c r="P64" i="12"/>
  <c r="N64" i="12"/>
  <c r="L64" i="12"/>
  <c r="O63" i="12"/>
  <c r="M63" i="12"/>
  <c r="K63" i="12"/>
  <c r="P62" i="12"/>
  <c r="N62" i="12"/>
  <c r="L62" i="12"/>
  <c r="O61" i="12"/>
  <c r="M61" i="12"/>
  <c r="K61" i="12"/>
  <c r="P60" i="12"/>
  <c r="N60" i="12"/>
  <c r="L60" i="12"/>
  <c r="O59" i="12"/>
  <c r="M59" i="12"/>
  <c r="K59" i="12"/>
  <c r="P58" i="12"/>
  <c r="N58" i="12"/>
  <c r="L58" i="12"/>
  <c r="O57" i="12"/>
  <c r="M57" i="12"/>
  <c r="K57" i="12"/>
  <c r="P56" i="12"/>
  <c r="N56" i="12"/>
  <c r="L56" i="12"/>
  <c r="O55" i="12"/>
  <c r="M55" i="12"/>
  <c r="K55" i="12"/>
  <c r="P54" i="12"/>
  <c r="N54" i="12"/>
  <c r="L54" i="12"/>
  <c r="O53" i="12"/>
  <c r="M53" i="12"/>
  <c r="K53" i="12"/>
  <c r="P52" i="12"/>
  <c r="N52" i="12"/>
  <c r="L52" i="12"/>
  <c r="O51" i="12"/>
  <c r="M51" i="12"/>
  <c r="K51" i="12"/>
  <c r="P50" i="12"/>
  <c r="N50" i="12"/>
  <c r="L50" i="12"/>
  <c r="O49" i="12"/>
  <c r="M49" i="12"/>
  <c r="K49" i="12"/>
  <c r="M68" i="12"/>
  <c r="N67" i="12"/>
  <c r="O66" i="12"/>
  <c r="K66" i="12"/>
  <c r="P65" i="12"/>
  <c r="L65" i="12"/>
  <c r="M64" i="12"/>
  <c r="N63" i="12"/>
  <c r="O62" i="12"/>
  <c r="K62" i="12"/>
  <c r="P61" i="12"/>
  <c r="L61" i="12"/>
  <c r="M60" i="12"/>
  <c r="N59" i="12"/>
  <c r="O58" i="12"/>
  <c r="K58" i="12"/>
  <c r="P57" i="12"/>
  <c r="L57" i="12"/>
  <c r="M56" i="12"/>
  <c r="N55" i="12"/>
  <c r="O54" i="12"/>
  <c r="K54" i="12"/>
  <c r="P53" i="12"/>
  <c r="L53" i="12"/>
  <c r="M52" i="12"/>
  <c r="N51" i="12"/>
  <c r="O50" i="12"/>
  <c r="K50" i="12"/>
  <c r="P49" i="12"/>
  <c r="L49" i="12"/>
  <c r="O68" i="12"/>
  <c r="K68" i="12"/>
  <c r="P67" i="12"/>
  <c r="L67" i="12"/>
  <c r="M66" i="12"/>
  <c r="N65" i="12"/>
  <c r="O64" i="12"/>
  <c r="K64" i="12"/>
  <c r="P63" i="12"/>
  <c r="L63" i="12"/>
  <c r="M62" i="12"/>
  <c r="N61" i="12"/>
  <c r="O60" i="12"/>
  <c r="K60" i="12"/>
  <c r="P59" i="12"/>
  <c r="L59" i="12"/>
  <c r="M58" i="12"/>
  <c r="N57" i="12"/>
  <c r="O56" i="12"/>
  <c r="K56" i="12"/>
  <c r="P55" i="12"/>
  <c r="L55" i="12"/>
  <c r="M54" i="12"/>
  <c r="N53" i="12"/>
  <c r="O52" i="12"/>
  <c r="K52" i="12"/>
  <c r="P51" i="12"/>
  <c r="L51" i="12"/>
  <c r="M50" i="12"/>
  <c r="N49" i="12"/>
  <c r="F71" i="12"/>
  <c r="E71" i="12"/>
  <c r="G71" i="12"/>
  <c r="J71" i="12"/>
  <c r="H71" i="12"/>
  <c r="I71" i="12"/>
  <c r="F73" i="12"/>
  <c r="G73" i="12"/>
  <c r="E73" i="12"/>
  <c r="J73" i="12"/>
  <c r="H73" i="12"/>
  <c r="I73" i="12"/>
  <c r="F75" i="12"/>
  <c r="E75" i="12"/>
  <c r="G75" i="12"/>
  <c r="J75" i="12"/>
  <c r="H75" i="12"/>
  <c r="I75" i="12"/>
  <c r="G77" i="12"/>
  <c r="E77" i="12"/>
  <c r="F77" i="12"/>
  <c r="I77" i="12"/>
  <c r="J77" i="12"/>
  <c r="H77" i="12"/>
  <c r="G79" i="12"/>
  <c r="E79" i="12"/>
  <c r="F79" i="12"/>
  <c r="I79" i="12"/>
  <c r="J79" i="12"/>
  <c r="H79" i="12"/>
  <c r="G81" i="12"/>
  <c r="E81" i="12"/>
  <c r="F81" i="12"/>
  <c r="I81" i="12"/>
  <c r="J81" i="12"/>
  <c r="H81" i="12"/>
  <c r="G83" i="12"/>
  <c r="E83" i="12"/>
  <c r="F83" i="12"/>
  <c r="I83" i="12"/>
  <c r="J83" i="12"/>
  <c r="H83" i="12"/>
  <c r="G85" i="12"/>
  <c r="E85" i="12"/>
  <c r="F85" i="12"/>
  <c r="I85" i="12"/>
  <c r="J85" i="12"/>
  <c r="H85" i="12"/>
  <c r="G87" i="12"/>
  <c r="E87" i="12"/>
  <c r="F87" i="12"/>
  <c r="I87" i="12"/>
  <c r="J87" i="12"/>
  <c r="H87" i="12"/>
  <c r="G89" i="12"/>
  <c r="E89" i="12"/>
  <c r="F89" i="12"/>
  <c r="I89" i="12"/>
  <c r="J89" i="12"/>
  <c r="H89" i="12"/>
  <c r="H32" i="6"/>
  <c r="AB32" i="6"/>
  <c r="G91" i="12"/>
  <c r="E91" i="12"/>
  <c r="F91" i="12"/>
  <c r="I91" i="12"/>
  <c r="J91" i="12"/>
  <c r="H91" i="12"/>
  <c r="G93" i="12"/>
  <c r="E93" i="12"/>
  <c r="F93" i="12"/>
  <c r="I93" i="12"/>
  <c r="J93" i="12"/>
  <c r="H93" i="12"/>
  <c r="G95" i="12"/>
  <c r="E95" i="12"/>
  <c r="F95" i="12"/>
  <c r="I95" i="12"/>
  <c r="J95" i="12"/>
  <c r="H95" i="12"/>
  <c r="G97" i="12"/>
  <c r="E97" i="12"/>
  <c r="F97" i="12"/>
  <c r="I97" i="12"/>
  <c r="J97" i="12"/>
  <c r="H97" i="12"/>
  <c r="F99" i="12"/>
  <c r="G99" i="12"/>
  <c r="E99" i="12"/>
  <c r="J99" i="12"/>
  <c r="H99" i="12"/>
  <c r="I99" i="12"/>
  <c r="F101" i="12"/>
  <c r="E101" i="12"/>
  <c r="G101" i="12"/>
  <c r="J101" i="12"/>
  <c r="H101" i="12"/>
  <c r="I101" i="12"/>
  <c r="F103" i="12"/>
  <c r="G103" i="12"/>
  <c r="E103" i="12"/>
  <c r="J103" i="12"/>
  <c r="H103" i="12"/>
  <c r="I103" i="12"/>
  <c r="F105" i="12"/>
  <c r="E105" i="12"/>
  <c r="G105" i="12"/>
  <c r="J105" i="12"/>
  <c r="H105" i="12"/>
  <c r="I105" i="12"/>
  <c r="F107" i="12"/>
  <c r="G107" i="12"/>
  <c r="E107" i="12"/>
  <c r="J107" i="12"/>
  <c r="H107" i="12"/>
  <c r="I107" i="12"/>
  <c r="F109" i="12"/>
  <c r="E109" i="12"/>
  <c r="G109" i="12"/>
  <c r="J109" i="12"/>
  <c r="H109" i="12"/>
  <c r="I109" i="12"/>
  <c r="F111" i="12"/>
  <c r="G111" i="12"/>
  <c r="E111" i="12"/>
  <c r="J111" i="12"/>
  <c r="H111" i="12"/>
  <c r="I111" i="12"/>
  <c r="O112" i="12"/>
  <c r="M112" i="12"/>
  <c r="K112" i="12"/>
  <c r="P111" i="12"/>
  <c r="N111" i="12"/>
  <c r="L111" i="12"/>
  <c r="O110" i="12"/>
  <c r="M110" i="12"/>
  <c r="K110" i="12"/>
  <c r="P109" i="12"/>
  <c r="N109" i="12"/>
  <c r="L109" i="12"/>
  <c r="O108" i="12"/>
  <c r="M108" i="12"/>
  <c r="K108" i="12"/>
  <c r="P107" i="12"/>
  <c r="N107" i="12"/>
  <c r="L107" i="12"/>
  <c r="O106" i="12"/>
  <c r="M106" i="12"/>
  <c r="K106" i="12"/>
  <c r="P105" i="12"/>
  <c r="N105" i="12"/>
  <c r="L105" i="12"/>
  <c r="O104" i="12"/>
  <c r="M104" i="12"/>
  <c r="K104" i="12"/>
  <c r="P103" i="12"/>
  <c r="N103" i="12"/>
  <c r="L103" i="12"/>
  <c r="O102" i="12"/>
  <c r="M102" i="12"/>
  <c r="K102" i="12"/>
  <c r="P101" i="12"/>
  <c r="N101" i="12"/>
  <c r="L101" i="12"/>
  <c r="O100" i="12"/>
  <c r="M100" i="12"/>
  <c r="K100" i="12"/>
  <c r="P99" i="12"/>
  <c r="N99" i="12"/>
  <c r="L99" i="12"/>
  <c r="O98" i="12"/>
  <c r="M98" i="12"/>
  <c r="K98" i="12"/>
  <c r="N112" i="12"/>
  <c r="O111" i="12"/>
  <c r="K111" i="12"/>
  <c r="P110" i="12"/>
  <c r="L110" i="12"/>
  <c r="M109" i="12"/>
  <c r="N108" i="12"/>
  <c r="O107" i="12"/>
  <c r="K107" i="12"/>
  <c r="P106" i="12"/>
  <c r="L106" i="12"/>
  <c r="M105" i="12"/>
  <c r="N104" i="12"/>
  <c r="O103" i="12"/>
  <c r="K103" i="12"/>
  <c r="P102" i="12"/>
  <c r="L102" i="12"/>
  <c r="M101" i="12"/>
  <c r="N100" i="12"/>
  <c r="O99" i="12"/>
  <c r="K99" i="12"/>
  <c r="P98" i="12"/>
  <c r="L98" i="12"/>
  <c r="O97" i="12"/>
  <c r="M97" i="12"/>
  <c r="K97" i="12"/>
  <c r="P96" i="12"/>
  <c r="N96" i="12"/>
  <c r="L96" i="12"/>
  <c r="O95" i="12"/>
  <c r="M95" i="12"/>
  <c r="K95" i="12"/>
  <c r="P94" i="12"/>
  <c r="N94" i="12"/>
  <c r="L94" i="12"/>
  <c r="O93" i="12"/>
  <c r="M93" i="12"/>
  <c r="K93" i="12"/>
  <c r="P92" i="12"/>
  <c r="N92" i="12"/>
  <c r="L92" i="12"/>
  <c r="O91" i="12"/>
  <c r="M91" i="12"/>
  <c r="K91" i="12"/>
  <c r="P112" i="12"/>
  <c r="L112" i="12"/>
  <c r="M111" i="12"/>
  <c r="N110" i="12"/>
  <c r="O109" i="12"/>
  <c r="K109" i="12"/>
  <c r="P108" i="12"/>
  <c r="L108" i="12"/>
  <c r="M107" i="12"/>
  <c r="N106" i="12"/>
  <c r="O105" i="12"/>
  <c r="K105" i="12"/>
  <c r="P104" i="12"/>
  <c r="L104" i="12"/>
  <c r="M103" i="12"/>
  <c r="N102" i="12"/>
  <c r="O101" i="12"/>
  <c r="K101" i="12"/>
  <c r="P100" i="12"/>
  <c r="L100" i="12"/>
  <c r="M99" i="12"/>
  <c r="N98" i="12"/>
  <c r="P97" i="12"/>
  <c r="N97" i="12"/>
  <c r="L97" i="12"/>
  <c r="O96" i="12"/>
  <c r="M96" i="12"/>
  <c r="K96" i="12"/>
  <c r="P95" i="12"/>
  <c r="N95" i="12"/>
  <c r="L95" i="12"/>
  <c r="O94" i="12"/>
  <c r="M94" i="12"/>
  <c r="K94" i="12"/>
  <c r="P93" i="12"/>
  <c r="N93" i="12"/>
  <c r="L93" i="12"/>
  <c r="O92" i="12"/>
  <c r="M92" i="12"/>
  <c r="K92" i="12"/>
  <c r="P91" i="12"/>
  <c r="N91" i="12"/>
  <c r="L91" i="12"/>
  <c r="S112" i="12" s="1"/>
  <c r="O158" i="12"/>
  <c r="M158" i="12"/>
  <c r="K158" i="12"/>
  <c r="P157" i="12"/>
  <c r="N157" i="12"/>
  <c r="L157" i="12"/>
  <c r="P158" i="12"/>
  <c r="N158" i="12"/>
  <c r="L158" i="12"/>
  <c r="O157" i="12"/>
  <c r="M157" i="12"/>
  <c r="K157" i="12"/>
  <c r="O156" i="12"/>
  <c r="M156" i="12"/>
  <c r="K156" i="12"/>
  <c r="P155" i="12"/>
  <c r="N155" i="12"/>
  <c r="L155" i="12"/>
  <c r="O154" i="12"/>
  <c r="M154" i="12"/>
  <c r="K154" i="12"/>
  <c r="P153" i="12"/>
  <c r="N153" i="12"/>
  <c r="L153" i="12"/>
  <c r="O152" i="12"/>
  <c r="M152" i="12"/>
  <c r="K152" i="12"/>
  <c r="P151" i="12"/>
  <c r="N151" i="12"/>
  <c r="L151" i="12"/>
  <c r="O150" i="12"/>
  <c r="M150" i="12"/>
  <c r="K150" i="12"/>
  <c r="P149" i="12"/>
  <c r="N149" i="12"/>
  <c r="L149" i="12"/>
  <c r="O148" i="12"/>
  <c r="M148" i="12"/>
  <c r="K148" i="12"/>
  <c r="P147" i="12"/>
  <c r="N147" i="12"/>
  <c r="L147" i="12"/>
  <c r="O146" i="12"/>
  <c r="M146" i="12"/>
  <c r="K146" i="12"/>
  <c r="P145" i="12"/>
  <c r="N145" i="12"/>
  <c r="L145" i="12"/>
  <c r="O144" i="12"/>
  <c r="M144" i="12"/>
  <c r="K144" i="12"/>
  <c r="P143" i="12"/>
  <c r="N143" i="12"/>
  <c r="L143" i="12"/>
  <c r="O142" i="12"/>
  <c r="M142" i="12"/>
  <c r="K142" i="12"/>
  <c r="P141" i="12"/>
  <c r="N141" i="12"/>
  <c r="L141" i="12"/>
  <c r="O140" i="12"/>
  <c r="M140" i="12"/>
  <c r="K140" i="12"/>
  <c r="P139" i="12"/>
  <c r="N139" i="12"/>
  <c r="L139" i="12"/>
  <c r="O138" i="12"/>
  <c r="M138" i="12"/>
  <c r="K138" i="12"/>
  <c r="P137" i="12"/>
  <c r="N137" i="12"/>
  <c r="L137" i="12"/>
  <c r="P156" i="12"/>
  <c r="N156" i="12"/>
  <c r="L156" i="12"/>
  <c r="O155" i="12"/>
  <c r="M155" i="12"/>
  <c r="K155" i="12"/>
  <c r="P154" i="12"/>
  <c r="N154" i="12"/>
  <c r="L154" i="12"/>
  <c r="O153" i="12"/>
  <c r="M153" i="12"/>
  <c r="K153" i="12"/>
  <c r="P152" i="12"/>
  <c r="N152" i="12"/>
  <c r="L152" i="12"/>
  <c r="O151" i="12"/>
  <c r="M151" i="12"/>
  <c r="K151" i="12"/>
  <c r="P150" i="12"/>
  <c r="N150" i="12"/>
  <c r="L150" i="12"/>
  <c r="O149" i="12"/>
  <c r="M149" i="12"/>
  <c r="K149" i="12"/>
  <c r="P148" i="12"/>
  <c r="N148" i="12"/>
  <c r="L148" i="12"/>
  <c r="O147" i="12"/>
  <c r="M147" i="12"/>
  <c r="K147" i="12"/>
  <c r="P146" i="12"/>
  <c r="N146" i="12"/>
  <c r="L146" i="12"/>
  <c r="O145" i="12"/>
  <c r="M145" i="12"/>
  <c r="K145" i="12"/>
  <c r="P144" i="12"/>
  <c r="N144" i="12"/>
  <c r="L144" i="12"/>
  <c r="O143" i="12"/>
  <c r="M143" i="12"/>
  <c r="K143" i="12"/>
  <c r="P142" i="12"/>
  <c r="N142" i="12"/>
  <c r="L142" i="12"/>
  <c r="O141" i="12"/>
  <c r="M141" i="12"/>
  <c r="K141" i="12"/>
  <c r="P140" i="12"/>
  <c r="N140" i="12"/>
  <c r="L140" i="12"/>
  <c r="O139" i="12"/>
  <c r="M139" i="12"/>
  <c r="K139" i="12"/>
  <c r="P138" i="12"/>
  <c r="N138" i="12"/>
  <c r="L138" i="12"/>
  <c r="M137" i="12"/>
  <c r="O137" i="12"/>
  <c r="K137" i="12"/>
  <c r="B35" i="9"/>
  <c r="U156" i="12" s="1"/>
  <c r="G6" i="12"/>
  <c r="E6" i="12"/>
  <c r="F6" i="12"/>
  <c r="I6" i="12"/>
  <c r="J6" i="12"/>
  <c r="H6" i="12"/>
  <c r="G8" i="12"/>
  <c r="E8" i="12"/>
  <c r="F8" i="12"/>
  <c r="G16" i="12"/>
  <c r="E16" i="12"/>
  <c r="F16" i="12"/>
  <c r="I18" i="12"/>
  <c r="J18" i="12"/>
  <c r="H18" i="12"/>
  <c r="L7" i="12"/>
  <c r="M7" i="12"/>
  <c r="K7" i="12"/>
  <c r="P7" i="12"/>
  <c r="N7" i="12"/>
  <c r="O7" i="12"/>
  <c r="L9" i="12"/>
  <c r="M9" i="12"/>
  <c r="K9" i="12"/>
  <c r="L13" i="12"/>
  <c r="M13" i="12"/>
  <c r="K13" i="12"/>
  <c r="P13" i="12"/>
  <c r="N13" i="12"/>
  <c r="O13" i="12"/>
  <c r="L15" i="12"/>
  <c r="M15" i="12"/>
  <c r="K15" i="12"/>
  <c r="P15" i="12"/>
  <c r="N15" i="12"/>
  <c r="O15" i="12"/>
  <c r="L17" i="12"/>
  <c r="M17" i="12"/>
  <c r="K17" i="12"/>
  <c r="S6" i="12"/>
  <c r="Q6" i="12"/>
  <c r="R6" i="12"/>
  <c r="U6" i="12"/>
  <c r="V6" i="12"/>
  <c r="T6" i="12"/>
  <c r="S8" i="12"/>
  <c r="Q8" i="12"/>
  <c r="R8" i="12"/>
  <c r="U8" i="12"/>
  <c r="V8" i="12"/>
  <c r="T8" i="12"/>
  <c r="S10" i="12"/>
  <c r="Q10" i="12"/>
  <c r="R10" i="12"/>
  <c r="S12" i="12"/>
  <c r="Q12" i="12"/>
  <c r="R12" i="12"/>
  <c r="U12" i="12"/>
  <c r="V12" i="12"/>
  <c r="T12" i="12"/>
  <c r="S14" i="12"/>
  <c r="Q14" i="12"/>
  <c r="R14" i="12"/>
  <c r="S16" i="12"/>
  <c r="Q16" i="12"/>
  <c r="R16" i="12"/>
  <c r="S18" i="12"/>
  <c r="Q18" i="12"/>
  <c r="R18" i="12"/>
  <c r="Y7" i="12"/>
  <c r="W7" i="12"/>
  <c r="Y11" i="12"/>
  <c r="W11" i="12"/>
  <c r="Y17" i="12"/>
  <c r="W17" i="12"/>
  <c r="H65" i="2"/>
  <c r="AB65" i="2"/>
  <c r="G20" i="12"/>
  <c r="E20" i="12"/>
  <c r="F20" i="12"/>
  <c r="I20" i="12"/>
  <c r="J20" i="12"/>
  <c r="H20" i="12"/>
  <c r="G22" i="12"/>
  <c r="E22" i="12"/>
  <c r="F22" i="12"/>
  <c r="G26" i="12"/>
  <c r="E26" i="12"/>
  <c r="F26" i="12"/>
  <c r="G28" i="12"/>
  <c r="E28" i="12"/>
  <c r="F28" i="12"/>
  <c r="L21" i="12"/>
  <c r="M21" i="12"/>
  <c r="K21" i="12"/>
  <c r="P21" i="12"/>
  <c r="N21" i="12"/>
  <c r="O21" i="12"/>
  <c r="L23" i="12"/>
  <c r="M23" i="12"/>
  <c r="K23" i="12"/>
  <c r="L25" i="12"/>
  <c r="M25" i="12"/>
  <c r="K25" i="12"/>
  <c r="L29" i="12"/>
  <c r="M29" i="12"/>
  <c r="K29" i="12"/>
  <c r="P29" i="12"/>
  <c r="N29" i="12"/>
  <c r="O29" i="12"/>
  <c r="L31" i="12"/>
  <c r="M31" i="12"/>
  <c r="K31" i="12"/>
  <c r="S20" i="12"/>
  <c r="Q20" i="12"/>
  <c r="R20" i="12"/>
  <c r="U20" i="12"/>
  <c r="V20" i="12"/>
  <c r="T20" i="12"/>
  <c r="S22" i="12"/>
  <c r="Q22" i="12"/>
  <c r="R22" i="12"/>
  <c r="S24" i="12"/>
  <c r="Q24" i="12"/>
  <c r="R24" i="12"/>
  <c r="U24" i="12"/>
  <c r="V24" i="12"/>
  <c r="T24" i="12"/>
  <c r="S26" i="12"/>
  <c r="Q26" i="12"/>
  <c r="R26" i="12"/>
  <c r="U26" i="12"/>
  <c r="V26" i="12"/>
  <c r="T26" i="12"/>
  <c r="S28" i="12"/>
  <c r="Q28" i="12"/>
  <c r="R28" i="12"/>
  <c r="S32" i="12"/>
  <c r="Q32" i="12"/>
  <c r="R32" i="12"/>
  <c r="Y23" i="12"/>
  <c r="W23" i="12"/>
  <c r="Y27" i="12"/>
  <c r="W27" i="12"/>
  <c r="G34" i="12"/>
  <c r="E34" i="12"/>
  <c r="F34" i="12"/>
  <c r="G38" i="12"/>
  <c r="E38" i="12"/>
  <c r="F38" i="12"/>
  <c r="I38" i="12"/>
  <c r="J38" i="12"/>
  <c r="H38" i="12"/>
  <c r="G40" i="12"/>
  <c r="E40" i="12"/>
  <c r="F40" i="12"/>
  <c r="F42" i="12"/>
  <c r="E42" i="12"/>
  <c r="G42" i="12"/>
  <c r="F44" i="12"/>
  <c r="G44" i="12"/>
  <c r="E44" i="12"/>
  <c r="J44" i="12"/>
  <c r="H44" i="12"/>
  <c r="I44" i="12"/>
  <c r="L35" i="12"/>
  <c r="M35" i="12"/>
  <c r="K35" i="12"/>
  <c r="P35" i="12"/>
  <c r="N35" i="12"/>
  <c r="O35" i="12"/>
  <c r="L37" i="12"/>
  <c r="M37" i="12"/>
  <c r="K37" i="12"/>
  <c r="L39" i="12"/>
  <c r="M39" i="12"/>
  <c r="K39" i="12"/>
  <c r="M41" i="12"/>
  <c r="K41" i="12"/>
  <c r="L41" i="12"/>
  <c r="O41" i="12"/>
  <c r="N41" i="12"/>
  <c r="P41" i="12"/>
  <c r="M43" i="12"/>
  <c r="K43" i="12"/>
  <c r="L43" i="12"/>
  <c r="O43" i="12"/>
  <c r="P43" i="12"/>
  <c r="N43" i="12"/>
  <c r="M45" i="12"/>
  <c r="K45" i="12"/>
  <c r="L45" i="12"/>
  <c r="O45" i="12"/>
  <c r="N45" i="12"/>
  <c r="P45" i="12"/>
  <c r="S34" i="12"/>
  <c r="Q34" i="12"/>
  <c r="R34" i="12"/>
  <c r="S36" i="12"/>
  <c r="Q36" i="12"/>
  <c r="R36" i="12"/>
  <c r="U36" i="12"/>
  <c r="V36" i="12"/>
  <c r="T36" i="12"/>
  <c r="S38" i="12"/>
  <c r="Q38" i="12"/>
  <c r="R38" i="12"/>
  <c r="U38" i="12"/>
  <c r="V38" i="12"/>
  <c r="T38" i="12"/>
  <c r="S40" i="12"/>
  <c r="Q40" i="12"/>
  <c r="R40" i="12"/>
  <c r="R42" i="12"/>
  <c r="Q42" i="12"/>
  <c r="S42" i="12"/>
  <c r="V42" i="12"/>
  <c r="T42" i="12"/>
  <c r="U42" i="12"/>
  <c r="R44" i="12"/>
  <c r="S44" i="12"/>
  <c r="Q44" i="12"/>
  <c r="V44" i="12"/>
  <c r="T44" i="12"/>
  <c r="U44" i="12"/>
  <c r="V46" i="12"/>
  <c r="T46" i="12"/>
  <c r="U46" i="12"/>
  <c r="Y35" i="12"/>
  <c r="W35" i="12"/>
  <c r="Y39" i="12"/>
  <c r="W39" i="12"/>
  <c r="F7" i="12"/>
  <c r="G7" i="12"/>
  <c r="E7" i="12"/>
  <c r="J7" i="12"/>
  <c r="H7" i="12"/>
  <c r="I7" i="12"/>
  <c r="F9" i="12"/>
  <c r="G9" i="12"/>
  <c r="E9" i="12"/>
  <c r="J9" i="12"/>
  <c r="H9" i="12"/>
  <c r="I9" i="12"/>
  <c r="F11" i="12"/>
  <c r="G11" i="12"/>
  <c r="E11" i="12"/>
  <c r="J11" i="12"/>
  <c r="H11" i="12"/>
  <c r="I11" i="12"/>
  <c r="F13" i="12"/>
  <c r="G13" i="12"/>
  <c r="E13" i="12"/>
  <c r="J13" i="12"/>
  <c r="H13" i="12"/>
  <c r="I13" i="12"/>
  <c r="F15" i="12"/>
  <c r="G15" i="12"/>
  <c r="E15" i="12"/>
  <c r="J15" i="12"/>
  <c r="H15" i="12"/>
  <c r="I15" i="12"/>
  <c r="F17" i="12"/>
  <c r="G17" i="12"/>
  <c r="E17" i="12"/>
  <c r="J17" i="12"/>
  <c r="H17" i="12"/>
  <c r="I17" i="12"/>
  <c r="H20" i="2"/>
  <c r="AB20" i="2"/>
  <c r="M6" i="12"/>
  <c r="K6" i="12"/>
  <c r="L6" i="12"/>
  <c r="O6" i="12"/>
  <c r="P6" i="12"/>
  <c r="N6" i="12"/>
  <c r="M8" i="12"/>
  <c r="K8" i="12"/>
  <c r="L8" i="12"/>
  <c r="O8" i="12"/>
  <c r="P8" i="12"/>
  <c r="N8" i="12"/>
  <c r="M10" i="12"/>
  <c r="K10" i="12"/>
  <c r="L10" i="12"/>
  <c r="O10" i="12"/>
  <c r="P10" i="12"/>
  <c r="N10" i="12"/>
  <c r="M12" i="12"/>
  <c r="K12" i="12"/>
  <c r="L12" i="12"/>
  <c r="O12" i="12"/>
  <c r="P12" i="12"/>
  <c r="N12" i="12"/>
  <c r="M14" i="12"/>
  <c r="K14" i="12"/>
  <c r="L14" i="12"/>
  <c r="O14" i="12"/>
  <c r="P14" i="12"/>
  <c r="N14" i="12"/>
  <c r="M16" i="12"/>
  <c r="K16" i="12"/>
  <c r="L16" i="12"/>
  <c r="O16" i="12"/>
  <c r="P16" i="12"/>
  <c r="N16" i="12"/>
  <c r="M18" i="12"/>
  <c r="K18" i="12"/>
  <c r="L18" i="12"/>
  <c r="O18" i="12"/>
  <c r="P18" i="12"/>
  <c r="N18" i="12"/>
  <c r="R7" i="12"/>
  <c r="S7" i="12"/>
  <c r="Q7" i="12"/>
  <c r="V7" i="12"/>
  <c r="T7" i="12"/>
  <c r="U7" i="12"/>
  <c r="R9" i="12"/>
  <c r="S9" i="12"/>
  <c r="Q9" i="12"/>
  <c r="V9" i="12"/>
  <c r="T9" i="12"/>
  <c r="U9" i="12"/>
  <c r="R11" i="12"/>
  <c r="S11" i="12"/>
  <c r="Q11" i="12"/>
  <c r="V11" i="12"/>
  <c r="T11" i="12"/>
  <c r="U11" i="12"/>
  <c r="R13" i="12"/>
  <c r="S13" i="12"/>
  <c r="Q13" i="12"/>
  <c r="V13" i="12"/>
  <c r="T13" i="12"/>
  <c r="U13" i="12"/>
  <c r="R15" i="12"/>
  <c r="S15" i="12"/>
  <c r="Q15" i="12"/>
  <c r="V15" i="12"/>
  <c r="T15" i="12"/>
  <c r="U15" i="12"/>
  <c r="R17" i="12"/>
  <c r="S17" i="12"/>
  <c r="Q17" i="12"/>
  <c r="V17" i="12"/>
  <c r="T17" i="12"/>
  <c r="U17" i="12"/>
  <c r="H50" i="2"/>
  <c r="AB50" i="2"/>
  <c r="F21" i="12"/>
  <c r="G21" i="12"/>
  <c r="E21" i="12"/>
  <c r="J21" i="12"/>
  <c r="H21" i="12"/>
  <c r="I21" i="12"/>
  <c r="F23" i="12"/>
  <c r="G23" i="12"/>
  <c r="E23" i="12"/>
  <c r="J23" i="12"/>
  <c r="H23" i="12"/>
  <c r="I23" i="12"/>
  <c r="F25" i="12"/>
  <c r="G25" i="12"/>
  <c r="E25" i="12"/>
  <c r="J25" i="12"/>
  <c r="H25" i="12"/>
  <c r="I25" i="12"/>
  <c r="F27" i="12"/>
  <c r="G27" i="12"/>
  <c r="E27" i="12"/>
  <c r="J27" i="12"/>
  <c r="H27" i="12"/>
  <c r="I27" i="12"/>
  <c r="F29" i="12"/>
  <c r="G29" i="12"/>
  <c r="E29" i="12"/>
  <c r="J29" i="12"/>
  <c r="H29" i="12"/>
  <c r="I29" i="12"/>
  <c r="F31" i="12"/>
  <c r="G31" i="12"/>
  <c r="E31" i="12"/>
  <c r="J31" i="12"/>
  <c r="H31" i="12"/>
  <c r="I31" i="12"/>
  <c r="H20" i="3"/>
  <c r="AB20" i="3"/>
  <c r="M20" i="12"/>
  <c r="K20" i="12"/>
  <c r="L20" i="12"/>
  <c r="O20" i="12"/>
  <c r="P20" i="12"/>
  <c r="N20" i="12"/>
  <c r="M22" i="12"/>
  <c r="K22" i="12"/>
  <c r="L22" i="12"/>
  <c r="O22" i="12"/>
  <c r="P22" i="12"/>
  <c r="N22" i="12"/>
  <c r="M24" i="12"/>
  <c r="K24" i="12"/>
  <c r="L24" i="12"/>
  <c r="O24" i="12"/>
  <c r="P24" i="12"/>
  <c r="N24" i="12"/>
  <c r="M26" i="12"/>
  <c r="K26" i="12"/>
  <c r="L26" i="12"/>
  <c r="O26" i="12"/>
  <c r="P26" i="12"/>
  <c r="N26" i="12"/>
  <c r="M28" i="12"/>
  <c r="K28" i="12"/>
  <c r="L28" i="12"/>
  <c r="O28" i="12"/>
  <c r="P28" i="12"/>
  <c r="N28" i="12"/>
  <c r="M30" i="12"/>
  <c r="K30" i="12"/>
  <c r="L30" i="12"/>
  <c r="O30" i="12"/>
  <c r="P30" i="12"/>
  <c r="N30" i="12"/>
  <c r="M32" i="12"/>
  <c r="K32" i="12"/>
  <c r="L32" i="12"/>
  <c r="O32" i="12"/>
  <c r="P32" i="12"/>
  <c r="N32" i="12"/>
  <c r="R21" i="12"/>
  <c r="S21" i="12"/>
  <c r="Q21" i="12"/>
  <c r="V21" i="12"/>
  <c r="T21" i="12"/>
  <c r="U21" i="12"/>
  <c r="R23" i="12"/>
  <c r="S23" i="12"/>
  <c r="Q23" i="12"/>
  <c r="V23" i="12"/>
  <c r="T23" i="12"/>
  <c r="U23" i="12"/>
  <c r="R25" i="12"/>
  <c r="S25" i="12"/>
  <c r="Q25" i="12"/>
  <c r="V25" i="12"/>
  <c r="T25" i="12"/>
  <c r="U25" i="12"/>
  <c r="R27" i="12"/>
  <c r="S27" i="12"/>
  <c r="Q27" i="12"/>
  <c r="V27" i="12"/>
  <c r="T27" i="12"/>
  <c r="U27" i="12"/>
  <c r="R29" i="12"/>
  <c r="S29" i="12"/>
  <c r="Q29" i="12"/>
  <c r="V29" i="12"/>
  <c r="T29" i="12"/>
  <c r="U29" i="12"/>
  <c r="R31" i="12"/>
  <c r="S31" i="12"/>
  <c r="Q31" i="12"/>
  <c r="V31" i="12"/>
  <c r="T31" i="12"/>
  <c r="U31" i="12"/>
  <c r="H50" i="3"/>
  <c r="AB50" i="3"/>
  <c r="F35" i="12"/>
  <c r="G35" i="12"/>
  <c r="E35" i="12"/>
  <c r="J35" i="12"/>
  <c r="H35" i="12"/>
  <c r="I35" i="12"/>
  <c r="F37" i="12"/>
  <c r="G37" i="12"/>
  <c r="E37" i="12"/>
  <c r="J37" i="12"/>
  <c r="H37" i="12"/>
  <c r="I37" i="12"/>
  <c r="F39" i="12"/>
  <c r="G39" i="12"/>
  <c r="E39" i="12"/>
  <c r="J39" i="12"/>
  <c r="H39" i="12"/>
  <c r="I39" i="12"/>
  <c r="G41" i="12"/>
  <c r="E41" i="12"/>
  <c r="F41" i="12"/>
  <c r="I41" i="12"/>
  <c r="J41" i="12"/>
  <c r="H41" i="12"/>
  <c r="G43" i="12"/>
  <c r="E43" i="12"/>
  <c r="F43" i="12"/>
  <c r="I43" i="12"/>
  <c r="H43" i="12"/>
  <c r="J43" i="12"/>
  <c r="G45" i="12"/>
  <c r="E45" i="12"/>
  <c r="F45" i="12"/>
  <c r="I45" i="12"/>
  <c r="J45" i="12"/>
  <c r="H45" i="12"/>
  <c r="H20" i="4"/>
  <c r="AB20" i="4"/>
  <c r="M34" i="12"/>
  <c r="K34" i="12"/>
  <c r="L34" i="12"/>
  <c r="O34" i="12"/>
  <c r="P34" i="12"/>
  <c r="N34" i="12"/>
  <c r="M36" i="12"/>
  <c r="K36" i="12"/>
  <c r="L36" i="12"/>
  <c r="O36" i="12"/>
  <c r="P36" i="12"/>
  <c r="N36" i="12"/>
  <c r="M38" i="12"/>
  <c r="K38" i="12"/>
  <c r="L38" i="12"/>
  <c r="O38" i="12"/>
  <c r="P38" i="12"/>
  <c r="N38" i="12"/>
  <c r="M40" i="12"/>
  <c r="K40" i="12"/>
  <c r="L40" i="12"/>
  <c r="O40" i="12"/>
  <c r="P40" i="12"/>
  <c r="N40" i="12"/>
  <c r="L42" i="12"/>
  <c r="M42" i="12"/>
  <c r="K42" i="12"/>
  <c r="P42" i="12"/>
  <c r="N42" i="12"/>
  <c r="O42" i="12"/>
  <c r="L44" i="12"/>
  <c r="K44" i="12"/>
  <c r="M44" i="12"/>
  <c r="P44" i="12"/>
  <c r="N44" i="12"/>
  <c r="O44" i="12"/>
  <c r="L46" i="12"/>
  <c r="M46" i="12"/>
  <c r="K46" i="12"/>
  <c r="P46" i="12"/>
  <c r="N46" i="12"/>
  <c r="O46" i="12"/>
  <c r="R35" i="12"/>
  <c r="S35" i="12"/>
  <c r="Q35" i="12"/>
  <c r="V35" i="12"/>
  <c r="T35" i="12"/>
  <c r="U35" i="12"/>
  <c r="R37" i="12"/>
  <c r="S37" i="12"/>
  <c r="Q37" i="12"/>
  <c r="V37" i="12"/>
  <c r="T37" i="12"/>
  <c r="U37" i="12"/>
  <c r="R39" i="12"/>
  <c r="S39" i="12"/>
  <c r="Q39" i="12"/>
  <c r="V39" i="12"/>
  <c r="T39" i="12"/>
  <c r="U39" i="12"/>
  <c r="S41" i="12"/>
  <c r="Q41" i="12"/>
  <c r="R41" i="12"/>
  <c r="U41" i="12"/>
  <c r="V41" i="12"/>
  <c r="T41" i="12"/>
  <c r="S43" i="12"/>
  <c r="Q43" i="12"/>
  <c r="R43" i="12"/>
  <c r="U43" i="12"/>
  <c r="T43" i="12"/>
  <c r="V43" i="12"/>
  <c r="S45" i="12"/>
  <c r="Q45" i="12"/>
  <c r="R45" i="12"/>
  <c r="U45" i="12"/>
  <c r="V45" i="12"/>
  <c r="T45" i="12"/>
  <c r="H50" i="4"/>
  <c r="AB50" i="4"/>
  <c r="W42" i="12"/>
  <c r="AA42" i="12"/>
  <c r="Y44" i="12"/>
  <c r="W46" i="12"/>
  <c r="AA46" i="12"/>
  <c r="F50" i="12"/>
  <c r="G50" i="12"/>
  <c r="E50" i="12"/>
  <c r="J50" i="12"/>
  <c r="H50" i="12"/>
  <c r="I50" i="12"/>
  <c r="F52" i="12"/>
  <c r="E52" i="12"/>
  <c r="G52" i="12"/>
  <c r="J52" i="12"/>
  <c r="H52" i="12"/>
  <c r="I52" i="12"/>
  <c r="F54" i="12"/>
  <c r="G54" i="12"/>
  <c r="E54" i="12"/>
  <c r="J54" i="12"/>
  <c r="H54" i="12"/>
  <c r="I54" i="12"/>
  <c r="F56" i="12"/>
  <c r="E56" i="12"/>
  <c r="G56" i="12"/>
  <c r="J56" i="12"/>
  <c r="H56" i="12"/>
  <c r="I56" i="12"/>
  <c r="F58" i="12"/>
  <c r="G58" i="12"/>
  <c r="E58" i="12"/>
  <c r="J58" i="12"/>
  <c r="H58" i="12"/>
  <c r="I58" i="12"/>
  <c r="F60" i="12"/>
  <c r="E60" i="12"/>
  <c r="G60" i="12"/>
  <c r="J60" i="12"/>
  <c r="H60" i="12"/>
  <c r="I60" i="12"/>
  <c r="F62" i="12"/>
  <c r="G62" i="12"/>
  <c r="E62" i="12"/>
  <c r="J62" i="12"/>
  <c r="H62" i="12"/>
  <c r="I62" i="12"/>
  <c r="F64" i="12"/>
  <c r="E64" i="12"/>
  <c r="G64" i="12"/>
  <c r="J64" i="12"/>
  <c r="H64" i="12"/>
  <c r="I64" i="12"/>
  <c r="F66" i="12"/>
  <c r="G66" i="12"/>
  <c r="E66" i="12"/>
  <c r="J66" i="12"/>
  <c r="H66" i="12"/>
  <c r="I66" i="12"/>
  <c r="F68" i="12"/>
  <c r="E68" i="12"/>
  <c r="G68" i="12"/>
  <c r="J68" i="12"/>
  <c r="H68" i="12"/>
  <c r="I68" i="12"/>
  <c r="H32" i="5"/>
  <c r="AB32" i="5"/>
  <c r="B33" i="5"/>
  <c r="F70" i="12"/>
  <c r="E70" i="12"/>
  <c r="G70" i="12"/>
  <c r="J70" i="12"/>
  <c r="H70" i="12"/>
  <c r="I70" i="12"/>
  <c r="G72" i="12"/>
  <c r="E72" i="12"/>
  <c r="F72" i="12"/>
  <c r="I72" i="12"/>
  <c r="H72" i="12"/>
  <c r="J72" i="12"/>
  <c r="G74" i="12"/>
  <c r="E74" i="12"/>
  <c r="F74" i="12"/>
  <c r="I74" i="12"/>
  <c r="J74" i="12"/>
  <c r="H74" i="12"/>
  <c r="G76" i="12"/>
  <c r="E76" i="12"/>
  <c r="F76" i="12"/>
  <c r="I76" i="12"/>
  <c r="H76" i="12"/>
  <c r="J76" i="12"/>
  <c r="F78" i="12"/>
  <c r="G78" i="12"/>
  <c r="E78" i="12"/>
  <c r="J78" i="12"/>
  <c r="H78" i="12"/>
  <c r="I78" i="12"/>
  <c r="F80" i="12"/>
  <c r="G80" i="12"/>
  <c r="E80" i="12"/>
  <c r="J80" i="12"/>
  <c r="H80" i="12"/>
  <c r="I80" i="12"/>
  <c r="F82" i="12"/>
  <c r="G82" i="12"/>
  <c r="E82" i="12"/>
  <c r="J82" i="12"/>
  <c r="H82" i="12"/>
  <c r="I82" i="12"/>
  <c r="F84" i="12"/>
  <c r="G84" i="12"/>
  <c r="E84" i="12"/>
  <c r="J84" i="12"/>
  <c r="H84" i="12"/>
  <c r="I84" i="12"/>
  <c r="F86" i="12"/>
  <c r="G86" i="12"/>
  <c r="E86" i="12"/>
  <c r="J86" i="12"/>
  <c r="H86" i="12"/>
  <c r="I86" i="12"/>
  <c r="F88" i="12"/>
  <c r="G88" i="12"/>
  <c r="E88" i="12"/>
  <c r="J88" i="12"/>
  <c r="H88" i="12"/>
  <c r="I88" i="12"/>
  <c r="O89" i="12"/>
  <c r="M89" i="12"/>
  <c r="K89" i="12"/>
  <c r="P88" i="12"/>
  <c r="N88" i="12"/>
  <c r="L88" i="12"/>
  <c r="O87" i="12"/>
  <c r="M87" i="12"/>
  <c r="K87" i="12"/>
  <c r="P86" i="12"/>
  <c r="N86" i="12"/>
  <c r="L86" i="12"/>
  <c r="O85" i="12"/>
  <c r="M85" i="12"/>
  <c r="K85" i="12"/>
  <c r="P84" i="12"/>
  <c r="N84" i="12"/>
  <c r="L84" i="12"/>
  <c r="O83" i="12"/>
  <c r="M83" i="12"/>
  <c r="K83" i="12"/>
  <c r="P82" i="12"/>
  <c r="N82" i="12"/>
  <c r="L82" i="12"/>
  <c r="O81" i="12"/>
  <c r="M81" i="12"/>
  <c r="K81" i="12"/>
  <c r="P80" i="12"/>
  <c r="N80" i="12"/>
  <c r="L80" i="12"/>
  <c r="O79" i="12"/>
  <c r="M79" i="12"/>
  <c r="K79" i="12"/>
  <c r="P78" i="12"/>
  <c r="N78" i="12"/>
  <c r="L78" i="12"/>
  <c r="O77" i="12"/>
  <c r="M77" i="12"/>
  <c r="K77" i="12"/>
  <c r="P89" i="12"/>
  <c r="N89" i="12"/>
  <c r="L89" i="12"/>
  <c r="O88" i="12"/>
  <c r="M88" i="12"/>
  <c r="K88" i="12"/>
  <c r="P87" i="12"/>
  <c r="N87" i="12"/>
  <c r="L87" i="12"/>
  <c r="O86" i="12"/>
  <c r="M86" i="12"/>
  <c r="K86" i="12"/>
  <c r="P85" i="12"/>
  <c r="N85" i="12"/>
  <c r="L85" i="12"/>
  <c r="O84" i="12"/>
  <c r="M84" i="12"/>
  <c r="K84" i="12"/>
  <c r="P83" i="12"/>
  <c r="N83" i="12"/>
  <c r="L83" i="12"/>
  <c r="O82" i="12"/>
  <c r="M82" i="12"/>
  <c r="K82" i="12"/>
  <c r="P81" i="12"/>
  <c r="N81" i="12"/>
  <c r="L81" i="12"/>
  <c r="O80" i="12"/>
  <c r="M80" i="12"/>
  <c r="K80" i="12"/>
  <c r="P79" i="12"/>
  <c r="N79" i="12"/>
  <c r="L79" i="12"/>
  <c r="O78" i="12"/>
  <c r="M78" i="12"/>
  <c r="K78" i="12"/>
  <c r="P77" i="12"/>
  <c r="N77" i="12"/>
  <c r="L77" i="12"/>
  <c r="O76" i="12"/>
  <c r="M76" i="12"/>
  <c r="K76" i="12"/>
  <c r="P75" i="12"/>
  <c r="N75" i="12"/>
  <c r="L75" i="12"/>
  <c r="O74" i="12"/>
  <c r="M74" i="12"/>
  <c r="K74" i="12"/>
  <c r="P73" i="12"/>
  <c r="N73" i="12"/>
  <c r="L73" i="12"/>
  <c r="O72" i="12"/>
  <c r="M72" i="12"/>
  <c r="K72" i="12"/>
  <c r="P71" i="12"/>
  <c r="N71" i="12"/>
  <c r="L71" i="12"/>
  <c r="P70" i="12"/>
  <c r="N70" i="12"/>
  <c r="L70" i="12"/>
  <c r="P76" i="12"/>
  <c r="L76" i="12"/>
  <c r="M75" i="12"/>
  <c r="N74" i="12"/>
  <c r="O73" i="12"/>
  <c r="K73" i="12"/>
  <c r="P72" i="12"/>
  <c r="L72" i="12"/>
  <c r="M71" i="12"/>
  <c r="M70" i="12"/>
  <c r="N76" i="12"/>
  <c r="O75" i="12"/>
  <c r="K75" i="12"/>
  <c r="P74" i="12"/>
  <c r="L74" i="12"/>
  <c r="M73" i="12"/>
  <c r="N72" i="12"/>
  <c r="O71" i="12"/>
  <c r="K71" i="12"/>
  <c r="O70" i="12"/>
  <c r="K70" i="12"/>
  <c r="F92" i="12"/>
  <c r="G92" i="12"/>
  <c r="E92" i="12"/>
  <c r="J92" i="12"/>
  <c r="H92" i="12"/>
  <c r="I92" i="12"/>
  <c r="F94" i="12"/>
  <c r="G94" i="12"/>
  <c r="E94" i="12"/>
  <c r="J94" i="12"/>
  <c r="H94" i="12"/>
  <c r="I94" i="12"/>
  <c r="F96" i="12"/>
  <c r="G96" i="12"/>
  <c r="E96" i="12"/>
  <c r="J96" i="12"/>
  <c r="H96" i="12"/>
  <c r="I96" i="12"/>
  <c r="G98" i="12"/>
  <c r="E98" i="12"/>
  <c r="F98" i="12"/>
  <c r="I98" i="12"/>
  <c r="H98" i="12"/>
  <c r="J98" i="12"/>
  <c r="G100" i="12"/>
  <c r="E100" i="12"/>
  <c r="F100" i="12"/>
  <c r="I100" i="12"/>
  <c r="J100" i="12"/>
  <c r="H100" i="12"/>
  <c r="G102" i="12"/>
  <c r="E102" i="12"/>
  <c r="F102" i="12"/>
  <c r="I102" i="12"/>
  <c r="H102" i="12"/>
  <c r="J102" i="12"/>
  <c r="G104" i="12"/>
  <c r="E104" i="12"/>
  <c r="F104" i="12"/>
  <c r="I104" i="12"/>
  <c r="J104" i="12"/>
  <c r="H104" i="12"/>
  <c r="G106" i="12"/>
  <c r="E106" i="12"/>
  <c r="F106" i="12"/>
  <c r="I106" i="12"/>
  <c r="H106" i="12"/>
  <c r="J106" i="12"/>
  <c r="G108" i="12"/>
  <c r="E108" i="12"/>
  <c r="F108" i="12"/>
  <c r="I108" i="12"/>
  <c r="J108" i="12"/>
  <c r="H108" i="12"/>
  <c r="G110" i="12"/>
  <c r="E110" i="12"/>
  <c r="F110" i="12"/>
  <c r="I110" i="12"/>
  <c r="H110" i="12"/>
  <c r="J110" i="12"/>
  <c r="G112" i="12"/>
  <c r="E112" i="12"/>
  <c r="F112" i="12"/>
  <c r="I112" i="12"/>
  <c r="J112" i="12"/>
  <c r="H112" i="12"/>
  <c r="H34" i="7"/>
  <c r="AB34" i="7"/>
  <c r="B35" i="7"/>
  <c r="F115" i="12"/>
  <c r="E115" i="12"/>
  <c r="G115" i="12"/>
  <c r="J115" i="12"/>
  <c r="H115" i="12"/>
  <c r="I115" i="12"/>
  <c r="F117" i="12"/>
  <c r="G117" i="12"/>
  <c r="E117" i="12"/>
  <c r="J117" i="12"/>
  <c r="H117" i="12"/>
  <c r="I117" i="12"/>
  <c r="F119" i="12"/>
  <c r="E119" i="12"/>
  <c r="G119" i="12"/>
  <c r="J119" i="12"/>
  <c r="H119" i="12"/>
  <c r="I119" i="12"/>
  <c r="F121" i="12"/>
  <c r="G121" i="12"/>
  <c r="E121" i="12"/>
  <c r="J121" i="12"/>
  <c r="H121" i="12"/>
  <c r="I121" i="12"/>
  <c r="F123" i="12"/>
  <c r="E123" i="12"/>
  <c r="G123" i="12"/>
  <c r="J123" i="12"/>
  <c r="H123" i="12"/>
  <c r="I123" i="12"/>
  <c r="F125" i="12"/>
  <c r="G125" i="12"/>
  <c r="E125" i="12"/>
  <c r="J125" i="12"/>
  <c r="H125" i="12"/>
  <c r="I125" i="12"/>
  <c r="F127" i="12"/>
  <c r="E127" i="12"/>
  <c r="G127" i="12"/>
  <c r="J127" i="12"/>
  <c r="H127" i="12"/>
  <c r="I127" i="12"/>
  <c r="F129" i="12"/>
  <c r="G129" i="12"/>
  <c r="E129" i="12"/>
  <c r="J129" i="12"/>
  <c r="H129" i="12"/>
  <c r="I129" i="12"/>
  <c r="G131" i="12"/>
  <c r="E131" i="12"/>
  <c r="F131" i="12"/>
  <c r="I131" i="12"/>
  <c r="J131" i="12"/>
  <c r="H131" i="12"/>
  <c r="F133" i="12"/>
  <c r="G133" i="12"/>
  <c r="E133" i="12"/>
  <c r="J133" i="12"/>
  <c r="H133" i="12"/>
  <c r="I133" i="12"/>
  <c r="F135" i="12"/>
  <c r="E135" i="12"/>
  <c r="G135" i="12"/>
  <c r="J135" i="12"/>
  <c r="H135" i="12"/>
  <c r="I135" i="12"/>
  <c r="H34" i="8"/>
  <c r="AB34" i="8"/>
  <c r="F137" i="12"/>
  <c r="E137" i="12"/>
  <c r="G137" i="12"/>
  <c r="H34" i="9"/>
  <c r="J137" i="12"/>
  <c r="H137" i="12"/>
  <c r="I137" i="12"/>
  <c r="AB34" i="9"/>
  <c r="F139" i="12"/>
  <c r="G139" i="12"/>
  <c r="E139" i="12"/>
  <c r="J139" i="12"/>
  <c r="H139" i="12"/>
  <c r="I139" i="12"/>
  <c r="F141" i="12"/>
  <c r="G141" i="12"/>
  <c r="E141" i="12"/>
  <c r="J141" i="12"/>
  <c r="H141" i="12"/>
  <c r="I141" i="12"/>
  <c r="F143" i="12"/>
  <c r="G143" i="12"/>
  <c r="E143" i="12"/>
  <c r="J143" i="12"/>
  <c r="H143" i="12"/>
  <c r="I143" i="12"/>
  <c r="F145" i="12"/>
  <c r="G145" i="12"/>
  <c r="E145" i="12"/>
  <c r="J145" i="12"/>
  <c r="H145" i="12"/>
  <c r="I145" i="12"/>
  <c r="F147" i="12"/>
  <c r="G147" i="12"/>
  <c r="E147" i="12"/>
  <c r="J147" i="12"/>
  <c r="H147" i="12"/>
  <c r="I147" i="12"/>
  <c r="F149" i="12"/>
  <c r="G149" i="12"/>
  <c r="E149" i="12"/>
  <c r="J149" i="12"/>
  <c r="H149" i="12"/>
  <c r="I149" i="12"/>
  <c r="F151" i="12"/>
  <c r="G151" i="12"/>
  <c r="E151" i="12"/>
  <c r="J151" i="12"/>
  <c r="H151" i="12"/>
  <c r="I151" i="12"/>
  <c r="F153" i="12"/>
  <c r="G153" i="12"/>
  <c r="E153" i="12"/>
  <c r="J153" i="12"/>
  <c r="H153" i="12"/>
  <c r="I153" i="12"/>
  <c r="F155" i="12"/>
  <c r="G155" i="12"/>
  <c r="E155" i="12"/>
  <c r="J155" i="12"/>
  <c r="H155" i="12"/>
  <c r="I155" i="12"/>
  <c r="F157" i="12"/>
  <c r="G157" i="12"/>
  <c r="E157" i="12"/>
  <c r="J157" i="12"/>
  <c r="H157" i="12"/>
  <c r="I157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G162" i="12"/>
  <c r="E162" i="12"/>
  <c r="F162" i="12"/>
  <c r="I162" i="12"/>
  <c r="J162" i="12"/>
  <c r="H162" i="12"/>
  <c r="G164" i="12"/>
  <c r="E164" i="12"/>
  <c r="F164" i="12"/>
  <c r="I164" i="12"/>
  <c r="J164" i="12"/>
  <c r="H164" i="12"/>
  <c r="G166" i="12"/>
  <c r="E166" i="12"/>
  <c r="F166" i="12"/>
  <c r="I166" i="12"/>
  <c r="J166" i="12"/>
  <c r="H166" i="12"/>
  <c r="G168" i="12"/>
  <c r="E168" i="12"/>
  <c r="F168" i="12"/>
  <c r="I168" i="12"/>
  <c r="J168" i="12"/>
  <c r="H168" i="12"/>
  <c r="G170" i="12"/>
  <c r="E170" i="12"/>
  <c r="F170" i="12"/>
  <c r="I170" i="12"/>
  <c r="J170" i="12"/>
  <c r="H170" i="12"/>
  <c r="G172" i="12"/>
  <c r="E172" i="12"/>
  <c r="F172" i="12"/>
  <c r="I172" i="12"/>
  <c r="J172" i="12"/>
  <c r="H172" i="12"/>
  <c r="G174" i="12"/>
  <c r="E174" i="12"/>
  <c r="F174" i="12"/>
  <c r="I174" i="12"/>
  <c r="J174" i="12"/>
  <c r="H174" i="12"/>
  <c r="G176" i="12"/>
  <c r="E176" i="12"/>
  <c r="F176" i="12"/>
  <c r="I176" i="12"/>
  <c r="J176" i="12"/>
  <c r="H176" i="12"/>
  <c r="G178" i="12"/>
  <c r="E178" i="12"/>
  <c r="F178" i="12"/>
  <c r="I178" i="12"/>
  <c r="J178" i="12"/>
  <c r="H178" i="12"/>
  <c r="G180" i="12"/>
  <c r="E180" i="12"/>
  <c r="F180" i="12"/>
  <c r="I180" i="12"/>
  <c r="J180" i="12"/>
  <c r="H180" i="12"/>
  <c r="G182" i="12"/>
  <c r="E182" i="12"/>
  <c r="F182" i="12"/>
  <c r="I182" i="12"/>
  <c r="J182" i="12"/>
  <c r="H182" i="12"/>
  <c r="G184" i="12"/>
  <c r="E184" i="12"/>
  <c r="F184" i="12"/>
  <c r="I184" i="12"/>
  <c r="J184" i="12"/>
  <c r="H184" i="12"/>
  <c r="P185" i="12"/>
  <c r="N185" i="12"/>
  <c r="L185" i="12"/>
  <c r="O184" i="12"/>
  <c r="M184" i="12"/>
  <c r="K184" i="12"/>
  <c r="P183" i="12"/>
  <c r="N183" i="12"/>
  <c r="L183" i="12"/>
  <c r="O182" i="12"/>
  <c r="M182" i="12"/>
  <c r="K182" i="12"/>
  <c r="P181" i="12"/>
  <c r="N181" i="12"/>
  <c r="L181" i="12"/>
  <c r="O180" i="12"/>
  <c r="M180" i="12"/>
  <c r="K180" i="12"/>
  <c r="P179" i="12"/>
  <c r="N179" i="12"/>
  <c r="L179" i="12"/>
  <c r="O178" i="12"/>
  <c r="M178" i="12"/>
  <c r="K178" i="12"/>
  <c r="P177" i="12"/>
  <c r="N177" i="12"/>
  <c r="L177" i="12"/>
  <c r="O185" i="12"/>
  <c r="M185" i="12"/>
  <c r="K185" i="12"/>
  <c r="P184" i="12"/>
  <c r="N184" i="12"/>
  <c r="L184" i="12"/>
  <c r="O183" i="12"/>
  <c r="M183" i="12"/>
  <c r="K183" i="12"/>
  <c r="P182" i="12"/>
  <c r="N182" i="12"/>
  <c r="L182" i="12"/>
  <c r="O181" i="12"/>
  <c r="M181" i="12"/>
  <c r="K181" i="12"/>
  <c r="P180" i="12"/>
  <c r="N180" i="12"/>
  <c r="L180" i="12"/>
  <c r="O179" i="12"/>
  <c r="M179" i="12"/>
  <c r="K179" i="12"/>
  <c r="P178" i="12"/>
  <c r="N178" i="12"/>
  <c r="L178" i="12"/>
  <c r="O177" i="12"/>
  <c r="M177" i="12"/>
  <c r="K177" i="12"/>
  <c r="O176" i="12"/>
  <c r="M176" i="12"/>
  <c r="K176" i="12"/>
  <c r="P175" i="12"/>
  <c r="N175" i="12"/>
  <c r="L175" i="12"/>
  <c r="O174" i="12"/>
  <c r="M174" i="12"/>
  <c r="K174" i="12"/>
  <c r="P173" i="12"/>
  <c r="N173" i="12"/>
  <c r="L173" i="12"/>
  <c r="O172" i="12"/>
  <c r="M172" i="12"/>
  <c r="K172" i="12"/>
  <c r="P171" i="12"/>
  <c r="N171" i="12"/>
  <c r="L171" i="12"/>
  <c r="O170" i="12"/>
  <c r="M170" i="12"/>
  <c r="K170" i="12"/>
  <c r="P169" i="12"/>
  <c r="N169" i="12"/>
  <c r="L169" i="12"/>
  <c r="O168" i="12"/>
  <c r="M168" i="12"/>
  <c r="K168" i="12"/>
  <c r="P167" i="12"/>
  <c r="N167" i="12"/>
  <c r="L167" i="12"/>
  <c r="O166" i="12"/>
  <c r="M166" i="12"/>
  <c r="K166" i="12"/>
  <c r="P165" i="12"/>
  <c r="N165" i="12"/>
  <c r="L165" i="12"/>
  <c r="O164" i="12"/>
  <c r="M164" i="12"/>
  <c r="K164" i="12"/>
  <c r="P163" i="12"/>
  <c r="N163" i="12"/>
  <c r="L163" i="12"/>
  <c r="O162" i="12"/>
  <c r="M162" i="12"/>
  <c r="K162" i="12"/>
  <c r="P161" i="12"/>
  <c r="N161" i="12"/>
  <c r="L161" i="12"/>
  <c r="P176" i="12"/>
  <c r="N176" i="12"/>
  <c r="L176" i="12"/>
  <c r="O175" i="12"/>
  <c r="M175" i="12"/>
  <c r="K175" i="12"/>
  <c r="P174" i="12"/>
  <c r="N174" i="12"/>
  <c r="L174" i="12"/>
  <c r="O173" i="12"/>
  <c r="M173" i="12"/>
  <c r="K173" i="12"/>
  <c r="P172" i="12"/>
  <c r="N172" i="12"/>
  <c r="L172" i="12"/>
  <c r="O171" i="12"/>
  <c r="M171" i="12"/>
  <c r="K171" i="12"/>
  <c r="P170" i="12"/>
  <c r="N170" i="12"/>
  <c r="L170" i="12"/>
  <c r="O169" i="12"/>
  <c r="M169" i="12"/>
  <c r="K169" i="12"/>
  <c r="P168" i="12"/>
  <c r="N168" i="12"/>
  <c r="L168" i="12"/>
  <c r="O167" i="12"/>
  <c r="M167" i="12"/>
  <c r="K167" i="12"/>
  <c r="P166" i="12"/>
  <c r="N166" i="12"/>
  <c r="L166" i="12"/>
  <c r="O165" i="12"/>
  <c r="M165" i="12"/>
  <c r="K165" i="12"/>
  <c r="P164" i="12"/>
  <c r="N164" i="12"/>
  <c r="L164" i="12"/>
  <c r="O163" i="12"/>
  <c r="M163" i="12"/>
  <c r="K163" i="12"/>
  <c r="P162" i="12"/>
  <c r="N162" i="12"/>
  <c r="L162" i="12"/>
  <c r="O161" i="12"/>
  <c r="M161" i="12"/>
  <c r="K161" i="12"/>
  <c r="F188" i="12"/>
  <c r="G188" i="12"/>
  <c r="E188" i="12"/>
  <c r="J188" i="12"/>
  <c r="H188" i="12"/>
  <c r="I188" i="12"/>
  <c r="F190" i="12"/>
  <c r="G190" i="12"/>
  <c r="E190" i="12"/>
  <c r="J190" i="12"/>
  <c r="H190" i="12"/>
  <c r="I190" i="12"/>
  <c r="F192" i="12"/>
  <c r="G192" i="12"/>
  <c r="E192" i="12"/>
  <c r="J192" i="12"/>
  <c r="H192" i="12"/>
  <c r="I192" i="12"/>
  <c r="F194" i="12"/>
  <c r="G194" i="12"/>
  <c r="E194" i="12"/>
  <c r="J194" i="12"/>
  <c r="H194" i="12"/>
  <c r="I194" i="12"/>
  <c r="F196" i="12"/>
  <c r="E196" i="12"/>
  <c r="G196" i="12"/>
  <c r="J196" i="12"/>
  <c r="H196" i="12"/>
  <c r="I196" i="12"/>
  <c r="G198" i="12"/>
  <c r="E198" i="12"/>
  <c r="F198" i="12"/>
  <c r="I198" i="12"/>
  <c r="J198" i="12"/>
  <c r="H198" i="12"/>
  <c r="G200" i="12"/>
  <c r="E200" i="12"/>
  <c r="F200" i="12"/>
  <c r="I200" i="12"/>
  <c r="J200" i="12"/>
  <c r="H200" i="12"/>
  <c r="G202" i="12"/>
  <c r="E202" i="12"/>
  <c r="F202" i="12"/>
  <c r="I202" i="12"/>
  <c r="J202" i="12"/>
  <c r="H202" i="12"/>
  <c r="G204" i="12"/>
  <c r="E204" i="12"/>
  <c r="F204" i="12"/>
  <c r="I204" i="12"/>
  <c r="J204" i="12"/>
  <c r="H204" i="12"/>
  <c r="G206" i="12"/>
  <c r="E206" i="12"/>
  <c r="F206" i="12"/>
  <c r="I206" i="12"/>
  <c r="J206" i="12"/>
  <c r="H206" i="12"/>
  <c r="G208" i="12"/>
  <c r="E208" i="12"/>
  <c r="F208" i="12"/>
  <c r="I208" i="12"/>
  <c r="J208" i="12"/>
  <c r="H208" i="12"/>
  <c r="F210" i="12"/>
  <c r="G210" i="12"/>
  <c r="E210" i="12"/>
  <c r="J210" i="12"/>
  <c r="H210" i="12"/>
  <c r="I210" i="12"/>
  <c r="U211" i="12"/>
  <c r="Q211" i="12"/>
  <c r="O211" i="12"/>
  <c r="M211" i="12"/>
  <c r="K211" i="12"/>
  <c r="V210" i="12"/>
  <c r="R210" i="12"/>
  <c r="P210" i="12"/>
  <c r="N210" i="12"/>
  <c r="L210" i="12"/>
  <c r="T211" i="12"/>
  <c r="P211" i="12"/>
  <c r="N211" i="12"/>
  <c r="L211" i="12"/>
  <c r="S210" i="12"/>
  <c r="O210" i="12"/>
  <c r="K210" i="12"/>
  <c r="U209" i="12"/>
  <c r="Q209" i="12"/>
  <c r="O209" i="12"/>
  <c r="M209" i="12"/>
  <c r="K209" i="12"/>
  <c r="M210" i="12"/>
  <c r="T209" i="12"/>
  <c r="P209" i="12"/>
  <c r="N209" i="12"/>
  <c r="L209" i="12"/>
  <c r="S208" i="12"/>
  <c r="O208" i="12"/>
  <c r="M208" i="12"/>
  <c r="K208" i="12"/>
  <c r="T207" i="12"/>
  <c r="P207" i="12"/>
  <c r="N207" i="12"/>
  <c r="L207" i="12"/>
  <c r="T208" i="12"/>
  <c r="P208" i="12"/>
  <c r="N208" i="12"/>
  <c r="L208" i="12"/>
  <c r="S207" i="12"/>
  <c r="O207" i="12"/>
  <c r="M207" i="12"/>
  <c r="K207" i="12"/>
  <c r="S206" i="12"/>
  <c r="O206" i="12"/>
  <c r="M206" i="12"/>
  <c r="K206" i="12"/>
  <c r="T205" i="12"/>
  <c r="P205" i="12"/>
  <c r="N205" i="12"/>
  <c r="L205" i="12"/>
  <c r="T206" i="12"/>
  <c r="P206" i="12"/>
  <c r="N206" i="12"/>
  <c r="L206" i="12"/>
  <c r="S205" i="12"/>
  <c r="O205" i="12"/>
  <c r="M205" i="12"/>
  <c r="K205" i="12"/>
  <c r="S204" i="12"/>
  <c r="O204" i="12"/>
  <c r="M204" i="12"/>
  <c r="K204" i="12"/>
  <c r="T203" i="12"/>
  <c r="P203" i="12"/>
  <c r="N203" i="12"/>
  <c r="L203" i="12"/>
  <c r="S202" i="12"/>
  <c r="O202" i="12"/>
  <c r="M202" i="12"/>
  <c r="K202" i="12"/>
  <c r="T201" i="12"/>
  <c r="P201" i="12"/>
  <c r="N201" i="12"/>
  <c r="L201" i="12"/>
  <c r="S200" i="12"/>
  <c r="O200" i="12"/>
  <c r="M200" i="12"/>
  <c r="K200" i="12"/>
  <c r="T204" i="12"/>
  <c r="P204" i="12"/>
  <c r="N204" i="12"/>
  <c r="L204" i="12"/>
  <c r="S203" i="12"/>
  <c r="O203" i="12"/>
  <c r="M203" i="12"/>
  <c r="K203" i="12"/>
  <c r="T202" i="12"/>
  <c r="P202" i="12"/>
  <c r="N202" i="12"/>
  <c r="L202" i="12"/>
  <c r="S201" i="12"/>
  <c r="O201" i="12"/>
  <c r="M201" i="12"/>
  <c r="K201" i="12"/>
  <c r="T200" i="12"/>
  <c r="P200" i="12"/>
  <c r="N200" i="12"/>
  <c r="L200" i="12"/>
  <c r="T199" i="12"/>
  <c r="P199" i="12"/>
  <c r="N199" i="12"/>
  <c r="L199" i="12"/>
  <c r="S198" i="12"/>
  <c r="O198" i="12"/>
  <c r="M198" i="12"/>
  <c r="K198" i="12"/>
  <c r="T197" i="12"/>
  <c r="P197" i="12"/>
  <c r="N197" i="12"/>
  <c r="L197" i="12"/>
  <c r="S196" i="12"/>
  <c r="O196" i="12"/>
  <c r="M196" i="12"/>
  <c r="K196" i="12"/>
  <c r="S199" i="12"/>
  <c r="O199" i="12"/>
  <c r="M199" i="12"/>
  <c r="K199" i="12"/>
  <c r="T198" i="12"/>
  <c r="P198" i="12"/>
  <c r="N198" i="12"/>
  <c r="L198" i="12"/>
  <c r="S197" i="12"/>
  <c r="O197" i="12"/>
  <c r="M197" i="12"/>
  <c r="K197" i="12"/>
  <c r="T196" i="12"/>
  <c r="P196" i="12"/>
  <c r="N196" i="12"/>
  <c r="L196" i="12"/>
  <c r="S195" i="12"/>
  <c r="O195" i="12"/>
  <c r="M195" i="12"/>
  <c r="K195" i="12"/>
  <c r="T194" i="12"/>
  <c r="P194" i="12"/>
  <c r="N194" i="12"/>
  <c r="L194" i="12"/>
  <c r="S193" i="12"/>
  <c r="O193" i="12"/>
  <c r="M193" i="12"/>
  <c r="K193" i="12"/>
  <c r="T192" i="12"/>
  <c r="P192" i="12"/>
  <c r="N192" i="12"/>
  <c r="L192" i="12"/>
  <c r="S191" i="12"/>
  <c r="O191" i="12"/>
  <c r="M191" i="12"/>
  <c r="K191" i="12"/>
  <c r="T190" i="12"/>
  <c r="P190" i="12"/>
  <c r="N190" i="12"/>
  <c r="L190" i="12"/>
  <c r="S189" i="12"/>
  <c r="O189" i="12"/>
  <c r="M189" i="12"/>
  <c r="K189" i="12"/>
  <c r="T188" i="12"/>
  <c r="P188" i="12"/>
  <c r="N188" i="12"/>
  <c r="L188" i="12"/>
  <c r="S187" i="12"/>
  <c r="O187" i="12"/>
  <c r="M187" i="12"/>
  <c r="K187" i="12"/>
  <c r="T195" i="12"/>
  <c r="P195" i="12"/>
  <c r="N195" i="12"/>
  <c r="L195" i="12"/>
  <c r="S194" i="12"/>
  <c r="O194" i="12"/>
  <c r="M194" i="12"/>
  <c r="K194" i="12"/>
  <c r="T193" i="12"/>
  <c r="P193" i="12"/>
  <c r="N193" i="12"/>
  <c r="L193" i="12"/>
  <c r="S192" i="12"/>
  <c r="O192" i="12"/>
  <c r="M192" i="12"/>
  <c r="K192" i="12"/>
  <c r="T191" i="12"/>
  <c r="P191" i="12"/>
  <c r="N191" i="12"/>
  <c r="L191" i="12"/>
  <c r="S190" i="12"/>
  <c r="O190" i="12"/>
  <c r="M190" i="12"/>
  <c r="K190" i="12"/>
  <c r="T189" i="12"/>
  <c r="P189" i="12"/>
  <c r="N189" i="12"/>
  <c r="L189" i="12"/>
  <c r="S188" i="12"/>
  <c r="O188" i="12"/>
  <c r="M188" i="12"/>
  <c r="K188" i="12"/>
  <c r="T187" i="12"/>
  <c r="P187" i="12"/>
  <c r="N187" i="12"/>
  <c r="L187" i="12"/>
  <c r="X46" i="12"/>
  <c r="X44" i="12"/>
  <c r="X42" i="12"/>
  <c r="Z46" i="12"/>
  <c r="Z44" i="12"/>
  <c r="Z42" i="12"/>
  <c r="AB46" i="12"/>
  <c r="AB44" i="12"/>
  <c r="AB42" i="12"/>
  <c r="X6" i="12"/>
  <c r="Z6" i="12"/>
  <c r="AB6" i="12"/>
  <c r="X8" i="12"/>
  <c r="Z8" i="12"/>
  <c r="AB8" i="12"/>
  <c r="X10" i="12"/>
  <c r="Z10" i="12"/>
  <c r="AB10" i="12"/>
  <c r="X12" i="12"/>
  <c r="Z12" i="12"/>
  <c r="AB12" i="12"/>
  <c r="X14" i="12"/>
  <c r="Z14" i="12"/>
  <c r="AB14" i="12"/>
  <c r="X16" i="12"/>
  <c r="Z16" i="12"/>
  <c r="AB16" i="12"/>
  <c r="X18" i="12"/>
  <c r="Z18" i="12"/>
  <c r="AB18" i="12"/>
  <c r="X20" i="12"/>
  <c r="Z20" i="12"/>
  <c r="AB20" i="12"/>
  <c r="X22" i="12"/>
  <c r="Z22" i="12"/>
  <c r="AB22" i="12"/>
  <c r="X24" i="12"/>
  <c r="Z24" i="12"/>
  <c r="AB24" i="12"/>
  <c r="X26" i="12"/>
  <c r="Z26" i="12"/>
  <c r="AB26" i="12"/>
  <c r="X28" i="12"/>
  <c r="Z28" i="12"/>
  <c r="AB28" i="12"/>
  <c r="X30" i="12"/>
  <c r="Z30" i="12"/>
  <c r="AB30" i="12"/>
  <c r="X32" i="12"/>
  <c r="Z32" i="12"/>
  <c r="AB32" i="12"/>
  <c r="X34" i="12"/>
  <c r="Z34" i="12"/>
  <c r="AB34" i="12"/>
  <c r="X36" i="12"/>
  <c r="Z36" i="12"/>
  <c r="AB36" i="12"/>
  <c r="X38" i="12"/>
  <c r="Z38" i="12"/>
  <c r="AB38" i="12"/>
  <c r="X40" i="12"/>
  <c r="Z40" i="12"/>
  <c r="AB40" i="12"/>
  <c r="X41" i="12"/>
  <c r="AB41" i="12"/>
  <c r="Z43" i="12"/>
  <c r="X45" i="12"/>
  <c r="AB45" i="12"/>
  <c r="G114" i="12"/>
  <c r="E114" i="12"/>
  <c r="F114" i="12"/>
  <c r="I114" i="12"/>
  <c r="J114" i="12"/>
  <c r="H114" i="12"/>
  <c r="G116" i="12"/>
  <c r="E116" i="12"/>
  <c r="F116" i="12"/>
  <c r="I116" i="12"/>
  <c r="H116" i="12"/>
  <c r="J116" i="12"/>
  <c r="G118" i="12"/>
  <c r="E118" i="12"/>
  <c r="F118" i="12"/>
  <c r="I118" i="12"/>
  <c r="J118" i="12"/>
  <c r="H118" i="12"/>
  <c r="G120" i="12"/>
  <c r="E120" i="12"/>
  <c r="F120" i="12"/>
  <c r="I120" i="12"/>
  <c r="H120" i="12"/>
  <c r="J120" i="12"/>
  <c r="G122" i="12"/>
  <c r="E122" i="12"/>
  <c r="F122" i="12"/>
  <c r="I122" i="12"/>
  <c r="J122" i="12"/>
  <c r="H122" i="12"/>
  <c r="G124" i="12"/>
  <c r="E124" i="12"/>
  <c r="F124" i="12"/>
  <c r="I124" i="12"/>
  <c r="H124" i="12"/>
  <c r="J124" i="12"/>
  <c r="G126" i="12"/>
  <c r="E126" i="12"/>
  <c r="F126" i="12"/>
  <c r="I126" i="12"/>
  <c r="J126" i="12"/>
  <c r="H126" i="12"/>
  <c r="G128" i="12"/>
  <c r="E128" i="12"/>
  <c r="F128" i="12"/>
  <c r="I128" i="12"/>
  <c r="H128" i="12"/>
  <c r="J128" i="12"/>
  <c r="G130" i="12"/>
  <c r="E130" i="12"/>
  <c r="F130" i="12"/>
  <c r="J130" i="12"/>
  <c r="H130" i="12"/>
  <c r="I130" i="12"/>
  <c r="F132" i="12"/>
  <c r="G132" i="12"/>
  <c r="E132" i="12"/>
  <c r="J132" i="12"/>
  <c r="H132" i="12"/>
  <c r="I132" i="12"/>
  <c r="G134" i="12"/>
  <c r="E134" i="12"/>
  <c r="F134" i="12"/>
  <c r="I134" i="12"/>
  <c r="J134" i="12"/>
  <c r="H134" i="12"/>
  <c r="P135" i="12"/>
  <c r="N135" i="12"/>
  <c r="L135" i="12"/>
  <c r="O134" i="12"/>
  <c r="M134" i="12"/>
  <c r="K134" i="12"/>
  <c r="P133" i="12"/>
  <c r="N133" i="12"/>
  <c r="L133" i="12"/>
  <c r="M135" i="12"/>
  <c r="N134" i="12"/>
  <c r="O133" i="12"/>
  <c r="K133" i="12"/>
  <c r="R132" i="12"/>
  <c r="P132" i="12"/>
  <c r="N132" i="12"/>
  <c r="L132" i="12"/>
  <c r="U131" i="12"/>
  <c r="O131" i="12"/>
  <c r="M131" i="12"/>
  <c r="K131" i="12"/>
  <c r="R130" i="12"/>
  <c r="P130" i="12"/>
  <c r="N130" i="12"/>
  <c r="L130" i="12"/>
  <c r="S135" i="12"/>
  <c r="O135" i="12"/>
  <c r="K135" i="12"/>
  <c r="P134" i="12"/>
  <c r="L134" i="12"/>
  <c r="M133" i="12"/>
  <c r="O132" i="12"/>
  <c r="M132" i="12"/>
  <c r="K132" i="12"/>
  <c r="P131" i="12"/>
  <c r="N131" i="12"/>
  <c r="L131" i="12"/>
  <c r="O130" i="12"/>
  <c r="M130" i="12"/>
  <c r="K130" i="12"/>
  <c r="P129" i="12"/>
  <c r="N129" i="12"/>
  <c r="L129" i="12"/>
  <c r="O128" i="12"/>
  <c r="M128" i="12"/>
  <c r="K128" i="12"/>
  <c r="P127" i="12"/>
  <c r="N127" i="12"/>
  <c r="L127" i="12"/>
  <c r="O126" i="12"/>
  <c r="M126" i="12"/>
  <c r="K126" i="12"/>
  <c r="P125" i="12"/>
  <c r="N125" i="12"/>
  <c r="L125" i="12"/>
  <c r="O124" i="12"/>
  <c r="M124" i="12"/>
  <c r="K124" i="12"/>
  <c r="P123" i="12"/>
  <c r="N123" i="12"/>
  <c r="L123" i="12"/>
  <c r="O122" i="12"/>
  <c r="M122" i="12"/>
  <c r="K122" i="12"/>
  <c r="P121" i="12"/>
  <c r="N121" i="12"/>
  <c r="L121" i="12"/>
  <c r="O120" i="12"/>
  <c r="M120" i="12"/>
  <c r="K120" i="12"/>
  <c r="P119" i="12"/>
  <c r="N119" i="12"/>
  <c r="L119" i="12"/>
  <c r="O118" i="12"/>
  <c r="M118" i="12"/>
  <c r="K118" i="12"/>
  <c r="P117" i="12"/>
  <c r="N117" i="12"/>
  <c r="L117" i="12"/>
  <c r="O116" i="12"/>
  <c r="M116" i="12"/>
  <c r="K116" i="12"/>
  <c r="P115" i="12"/>
  <c r="N115" i="12"/>
  <c r="L115" i="12"/>
  <c r="O114" i="12"/>
  <c r="M114" i="12"/>
  <c r="K114" i="12"/>
  <c r="O129" i="12"/>
  <c r="K129" i="12"/>
  <c r="P128" i="12"/>
  <c r="L128" i="12"/>
  <c r="Q127" i="12"/>
  <c r="M127" i="12"/>
  <c r="V126" i="12"/>
  <c r="N126" i="12"/>
  <c r="O125" i="12"/>
  <c r="K125" i="12"/>
  <c r="T124" i="12"/>
  <c r="P124" i="12"/>
  <c r="L124" i="12"/>
  <c r="M123" i="12"/>
  <c r="N122" i="12"/>
  <c r="O121" i="12"/>
  <c r="K121" i="12"/>
  <c r="P120" i="12"/>
  <c r="L120" i="12"/>
  <c r="Q119" i="12"/>
  <c r="M119" i="12"/>
  <c r="V118" i="12"/>
  <c r="N118" i="12"/>
  <c r="O117" i="12"/>
  <c r="K117" i="12"/>
  <c r="T116" i="12"/>
  <c r="P116" i="12"/>
  <c r="L116" i="12"/>
  <c r="M115" i="12"/>
  <c r="N114" i="12"/>
  <c r="M129" i="12"/>
  <c r="N128" i="12"/>
  <c r="O127" i="12"/>
  <c r="K127" i="12"/>
  <c r="P126" i="12"/>
  <c r="L126" i="12"/>
  <c r="Q125" i="12"/>
  <c r="M125" i="12"/>
  <c r="V124" i="12"/>
  <c r="N124" i="12"/>
  <c r="O123" i="12"/>
  <c r="K123" i="12"/>
  <c r="T122" i="12"/>
  <c r="P122" i="12"/>
  <c r="L122" i="12"/>
  <c r="M121" i="12"/>
  <c r="N120" i="12"/>
  <c r="O119" i="12"/>
  <c r="K119" i="12"/>
  <c r="P118" i="12"/>
  <c r="L118" i="12"/>
  <c r="Q117" i="12"/>
  <c r="M117" i="12"/>
  <c r="V116" i="12"/>
  <c r="N116" i="12"/>
  <c r="O115" i="12"/>
  <c r="K115" i="12"/>
  <c r="T114" i="12"/>
  <c r="P114" i="12"/>
  <c r="L114" i="12"/>
  <c r="A64" i="8"/>
  <c r="T135" i="12" s="1"/>
  <c r="G138" i="12"/>
  <c r="E138" i="12"/>
  <c r="F138" i="12"/>
  <c r="I138" i="12"/>
  <c r="J138" i="12"/>
  <c r="H138" i="12"/>
  <c r="G140" i="12"/>
  <c r="E140" i="12"/>
  <c r="F140" i="12"/>
  <c r="I140" i="12"/>
  <c r="J140" i="12"/>
  <c r="H140" i="12"/>
  <c r="G142" i="12"/>
  <c r="E142" i="12"/>
  <c r="F142" i="12"/>
  <c r="I142" i="12"/>
  <c r="J142" i="12"/>
  <c r="H142" i="12"/>
  <c r="G144" i="12"/>
  <c r="E144" i="12"/>
  <c r="F144" i="12"/>
  <c r="I144" i="12"/>
  <c r="J144" i="12"/>
  <c r="H144" i="12"/>
  <c r="G146" i="12"/>
  <c r="E146" i="12"/>
  <c r="F146" i="12"/>
  <c r="I146" i="12"/>
  <c r="J146" i="12"/>
  <c r="H146" i="12"/>
  <c r="G148" i="12"/>
  <c r="E148" i="12"/>
  <c r="F148" i="12"/>
  <c r="I148" i="12"/>
  <c r="J148" i="12"/>
  <c r="H148" i="12"/>
  <c r="G150" i="12"/>
  <c r="E150" i="12"/>
  <c r="F150" i="12"/>
  <c r="I150" i="12"/>
  <c r="J150" i="12"/>
  <c r="H150" i="12"/>
  <c r="G152" i="12"/>
  <c r="E152" i="12"/>
  <c r="F152" i="12"/>
  <c r="I152" i="12"/>
  <c r="J152" i="12"/>
  <c r="H152" i="12"/>
  <c r="G154" i="12"/>
  <c r="E154" i="12"/>
  <c r="F154" i="12"/>
  <c r="I154" i="12"/>
  <c r="J154" i="12"/>
  <c r="H154" i="12"/>
  <c r="G156" i="12"/>
  <c r="E156" i="12"/>
  <c r="F156" i="12"/>
  <c r="I156" i="12"/>
  <c r="J156" i="12"/>
  <c r="H156" i="12"/>
  <c r="G158" i="12"/>
  <c r="E158" i="12"/>
  <c r="F158" i="12"/>
  <c r="I158" i="12"/>
  <c r="J158" i="12"/>
  <c r="H158" i="12"/>
  <c r="F161" i="12"/>
  <c r="G161" i="12"/>
  <c r="E161" i="12"/>
  <c r="J161" i="12"/>
  <c r="H161" i="12"/>
  <c r="I161" i="12"/>
  <c r="F163" i="12"/>
  <c r="G163" i="12"/>
  <c r="E163" i="12"/>
  <c r="J163" i="12"/>
  <c r="H163" i="12"/>
  <c r="I163" i="12"/>
  <c r="F165" i="12"/>
  <c r="G165" i="12"/>
  <c r="E165" i="12"/>
  <c r="J165" i="12"/>
  <c r="H165" i="12"/>
  <c r="I165" i="12"/>
  <c r="F167" i="12"/>
  <c r="G167" i="12"/>
  <c r="E167" i="12"/>
  <c r="J167" i="12"/>
  <c r="H167" i="12"/>
  <c r="I167" i="12"/>
  <c r="F169" i="12"/>
  <c r="G169" i="12"/>
  <c r="E169" i="12"/>
  <c r="J169" i="12"/>
  <c r="H169" i="12"/>
  <c r="I169" i="12"/>
  <c r="F171" i="12"/>
  <c r="G171" i="12"/>
  <c r="E171" i="12"/>
  <c r="J171" i="12"/>
  <c r="H171" i="12"/>
  <c r="I171" i="12"/>
  <c r="F173" i="12"/>
  <c r="G173" i="12"/>
  <c r="E173" i="12"/>
  <c r="J173" i="12"/>
  <c r="H173" i="12"/>
  <c r="I173" i="12"/>
  <c r="F175" i="12"/>
  <c r="G175" i="12"/>
  <c r="E175" i="12"/>
  <c r="J175" i="12"/>
  <c r="H175" i="12"/>
  <c r="I175" i="12"/>
  <c r="F177" i="12"/>
  <c r="G177" i="12"/>
  <c r="E177" i="12"/>
  <c r="J177" i="12"/>
  <c r="H177" i="12"/>
  <c r="I177" i="12"/>
  <c r="F179" i="12"/>
  <c r="G179" i="12"/>
  <c r="E179" i="12"/>
  <c r="J179" i="12"/>
  <c r="H179" i="12"/>
  <c r="I179" i="12"/>
  <c r="F181" i="12"/>
  <c r="G181" i="12"/>
  <c r="E181" i="12"/>
  <c r="J181" i="12"/>
  <c r="H181" i="12"/>
  <c r="I181" i="12"/>
  <c r="F183" i="12"/>
  <c r="G183" i="12"/>
  <c r="E183" i="12"/>
  <c r="J183" i="12"/>
  <c r="H183" i="12"/>
  <c r="I183" i="12"/>
  <c r="F185" i="12"/>
  <c r="G185" i="12"/>
  <c r="E185" i="12"/>
  <c r="J185" i="12"/>
  <c r="H185" i="12"/>
  <c r="I185" i="12"/>
  <c r="H37" i="10"/>
  <c r="AB37" i="10"/>
  <c r="B38" i="10"/>
  <c r="G187" i="12"/>
  <c r="E187" i="12"/>
  <c r="F187" i="12"/>
  <c r="I187" i="12"/>
  <c r="J187" i="12"/>
  <c r="H187" i="12"/>
  <c r="G189" i="12"/>
  <c r="E189" i="12"/>
  <c r="F189" i="12"/>
  <c r="I189" i="12"/>
  <c r="J189" i="12"/>
  <c r="H189" i="12"/>
  <c r="G191" i="12"/>
  <c r="E191" i="12"/>
  <c r="F191" i="12"/>
  <c r="I191" i="12"/>
  <c r="J191" i="12"/>
  <c r="H191" i="12"/>
  <c r="G193" i="12"/>
  <c r="E193" i="12"/>
  <c r="F193" i="12"/>
  <c r="I193" i="12"/>
  <c r="J193" i="12"/>
  <c r="H193" i="12"/>
  <c r="G195" i="12"/>
  <c r="E195" i="12"/>
  <c r="F195" i="12"/>
  <c r="I195" i="12"/>
  <c r="J195" i="12"/>
  <c r="H195" i="12"/>
  <c r="F197" i="12"/>
  <c r="G197" i="12"/>
  <c r="E197" i="12"/>
  <c r="J197" i="12"/>
  <c r="H197" i="12"/>
  <c r="I197" i="12"/>
  <c r="F199" i="12"/>
  <c r="G199" i="12"/>
  <c r="E199" i="12"/>
  <c r="J199" i="12"/>
  <c r="H199" i="12"/>
  <c r="I199" i="12"/>
  <c r="F201" i="12"/>
  <c r="G201" i="12"/>
  <c r="E201" i="12"/>
  <c r="J201" i="12"/>
  <c r="H201" i="12"/>
  <c r="I201" i="12"/>
  <c r="F203" i="12"/>
  <c r="G203" i="12"/>
  <c r="E203" i="12"/>
  <c r="J203" i="12"/>
  <c r="H203" i="12"/>
  <c r="I203" i="12"/>
  <c r="F205" i="12"/>
  <c r="G205" i="12"/>
  <c r="E205" i="12"/>
  <c r="J205" i="12"/>
  <c r="H205" i="12"/>
  <c r="I205" i="12"/>
  <c r="F207" i="12"/>
  <c r="G207" i="12"/>
  <c r="E207" i="12"/>
  <c r="J207" i="12"/>
  <c r="H207" i="12"/>
  <c r="I207" i="12"/>
  <c r="G209" i="12"/>
  <c r="E209" i="12"/>
  <c r="F209" i="12"/>
  <c r="I209" i="12"/>
  <c r="J209" i="12"/>
  <c r="H209" i="12"/>
  <c r="G211" i="12"/>
  <c r="E211" i="12"/>
  <c r="F211" i="12"/>
  <c r="I211" i="12"/>
  <c r="J211" i="12"/>
  <c r="H211" i="12"/>
  <c r="H37" i="11"/>
  <c r="AB37" i="11"/>
  <c r="B38" i="11"/>
  <c r="W186" i="12"/>
  <c r="W160" i="12"/>
  <c r="W136" i="12"/>
  <c r="W113" i="12"/>
  <c r="W90" i="12"/>
  <c r="W48" i="12"/>
  <c r="W45" i="12"/>
  <c r="W43" i="12"/>
  <c r="W41" i="12"/>
  <c r="Y45" i="12"/>
  <c r="Y43" i="12"/>
  <c r="Y41" i="12"/>
  <c r="AA45" i="12"/>
  <c r="AA43" i="12"/>
  <c r="AA41" i="12"/>
  <c r="W5" i="12"/>
  <c r="W6" i="12"/>
  <c r="Y6" i="12"/>
  <c r="AA6" i="12"/>
  <c r="X7" i="12"/>
  <c r="Z7" i="12"/>
  <c r="AB7" i="12"/>
  <c r="W8" i="12"/>
  <c r="Y8" i="12"/>
  <c r="AA8" i="12"/>
  <c r="X9" i="12"/>
  <c r="Z9" i="12"/>
  <c r="AB9" i="12"/>
  <c r="W10" i="12"/>
  <c r="Y10" i="12"/>
  <c r="AA10" i="12"/>
  <c r="X11" i="12"/>
  <c r="Z11" i="12"/>
  <c r="AB11" i="12"/>
  <c r="W12" i="12"/>
  <c r="Y12" i="12"/>
  <c r="AA12" i="12"/>
  <c r="X13" i="12"/>
  <c r="Z13" i="12"/>
  <c r="AB13" i="12"/>
  <c r="W14" i="12"/>
  <c r="Y14" i="12"/>
  <c r="AA14" i="12"/>
  <c r="X15" i="12"/>
  <c r="Z15" i="12"/>
  <c r="AB15" i="12"/>
  <c r="W16" i="12"/>
  <c r="Y16" i="12"/>
  <c r="AA16" i="12"/>
  <c r="X17" i="12"/>
  <c r="Z17" i="12"/>
  <c r="AB17" i="12"/>
  <c r="W18" i="12"/>
  <c r="Y18" i="12"/>
  <c r="AA18" i="12"/>
  <c r="W19" i="12"/>
  <c r="W20" i="12"/>
  <c r="Y20" i="12"/>
  <c r="AA20" i="12"/>
  <c r="X21" i="12"/>
  <c r="Z21" i="12"/>
  <c r="AB21" i="12"/>
  <c r="W22" i="12"/>
  <c r="Y22" i="12"/>
  <c r="AA22" i="12"/>
  <c r="X23" i="12"/>
  <c r="Z23" i="12"/>
  <c r="AB23" i="12"/>
  <c r="W24" i="12"/>
  <c r="Y24" i="12"/>
  <c r="AA24" i="12"/>
  <c r="X25" i="12"/>
  <c r="Z25" i="12"/>
  <c r="AB25" i="12"/>
  <c r="W26" i="12"/>
  <c r="Y26" i="12"/>
  <c r="AA26" i="12"/>
  <c r="X27" i="12"/>
  <c r="Z27" i="12"/>
  <c r="AB27" i="12"/>
  <c r="W28" i="12"/>
  <c r="Y28" i="12"/>
  <c r="AA28" i="12"/>
  <c r="X29" i="12"/>
  <c r="Z29" i="12"/>
  <c r="AB29" i="12"/>
  <c r="W30" i="12"/>
  <c r="Y30" i="12"/>
  <c r="AA30" i="12"/>
  <c r="X31" i="12"/>
  <c r="Z31" i="12"/>
  <c r="AB31" i="12"/>
  <c r="W32" i="12"/>
  <c r="Y32" i="12"/>
  <c r="AA32" i="12"/>
  <c r="W33" i="12"/>
  <c r="W34" i="12"/>
  <c r="Y34" i="12"/>
  <c r="AA34" i="12"/>
  <c r="X35" i="12"/>
  <c r="Z35" i="12"/>
  <c r="AB35" i="12"/>
  <c r="W36" i="12"/>
  <c r="Y36" i="12"/>
  <c r="AA36" i="12"/>
  <c r="X37" i="12"/>
  <c r="Z37" i="12"/>
  <c r="AB37" i="12"/>
  <c r="W38" i="12"/>
  <c r="Y38" i="12"/>
  <c r="AA38" i="12"/>
  <c r="X39" i="12"/>
  <c r="Z39" i="12"/>
  <c r="AB39" i="12"/>
  <c r="W40" i="12"/>
  <c r="Y40" i="12"/>
  <c r="AA40" i="12"/>
  <c r="Z41" i="12"/>
  <c r="Y42" i="12"/>
  <c r="X43" i="12"/>
  <c r="AB43" i="12"/>
  <c r="W44" i="12"/>
  <c r="AA44" i="12"/>
  <c r="Z45" i="12"/>
  <c r="Y46" i="12"/>
  <c r="W69" i="12"/>
  <c r="V148" i="12" l="1"/>
  <c r="Q149" i="12"/>
  <c r="V150" i="12"/>
  <c r="Q151" i="12"/>
  <c r="V152" i="12"/>
  <c r="Q153" i="12"/>
  <c r="V154" i="12"/>
  <c r="V149" i="12"/>
  <c r="Q150" i="12"/>
  <c r="V151" i="12"/>
  <c r="Q152" i="12"/>
  <c r="V153" i="12"/>
  <c r="Q154" i="12"/>
  <c r="V155" i="12"/>
  <c r="Q156" i="12"/>
  <c r="R157" i="12"/>
  <c r="U158" i="12"/>
  <c r="U137" i="12"/>
  <c r="R138" i="12"/>
  <c r="U139" i="12"/>
  <c r="R140" i="12"/>
  <c r="U141" i="12"/>
  <c r="R142" i="12"/>
  <c r="U143" i="12"/>
  <c r="R144" i="12"/>
  <c r="U145" i="12"/>
  <c r="R146" i="12"/>
  <c r="U147" i="12"/>
  <c r="R148" i="12"/>
  <c r="U149" i="12"/>
  <c r="R150" i="12"/>
  <c r="U151" i="12"/>
  <c r="R152" i="12"/>
  <c r="U153" i="12"/>
  <c r="R154" i="12"/>
  <c r="U155" i="12"/>
  <c r="R156" i="12"/>
  <c r="R137" i="12"/>
  <c r="U138" i="12"/>
  <c r="R139" i="12"/>
  <c r="U140" i="12"/>
  <c r="R141" i="12"/>
  <c r="U142" i="12"/>
  <c r="R143" i="12"/>
  <c r="U144" i="12"/>
  <c r="R145" i="12"/>
  <c r="U146" i="12"/>
  <c r="R147" i="12"/>
  <c r="U148" i="12"/>
  <c r="R149" i="12"/>
  <c r="U150" i="12"/>
  <c r="R151" i="12"/>
  <c r="U152" i="12"/>
  <c r="R153" i="12"/>
  <c r="U154" i="12"/>
  <c r="R155" i="12"/>
  <c r="T156" i="12"/>
  <c r="S157" i="12"/>
  <c r="T158" i="12"/>
  <c r="V157" i="12"/>
  <c r="Q158" i="12"/>
  <c r="V138" i="12"/>
  <c r="Q139" i="12"/>
  <c r="V140" i="12"/>
  <c r="Q141" i="12"/>
  <c r="V142" i="12"/>
  <c r="Q143" i="12"/>
  <c r="V144" i="12"/>
  <c r="Q145" i="12"/>
  <c r="V146" i="12"/>
  <c r="Q147" i="12"/>
  <c r="Q155" i="12"/>
  <c r="V137" i="12"/>
  <c r="Q138" i="12"/>
  <c r="V139" i="12"/>
  <c r="Q140" i="12"/>
  <c r="V141" i="12"/>
  <c r="Q142" i="12"/>
  <c r="V143" i="12"/>
  <c r="Q144" i="12"/>
  <c r="V145" i="12"/>
  <c r="Q146" i="12"/>
  <c r="V147" i="12"/>
  <c r="Q148" i="12"/>
  <c r="T118" i="12"/>
  <c r="V120" i="12"/>
  <c r="Q121" i="12"/>
  <c r="T126" i="12"/>
  <c r="V128" i="12"/>
  <c r="Q129" i="12"/>
  <c r="V114" i="12"/>
  <c r="Q115" i="12"/>
  <c r="T120" i="12"/>
  <c r="V122" i="12"/>
  <c r="Q123" i="12"/>
  <c r="T128" i="12"/>
  <c r="S114" i="12"/>
  <c r="T115" i="12"/>
  <c r="S116" i="12"/>
  <c r="T117" i="12"/>
  <c r="S118" i="12"/>
  <c r="T119" i="12"/>
  <c r="S120" i="12"/>
  <c r="T121" i="12"/>
  <c r="S122" i="12"/>
  <c r="T123" i="12"/>
  <c r="S124" i="12"/>
  <c r="T125" i="12"/>
  <c r="S126" i="12"/>
  <c r="T127" i="12"/>
  <c r="S128" i="12"/>
  <c r="T129" i="12"/>
  <c r="S130" i="12"/>
  <c r="T131" i="12"/>
  <c r="S132" i="12"/>
  <c r="U133" i="12"/>
  <c r="V130" i="12"/>
  <c r="Q131" i="12"/>
  <c r="V132" i="12"/>
  <c r="V134" i="12"/>
  <c r="Q135" i="12"/>
  <c r="T133" i="12"/>
  <c r="S134" i="12"/>
  <c r="T91" i="12"/>
  <c r="S92" i="12"/>
  <c r="T93" i="12"/>
  <c r="S94" i="12"/>
  <c r="T95" i="12"/>
  <c r="S96" i="12"/>
  <c r="T97" i="12"/>
  <c r="V98" i="12"/>
  <c r="Q99" i="12"/>
  <c r="T104" i="12"/>
  <c r="V106" i="12"/>
  <c r="Q107" i="12"/>
  <c r="T112" i="12"/>
  <c r="Q91" i="12"/>
  <c r="V92" i="12"/>
  <c r="Q93" i="12"/>
  <c r="V94" i="12"/>
  <c r="Q95" i="12"/>
  <c r="V96" i="12"/>
  <c r="Q97" i="12"/>
  <c r="S99" i="12"/>
  <c r="R100" i="12"/>
  <c r="U101" i="12"/>
  <c r="S107" i="12"/>
  <c r="R108" i="12"/>
  <c r="U109" i="12"/>
  <c r="T100" i="12"/>
  <c r="V102" i="12"/>
  <c r="Q103" i="12"/>
  <c r="T108" i="12"/>
  <c r="V110" i="12"/>
  <c r="Q111" i="12"/>
  <c r="U91" i="12"/>
  <c r="R92" i="12"/>
  <c r="U93" i="12"/>
  <c r="R94" i="12"/>
  <c r="U95" i="12"/>
  <c r="R96" i="12"/>
  <c r="U97" i="12"/>
  <c r="S103" i="12"/>
  <c r="R104" i="12"/>
  <c r="U105" i="12"/>
  <c r="S111" i="12"/>
  <c r="R112" i="12"/>
  <c r="S98" i="12"/>
  <c r="T99" i="12"/>
  <c r="S100" i="12"/>
  <c r="T101" i="12"/>
  <c r="S102" i="12"/>
  <c r="T103" i="12"/>
  <c r="S104" i="12"/>
  <c r="T105" i="12"/>
  <c r="S106" i="12"/>
  <c r="Q161" i="12"/>
  <c r="U161" i="12"/>
  <c r="R162" i="12"/>
  <c r="V162" i="12"/>
  <c r="Q163" i="12"/>
  <c r="U163" i="12"/>
  <c r="R164" i="12"/>
  <c r="V164" i="12"/>
  <c r="Q165" i="12"/>
  <c r="U165" i="12"/>
  <c r="R166" i="12"/>
  <c r="V166" i="12"/>
  <c r="Q167" i="12"/>
  <c r="U167" i="12"/>
  <c r="R168" i="12"/>
  <c r="V168" i="12"/>
  <c r="Q169" i="12"/>
  <c r="U169" i="12"/>
  <c r="R170" i="12"/>
  <c r="V170" i="12"/>
  <c r="Q171" i="12"/>
  <c r="U171" i="12"/>
  <c r="R172" i="12"/>
  <c r="V172" i="12"/>
  <c r="Q173" i="12"/>
  <c r="U173" i="12"/>
  <c r="R174" i="12"/>
  <c r="V174" i="12"/>
  <c r="Q175" i="12"/>
  <c r="U175" i="12"/>
  <c r="R176" i="12"/>
  <c r="V176" i="12"/>
  <c r="R161" i="12"/>
  <c r="V161" i="12"/>
  <c r="Q162" i="12"/>
  <c r="U162" i="12"/>
  <c r="R163" i="12"/>
  <c r="V163" i="12"/>
  <c r="Q164" i="12"/>
  <c r="U164" i="12"/>
  <c r="R165" i="12"/>
  <c r="V165" i="12"/>
  <c r="Q166" i="12"/>
  <c r="U166" i="12"/>
  <c r="R167" i="12"/>
  <c r="V167" i="12"/>
  <c r="Q168" i="12"/>
  <c r="U168" i="12"/>
  <c r="R169" i="12"/>
  <c r="V169" i="12"/>
  <c r="Q170" i="12"/>
  <c r="U170" i="12"/>
  <c r="R171" i="12"/>
  <c r="V171" i="12"/>
  <c r="Q172" i="12"/>
  <c r="U172" i="12"/>
  <c r="R173" i="12"/>
  <c r="V173" i="12"/>
  <c r="Q174" i="12"/>
  <c r="U174" i="12"/>
  <c r="R175" i="12"/>
  <c r="V175" i="12"/>
  <c r="Q176" i="12"/>
  <c r="U176" i="12"/>
  <c r="Q177" i="12"/>
  <c r="U177" i="12"/>
  <c r="R178" i="12"/>
  <c r="V178" i="12"/>
  <c r="Q179" i="12"/>
  <c r="U179" i="12"/>
  <c r="R180" i="12"/>
  <c r="V180" i="12"/>
  <c r="Q181" i="12"/>
  <c r="U181" i="12"/>
  <c r="R182" i="12"/>
  <c r="V182" i="12"/>
  <c r="Q183" i="12"/>
  <c r="U183" i="12"/>
  <c r="R184" i="12"/>
  <c r="V184" i="12"/>
  <c r="Q185" i="12"/>
  <c r="U185" i="12"/>
  <c r="R177" i="12"/>
  <c r="V177" i="12"/>
  <c r="Q178" i="12"/>
  <c r="U178" i="12"/>
  <c r="R179" i="12"/>
  <c r="V179" i="12"/>
  <c r="Q180" i="12"/>
  <c r="U180" i="12"/>
  <c r="R181" i="12"/>
  <c r="V181" i="12"/>
  <c r="Q182" i="12"/>
  <c r="U182" i="12"/>
  <c r="R183" i="12"/>
  <c r="V183" i="12"/>
  <c r="Q184" i="12"/>
  <c r="U184" i="12"/>
  <c r="R185" i="12"/>
  <c r="V185" i="12"/>
  <c r="B60" i="6"/>
  <c r="W70" i="12"/>
  <c r="S71" i="12"/>
  <c r="AA71" i="12"/>
  <c r="R72" i="12"/>
  <c r="U73" i="12"/>
  <c r="T74" i="12"/>
  <c r="W75" i="12"/>
  <c r="V76" i="12"/>
  <c r="Q70" i="12"/>
  <c r="U71" i="12"/>
  <c r="S73" i="12"/>
  <c r="R74" i="12"/>
  <c r="U75" i="12"/>
  <c r="T70" i="12"/>
  <c r="T71" i="12"/>
  <c r="S72" i="12"/>
  <c r="T73" i="12"/>
  <c r="S74" i="12"/>
  <c r="T75" i="12"/>
  <c r="S76" i="12"/>
  <c r="T77" i="12"/>
  <c r="S78" i="12"/>
  <c r="T79" i="12"/>
  <c r="S80" i="12"/>
  <c r="T81" i="12"/>
  <c r="S82" i="12"/>
  <c r="T83" i="12"/>
  <c r="S84" i="12"/>
  <c r="T85" i="12"/>
  <c r="S86" i="12"/>
  <c r="T87" i="12"/>
  <c r="S88" i="12"/>
  <c r="T89" i="12"/>
  <c r="S77" i="12"/>
  <c r="T78" i="12"/>
  <c r="S79" i="12"/>
  <c r="T80" i="12"/>
  <c r="S81" i="12"/>
  <c r="T82" i="12"/>
  <c r="S83" i="12"/>
  <c r="T84" i="12"/>
  <c r="S85" i="12"/>
  <c r="T86" i="12"/>
  <c r="S87" i="12"/>
  <c r="T88" i="12"/>
  <c r="S89" i="12"/>
  <c r="T107" i="12"/>
  <c r="S108" i="12"/>
  <c r="T109" i="12"/>
  <c r="S110" i="12"/>
  <c r="T111" i="12"/>
  <c r="B60" i="5"/>
  <c r="Y62" i="12" s="1"/>
  <c r="R49" i="12"/>
  <c r="U50" i="12"/>
  <c r="T51" i="12"/>
  <c r="W52" i="12"/>
  <c r="V53" i="12"/>
  <c r="Q54" i="12"/>
  <c r="S56" i="12"/>
  <c r="R57" i="12"/>
  <c r="U58" i="12"/>
  <c r="T59" i="12"/>
  <c r="V61" i="12"/>
  <c r="Q62" i="12"/>
  <c r="S64" i="12"/>
  <c r="R65" i="12"/>
  <c r="U66" i="12"/>
  <c r="T67" i="12"/>
  <c r="T49" i="12"/>
  <c r="V51" i="12"/>
  <c r="Q52" i="12"/>
  <c r="T53" i="12"/>
  <c r="V55" i="12"/>
  <c r="Q56" i="12"/>
  <c r="T57" i="12"/>
  <c r="V59" i="12"/>
  <c r="Q60" i="12"/>
  <c r="T61" i="12"/>
  <c r="V63" i="12"/>
  <c r="Q64" i="12"/>
  <c r="T65" i="12"/>
  <c r="V67" i="12"/>
  <c r="Q68" i="12"/>
  <c r="S49" i="12"/>
  <c r="T50" i="12"/>
  <c r="S51" i="12"/>
  <c r="T52" i="12"/>
  <c r="S53" i="12"/>
  <c r="T54" i="12"/>
  <c r="S55" i="12"/>
  <c r="T56" i="12"/>
  <c r="S57" i="12"/>
  <c r="T58" i="12"/>
  <c r="S59" i="12"/>
  <c r="T60" i="12"/>
  <c r="S61" i="12"/>
  <c r="T62" i="12"/>
  <c r="S63" i="12"/>
  <c r="T64" i="12"/>
  <c r="S65" i="12"/>
  <c r="T66" i="12"/>
  <c r="S67" i="12"/>
  <c r="T68" i="12"/>
  <c r="A93" i="8"/>
  <c r="AB122" i="12" s="1"/>
  <c r="B64" i="8"/>
  <c r="S115" i="12"/>
  <c r="R116" i="12"/>
  <c r="U117" i="12"/>
  <c r="S119" i="12"/>
  <c r="R120" i="12"/>
  <c r="U121" i="12"/>
  <c r="S123" i="12"/>
  <c r="R124" i="12"/>
  <c r="U125" i="12"/>
  <c r="S127" i="12"/>
  <c r="R128" i="12"/>
  <c r="U129" i="12"/>
  <c r="R114" i="12"/>
  <c r="U115" i="12"/>
  <c r="S117" i="12"/>
  <c r="R118" i="12"/>
  <c r="U119" i="12"/>
  <c r="S121" i="12"/>
  <c r="R122" i="12"/>
  <c r="U123" i="12"/>
  <c r="S125" i="12"/>
  <c r="R126" i="12"/>
  <c r="U127" i="12"/>
  <c r="S129" i="12"/>
  <c r="Q114" i="12"/>
  <c r="U114" i="12"/>
  <c r="R115" i="12"/>
  <c r="V115" i="12"/>
  <c r="Q116" i="12"/>
  <c r="U116" i="12"/>
  <c r="R117" i="12"/>
  <c r="V117" i="12"/>
  <c r="Q118" i="12"/>
  <c r="U118" i="12"/>
  <c r="R119" i="12"/>
  <c r="V119" i="12"/>
  <c r="Q120" i="12"/>
  <c r="U120" i="12"/>
  <c r="R121" i="12"/>
  <c r="V121" i="12"/>
  <c r="Q122" i="12"/>
  <c r="U122" i="12"/>
  <c r="R123" i="12"/>
  <c r="V123" i="12"/>
  <c r="Q124" i="12"/>
  <c r="U124" i="12"/>
  <c r="R125" i="12"/>
  <c r="V125" i="12"/>
  <c r="Q126" i="12"/>
  <c r="U126" i="12"/>
  <c r="R127" i="12"/>
  <c r="V127" i="12"/>
  <c r="Q128" i="12"/>
  <c r="U128" i="12"/>
  <c r="R129" i="12"/>
  <c r="V129" i="12"/>
  <c r="Q130" i="12"/>
  <c r="U130" i="12"/>
  <c r="R131" i="12"/>
  <c r="V131" i="12"/>
  <c r="Q132" i="12"/>
  <c r="U132" i="12"/>
  <c r="Q133" i="12"/>
  <c r="T134" i="12"/>
  <c r="T130" i="12"/>
  <c r="S131" i="12"/>
  <c r="T132" i="12"/>
  <c r="S133" i="12"/>
  <c r="R134" i="12"/>
  <c r="U135" i="12"/>
  <c r="R133" i="12"/>
  <c r="V133" i="12"/>
  <c r="Q134" i="12"/>
  <c r="U134" i="12"/>
  <c r="R135" i="12"/>
  <c r="V135" i="12"/>
  <c r="AB114" i="12"/>
  <c r="AB120" i="12"/>
  <c r="AB115" i="12"/>
  <c r="AB123" i="12"/>
  <c r="AB131" i="12"/>
  <c r="AB135" i="12"/>
  <c r="Z124" i="12"/>
  <c r="Z126" i="12"/>
  <c r="Z119" i="12"/>
  <c r="Z127" i="12"/>
  <c r="Z132" i="12"/>
  <c r="X114" i="12"/>
  <c r="X120" i="12"/>
  <c r="X115" i="12"/>
  <c r="X123" i="12"/>
  <c r="X131" i="12"/>
  <c r="X135" i="12"/>
  <c r="X164" i="12"/>
  <c r="X168" i="12"/>
  <c r="X172" i="12"/>
  <c r="X176" i="12"/>
  <c r="X161" i="12"/>
  <c r="X165" i="12"/>
  <c r="X169" i="12"/>
  <c r="X173" i="12"/>
  <c r="X178" i="12"/>
  <c r="X182" i="12"/>
  <c r="X177" i="12"/>
  <c r="X181" i="12"/>
  <c r="X185" i="12"/>
  <c r="R187" i="12"/>
  <c r="V187" i="12"/>
  <c r="Q188" i="12"/>
  <c r="U188" i="12"/>
  <c r="R189" i="12"/>
  <c r="V189" i="12"/>
  <c r="Q190" i="12"/>
  <c r="U190" i="12"/>
  <c r="R191" i="12"/>
  <c r="V191" i="12"/>
  <c r="Q192" i="12"/>
  <c r="U192" i="12"/>
  <c r="R193" i="12"/>
  <c r="V193" i="12"/>
  <c r="Q194" i="12"/>
  <c r="U194" i="12"/>
  <c r="R195" i="12"/>
  <c r="V195" i="12"/>
  <c r="Q187" i="12"/>
  <c r="U187" i="12"/>
  <c r="R188" i="12"/>
  <c r="V188" i="12"/>
  <c r="Q189" i="12"/>
  <c r="U189" i="12"/>
  <c r="R190" i="12"/>
  <c r="V190" i="12"/>
  <c r="Q191" i="12"/>
  <c r="U191" i="12"/>
  <c r="R192" i="12"/>
  <c r="V192" i="12"/>
  <c r="Q193" i="12"/>
  <c r="U193" i="12"/>
  <c r="R194" i="12"/>
  <c r="V194" i="12"/>
  <c r="Q195" i="12"/>
  <c r="U195" i="12"/>
  <c r="R196" i="12"/>
  <c r="V196" i="12"/>
  <c r="Q197" i="12"/>
  <c r="U197" i="12"/>
  <c r="R198" i="12"/>
  <c r="V198" i="12"/>
  <c r="Q199" i="12"/>
  <c r="U199" i="12"/>
  <c r="Q196" i="12"/>
  <c r="U196" i="12"/>
  <c r="R197" i="12"/>
  <c r="V197" i="12"/>
  <c r="Q198" i="12"/>
  <c r="U198" i="12"/>
  <c r="R199" i="12"/>
  <c r="V199" i="12"/>
  <c r="R200" i="12"/>
  <c r="V200" i="12"/>
  <c r="Q201" i="12"/>
  <c r="U201" i="12"/>
  <c r="R202" i="12"/>
  <c r="V202" i="12"/>
  <c r="Q203" i="12"/>
  <c r="U203" i="12"/>
  <c r="R204" i="12"/>
  <c r="V204" i="12"/>
  <c r="Q200" i="12"/>
  <c r="U200" i="12"/>
  <c r="R201" i="12"/>
  <c r="V201" i="12"/>
  <c r="Q202" i="12"/>
  <c r="U202" i="12"/>
  <c r="R203" i="12"/>
  <c r="V203" i="12"/>
  <c r="Q204" i="12"/>
  <c r="U204" i="12"/>
  <c r="Q205" i="12"/>
  <c r="U205" i="12"/>
  <c r="R206" i="12"/>
  <c r="V206" i="12"/>
  <c r="R205" i="12"/>
  <c r="V205" i="12"/>
  <c r="Q206" i="12"/>
  <c r="U206" i="12"/>
  <c r="Q207" i="12"/>
  <c r="U207" i="12"/>
  <c r="R208" i="12"/>
  <c r="V208" i="12"/>
  <c r="R207" i="12"/>
  <c r="V207" i="12"/>
  <c r="Q208" i="12"/>
  <c r="U208" i="12"/>
  <c r="R209" i="12"/>
  <c r="V209" i="12"/>
  <c r="S209" i="12"/>
  <c r="Q210" i="12"/>
  <c r="U210" i="12"/>
  <c r="R211" i="12"/>
  <c r="T210" i="12"/>
  <c r="S211" i="12"/>
  <c r="V211" i="12"/>
  <c r="S161" i="12"/>
  <c r="T162" i="12"/>
  <c r="S163" i="12"/>
  <c r="T164" i="12"/>
  <c r="S165" i="12"/>
  <c r="T166" i="12"/>
  <c r="S167" i="12"/>
  <c r="T168" i="12"/>
  <c r="S169" i="12"/>
  <c r="T170" i="12"/>
  <c r="S171" i="12"/>
  <c r="T172" i="12"/>
  <c r="S173" i="12"/>
  <c r="T174" i="12"/>
  <c r="S175" i="12"/>
  <c r="T176" i="12"/>
  <c r="T161" i="12"/>
  <c r="S162" i="12"/>
  <c r="T163" i="12"/>
  <c r="S164" i="12"/>
  <c r="T165" i="12"/>
  <c r="S166" i="12"/>
  <c r="T167" i="12"/>
  <c r="S168" i="12"/>
  <c r="T169" i="12"/>
  <c r="S170" i="12"/>
  <c r="T171" i="12"/>
  <c r="S172" i="12"/>
  <c r="T173" i="12"/>
  <c r="S174" i="12"/>
  <c r="T175" i="12"/>
  <c r="S176" i="12"/>
  <c r="S177" i="12"/>
  <c r="T178" i="12"/>
  <c r="S179" i="12"/>
  <c r="T180" i="12"/>
  <c r="S181" i="12"/>
  <c r="T182" i="12"/>
  <c r="S183" i="12"/>
  <c r="T184" i="12"/>
  <c r="S185" i="12"/>
  <c r="T177" i="12"/>
  <c r="S178" i="12"/>
  <c r="T179" i="12"/>
  <c r="S180" i="12"/>
  <c r="T181" i="12"/>
  <c r="S182" i="12"/>
  <c r="T183" i="12"/>
  <c r="S184" i="12"/>
  <c r="T185" i="12"/>
  <c r="A1" i="12"/>
  <c r="S70" i="12"/>
  <c r="AA70" i="12"/>
  <c r="W71" i="12"/>
  <c r="V72" i="12"/>
  <c r="Q73" i="12"/>
  <c r="Y73" i="12"/>
  <c r="S75" i="12"/>
  <c r="AA75" i="12"/>
  <c r="R76" i="12"/>
  <c r="U70" i="12"/>
  <c r="Q71" i="12"/>
  <c r="T72" i="12"/>
  <c r="V74" i="12"/>
  <c r="Q75" i="12"/>
  <c r="T76" i="12"/>
  <c r="R70" i="12"/>
  <c r="V70" i="12"/>
  <c r="R71" i="12"/>
  <c r="V71" i="12"/>
  <c r="Q72" i="12"/>
  <c r="U72" i="12"/>
  <c r="R73" i="12"/>
  <c r="V73" i="12"/>
  <c r="Q74" i="12"/>
  <c r="U74" i="12"/>
  <c r="R75" i="12"/>
  <c r="V75" i="12"/>
  <c r="Q76" i="12"/>
  <c r="U76" i="12"/>
  <c r="R77" i="12"/>
  <c r="V77" i="12"/>
  <c r="Q78" i="12"/>
  <c r="U78" i="12"/>
  <c r="R79" i="12"/>
  <c r="V79" i="12"/>
  <c r="Q80" i="12"/>
  <c r="U80" i="12"/>
  <c r="R81" i="12"/>
  <c r="V81" i="12"/>
  <c r="Q82" i="12"/>
  <c r="U82" i="12"/>
  <c r="R83" i="12"/>
  <c r="V83" i="12"/>
  <c r="Q84" i="12"/>
  <c r="U84" i="12"/>
  <c r="R85" i="12"/>
  <c r="V85" i="12"/>
  <c r="Q86" i="12"/>
  <c r="U86" i="12"/>
  <c r="R87" i="12"/>
  <c r="V87" i="12"/>
  <c r="Q88" i="12"/>
  <c r="U88" i="12"/>
  <c r="R89" i="12"/>
  <c r="V89" i="12"/>
  <c r="Q77" i="12"/>
  <c r="U77" i="12"/>
  <c r="R78" i="12"/>
  <c r="V78" i="12"/>
  <c r="Q79" i="12"/>
  <c r="U79" i="12"/>
  <c r="R80" i="12"/>
  <c r="V80" i="12"/>
  <c r="Q81" i="12"/>
  <c r="U81" i="12"/>
  <c r="R82" i="12"/>
  <c r="V82" i="12"/>
  <c r="Q83" i="12"/>
  <c r="U83" i="12"/>
  <c r="R84" i="12"/>
  <c r="V84" i="12"/>
  <c r="Q85" i="12"/>
  <c r="U85" i="12"/>
  <c r="R86" i="12"/>
  <c r="V86" i="12"/>
  <c r="Q87" i="12"/>
  <c r="U87" i="12"/>
  <c r="R88" i="12"/>
  <c r="V88" i="12"/>
  <c r="Q89" i="12"/>
  <c r="U89" i="12"/>
  <c r="B64" i="9"/>
  <c r="S137" i="12"/>
  <c r="Q137" i="12"/>
  <c r="T138" i="12"/>
  <c r="S139" i="12"/>
  <c r="T140" i="12"/>
  <c r="S141" i="12"/>
  <c r="T142" i="12"/>
  <c r="S143" i="12"/>
  <c r="T144" i="12"/>
  <c r="S145" i="12"/>
  <c r="T146" i="12"/>
  <c r="S147" i="12"/>
  <c r="T148" i="12"/>
  <c r="S149" i="12"/>
  <c r="T150" i="12"/>
  <c r="S151" i="12"/>
  <c r="T152" i="12"/>
  <c r="S153" i="12"/>
  <c r="T154" i="12"/>
  <c r="S155" i="12"/>
  <c r="T137" i="12"/>
  <c r="S138" i="12"/>
  <c r="T139" i="12"/>
  <c r="S140" i="12"/>
  <c r="T141" i="12"/>
  <c r="S142" i="12"/>
  <c r="T143" i="12"/>
  <c r="S144" i="12"/>
  <c r="T145" i="12"/>
  <c r="S146" i="12"/>
  <c r="T147" i="12"/>
  <c r="S148" i="12"/>
  <c r="T149" i="12"/>
  <c r="S150" i="12"/>
  <c r="T151" i="12"/>
  <c r="S152" i="12"/>
  <c r="T153" i="12"/>
  <c r="S154" i="12"/>
  <c r="T155" i="12"/>
  <c r="S156" i="12"/>
  <c r="V156" i="12"/>
  <c r="Q157" i="12"/>
  <c r="U157" i="12"/>
  <c r="R158" i="12"/>
  <c r="V158" i="12"/>
  <c r="T157" i="12"/>
  <c r="S158" i="12"/>
  <c r="B64" i="7"/>
  <c r="R91" i="12"/>
  <c r="V91" i="12"/>
  <c r="Q92" i="12"/>
  <c r="U92" i="12"/>
  <c r="R93" i="12"/>
  <c r="V93" i="12"/>
  <c r="Q94" i="12"/>
  <c r="U94" i="12"/>
  <c r="R95" i="12"/>
  <c r="V95" i="12"/>
  <c r="Q96" i="12"/>
  <c r="U96" i="12"/>
  <c r="R97" i="12"/>
  <c r="V97" i="12"/>
  <c r="R98" i="12"/>
  <c r="U99" i="12"/>
  <c r="S101" i="12"/>
  <c r="R102" i="12"/>
  <c r="U103" i="12"/>
  <c r="S105" i="12"/>
  <c r="R106" i="12"/>
  <c r="U107" i="12"/>
  <c r="S109" i="12"/>
  <c r="R110" i="12"/>
  <c r="U111" i="12"/>
  <c r="S91" i="12"/>
  <c r="T92" i="12"/>
  <c r="S93" i="12"/>
  <c r="T94" i="12"/>
  <c r="S95" i="12"/>
  <c r="T96" i="12"/>
  <c r="S97" i="12"/>
  <c r="T98" i="12"/>
  <c r="V100" i="12"/>
  <c r="Q101" i="12"/>
  <c r="T102" i="12"/>
  <c r="V104" i="12"/>
  <c r="Q105" i="12"/>
  <c r="T106" i="12"/>
  <c r="V108" i="12"/>
  <c r="Q109" i="12"/>
  <c r="T110" i="12"/>
  <c r="V112" i="12"/>
  <c r="Q98" i="12"/>
  <c r="U98" i="12"/>
  <c r="R99" i="12"/>
  <c r="V99" i="12"/>
  <c r="Q100" i="12"/>
  <c r="U100" i="12"/>
  <c r="R101" i="12"/>
  <c r="V101" i="12"/>
  <c r="Q102" i="12"/>
  <c r="U102" i="12"/>
  <c r="R103" i="12"/>
  <c r="V103" i="12"/>
  <c r="Q104" i="12"/>
  <c r="U104" i="12"/>
  <c r="R105" i="12"/>
  <c r="V105" i="12"/>
  <c r="Q106" i="12"/>
  <c r="U106" i="12"/>
  <c r="R107" i="12"/>
  <c r="V107" i="12"/>
  <c r="Q108" i="12"/>
  <c r="U108" i="12"/>
  <c r="R109" i="12"/>
  <c r="V109" i="12"/>
  <c r="Q110" i="12"/>
  <c r="U110" i="12"/>
  <c r="R111" i="12"/>
  <c r="V111" i="12"/>
  <c r="Q112" i="12"/>
  <c r="U112" i="12"/>
  <c r="V49" i="12"/>
  <c r="Q50" i="12"/>
  <c r="Y50" i="12"/>
  <c r="S52" i="12"/>
  <c r="AA52" i="12"/>
  <c r="R53" i="12"/>
  <c r="U54" i="12"/>
  <c r="T55" i="12"/>
  <c r="W56" i="12"/>
  <c r="V57" i="12"/>
  <c r="Q58" i="12"/>
  <c r="S60" i="12"/>
  <c r="R61" i="12"/>
  <c r="U62" i="12"/>
  <c r="T63" i="12"/>
  <c r="V65" i="12"/>
  <c r="Q66" i="12"/>
  <c r="Y66" i="12"/>
  <c r="S68" i="12"/>
  <c r="AA68" i="12"/>
  <c r="S50" i="12"/>
  <c r="R51" i="12"/>
  <c r="U52" i="12"/>
  <c r="S54" i="12"/>
  <c r="R55" i="12"/>
  <c r="U56" i="12"/>
  <c r="S58" i="12"/>
  <c r="R59" i="12"/>
  <c r="U60" i="12"/>
  <c r="S62" i="12"/>
  <c r="R63" i="12"/>
  <c r="U64" i="12"/>
  <c r="S66" i="12"/>
  <c r="R67" i="12"/>
  <c r="U68" i="12"/>
  <c r="Q49" i="12"/>
  <c r="U49" i="12"/>
  <c r="R50" i="12"/>
  <c r="V50" i="12"/>
  <c r="Q51" i="12"/>
  <c r="U51" i="12"/>
  <c r="R52" i="12"/>
  <c r="V52" i="12"/>
  <c r="Q53" i="12"/>
  <c r="U53" i="12"/>
  <c r="R54" i="12"/>
  <c r="V54" i="12"/>
  <c r="Q55" i="12"/>
  <c r="U55" i="12"/>
  <c r="R56" i="12"/>
  <c r="V56" i="12"/>
  <c r="Q57" i="12"/>
  <c r="U57" i="12"/>
  <c r="R58" i="12"/>
  <c r="V58" i="12"/>
  <c r="Q59" i="12"/>
  <c r="U59" i="12"/>
  <c r="R60" i="12"/>
  <c r="V60" i="12"/>
  <c r="Q61" i="12"/>
  <c r="U61" i="12"/>
  <c r="R62" i="12"/>
  <c r="V62" i="12"/>
  <c r="Q63" i="12"/>
  <c r="U63" i="12"/>
  <c r="R64" i="12"/>
  <c r="V64" i="12"/>
  <c r="Q65" i="12"/>
  <c r="U65" i="12"/>
  <c r="R66" i="12"/>
  <c r="V66" i="12"/>
  <c r="Q67" i="12"/>
  <c r="U67" i="12"/>
  <c r="R68" i="12"/>
  <c r="V68" i="12"/>
  <c r="X130" i="12" l="1"/>
  <c r="X127" i="12"/>
  <c r="X119" i="12"/>
  <c r="X128" i="12"/>
  <c r="X122" i="12"/>
  <c r="Z135" i="12"/>
  <c r="Z131" i="12"/>
  <c r="Z123" i="12"/>
  <c r="Z115" i="12"/>
  <c r="Z118" i="12"/>
  <c r="Z116" i="12"/>
  <c r="AB130" i="12"/>
  <c r="AB127" i="12"/>
  <c r="AB119" i="12"/>
  <c r="AB128" i="12"/>
  <c r="W64" i="12"/>
  <c r="AA60" i="12"/>
  <c r="Y58" i="12"/>
  <c r="W68" i="12"/>
  <c r="AA64" i="12"/>
  <c r="B93" i="7"/>
  <c r="X109" i="12"/>
  <c r="X105" i="12"/>
  <c r="X101" i="12"/>
  <c r="X110" i="12"/>
  <c r="X102" i="12"/>
  <c r="X96" i="12"/>
  <c r="X92" i="12"/>
  <c r="X108" i="12"/>
  <c r="X100" i="12"/>
  <c r="X95" i="12"/>
  <c r="X91" i="12"/>
  <c r="Z109" i="12"/>
  <c r="Z105" i="12"/>
  <c r="Z101" i="12"/>
  <c r="Z112" i="12"/>
  <c r="Z104" i="12"/>
  <c r="Z96" i="12"/>
  <c r="Z92" i="12"/>
  <c r="Z106" i="12"/>
  <c r="Z98" i="12"/>
  <c r="Z95" i="12"/>
  <c r="Z91" i="12"/>
  <c r="AB109" i="12"/>
  <c r="AB105" i="12"/>
  <c r="AB101" i="12"/>
  <c r="AB110" i="12"/>
  <c r="AB102" i="12"/>
  <c r="AB96" i="12"/>
  <c r="AB92" i="12"/>
  <c r="AB108" i="12"/>
  <c r="AB100" i="12"/>
  <c r="AB95" i="12"/>
  <c r="AB91" i="12"/>
  <c r="W110" i="12"/>
  <c r="W106" i="12"/>
  <c r="W102" i="12"/>
  <c r="W98" i="12"/>
  <c r="W107" i="12"/>
  <c r="W99" i="12"/>
  <c r="W95" i="12"/>
  <c r="W91" i="12"/>
  <c r="W105" i="12"/>
  <c r="W96" i="12"/>
  <c r="W92" i="12"/>
  <c r="Y112" i="12"/>
  <c r="Y108" i="12"/>
  <c r="Y104" i="12"/>
  <c r="Y100" i="12"/>
  <c r="Y109" i="12"/>
  <c r="Y101" i="12"/>
  <c r="Y95" i="12"/>
  <c r="Y91" i="12"/>
  <c r="Y111" i="12"/>
  <c r="Y103" i="12"/>
  <c r="Y96" i="12"/>
  <c r="Y92" i="12"/>
  <c r="AA110" i="12"/>
  <c r="AA106" i="12"/>
  <c r="AA102" i="12"/>
  <c r="AA98" i="12"/>
  <c r="AA107" i="12"/>
  <c r="AA99" i="12"/>
  <c r="AA95" i="12"/>
  <c r="AA91" i="12"/>
  <c r="AA109" i="12"/>
  <c r="AA101" i="12"/>
  <c r="AA94" i="12"/>
  <c r="W112" i="12"/>
  <c r="W104" i="12"/>
  <c r="W111" i="12"/>
  <c r="W97" i="12"/>
  <c r="W109" i="12"/>
  <c r="W94" i="12"/>
  <c r="X111" i="12"/>
  <c r="X107" i="12"/>
  <c r="X103" i="12"/>
  <c r="X99" i="12"/>
  <c r="X106" i="12"/>
  <c r="X98" i="12"/>
  <c r="X94" i="12"/>
  <c r="X112" i="12"/>
  <c r="X104" i="12"/>
  <c r="X97" i="12"/>
  <c r="X93" i="12"/>
  <c r="Z111" i="12"/>
  <c r="Z107" i="12"/>
  <c r="Z103" i="12"/>
  <c r="Z99" i="12"/>
  <c r="Z108" i="12"/>
  <c r="Z100" i="12"/>
  <c r="Z94" i="12"/>
  <c r="Z110" i="12"/>
  <c r="Z102" i="12"/>
  <c r="Z97" i="12"/>
  <c r="Z93" i="12"/>
  <c r="AB111" i="12"/>
  <c r="AB107" i="12"/>
  <c r="AB103" i="12"/>
  <c r="AB99" i="12"/>
  <c r="AB106" i="12"/>
  <c r="AB98" i="12"/>
  <c r="AB94" i="12"/>
  <c r="AB112" i="12"/>
  <c r="AB104" i="12"/>
  <c r="AB97" i="12"/>
  <c r="AB93" i="12"/>
  <c r="W108" i="12"/>
  <c r="W100" i="12"/>
  <c r="W103" i="12"/>
  <c r="W93" i="12"/>
  <c r="W101" i="12"/>
  <c r="Y110" i="12"/>
  <c r="Y106" i="12"/>
  <c r="Y102" i="12"/>
  <c r="Y98" i="12"/>
  <c r="Y105" i="12"/>
  <c r="Y97" i="12"/>
  <c r="Y93" i="12"/>
  <c r="Y107" i="12"/>
  <c r="Y99" i="12"/>
  <c r="Y94" i="12"/>
  <c r="AA112" i="12"/>
  <c r="AA108" i="12"/>
  <c r="AA104" i="12"/>
  <c r="AA100" i="12"/>
  <c r="AA111" i="12"/>
  <c r="AA103" i="12"/>
  <c r="AA97" i="12"/>
  <c r="AA93" i="12"/>
  <c r="AA105" i="12"/>
  <c r="AA96" i="12"/>
  <c r="AA92" i="12"/>
  <c r="X210" i="12"/>
  <c r="X207" i="12"/>
  <c r="X205" i="12"/>
  <c r="X203" i="12"/>
  <c r="X204" i="12"/>
  <c r="X200" i="12"/>
  <c r="X197" i="12"/>
  <c r="X196" i="12"/>
  <c r="X192" i="12"/>
  <c r="X188" i="12"/>
  <c r="X193" i="12"/>
  <c r="X189" i="12"/>
  <c r="Z210" i="12"/>
  <c r="Z207" i="12"/>
  <c r="Z205" i="12"/>
  <c r="Z203" i="12"/>
  <c r="Z204" i="12"/>
  <c r="Z200" i="12"/>
  <c r="Z197" i="12"/>
  <c r="Z196" i="12"/>
  <c r="Z192" i="12"/>
  <c r="Z188" i="12"/>
  <c r="Z193" i="12"/>
  <c r="Z189" i="12"/>
  <c r="AB210" i="12"/>
  <c r="AB207" i="12"/>
  <c r="AB205" i="12"/>
  <c r="AB203" i="12"/>
  <c r="AB204" i="12"/>
  <c r="AB200" i="12"/>
  <c r="AB197" i="12"/>
  <c r="AB196" i="12"/>
  <c r="AB192" i="12"/>
  <c r="AB188" i="12"/>
  <c r="AB193" i="12"/>
  <c r="AB189" i="12"/>
  <c r="W210" i="12"/>
  <c r="W208" i="12"/>
  <c r="W206" i="12"/>
  <c r="W204" i="12"/>
  <c r="W200" i="12"/>
  <c r="W201" i="12"/>
  <c r="W196" i="12"/>
  <c r="W197" i="12"/>
  <c r="W193" i="12"/>
  <c r="W189" i="12"/>
  <c r="W192" i="12"/>
  <c r="W188" i="12"/>
  <c r="Y211" i="12"/>
  <c r="Y209" i="12"/>
  <c r="Y207" i="12"/>
  <c r="Y205" i="12"/>
  <c r="Y202" i="12"/>
  <c r="Y203" i="12"/>
  <c r="Y198" i="12"/>
  <c r="Y199" i="12"/>
  <c r="Y195" i="12"/>
  <c r="Y191" i="12"/>
  <c r="Y187" i="12"/>
  <c r="Y192" i="12"/>
  <c r="Y188" i="12"/>
  <c r="AA210" i="12"/>
  <c r="AA208" i="12"/>
  <c r="AA206" i="12"/>
  <c r="AA204" i="12"/>
  <c r="AA200" i="12"/>
  <c r="AA201" i="12"/>
  <c r="AA196" i="12"/>
  <c r="AA197" i="12"/>
  <c r="AA193" i="12"/>
  <c r="AA189" i="12"/>
  <c r="AA194" i="12"/>
  <c r="AA190" i="12"/>
  <c r="W209" i="12"/>
  <c r="W205" i="12"/>
  <c r="W203" i="12"/>
  <c r="W198" i="12"/>
  <c r="W195" i="12"/>
  <c r="W187" i="12"/>
  <c r="W190" i="12"/>
  <c r="Y208" i="12"/>
  <c r="Y204" i="12"/>
  <c r="Y201" i="12"/>
  <c r="X211" i="12"/>
  <c r="X209" i="12"/>
  <c r="X208" i="12"/>
  <c r="X206" i="12"/>
  <c r="X201" i="12"/>
  <c r="X202" i="12"/>
  <c r="X199" i="12"/>
  <c r="X198" i="12"/>
  <c r="X194" i="12"/>
  <c r="X190" i="12"/>
  <c r="X195" i="12"/>
  <c r="X191" i="12"/>
  <c r="X187" i="12"/>
  <c r="Z211" i="12"/>
  <c r="Z209" i="12"/>
  <c r="Z208" i="12"/>
  <c r="Z206" i="12"/>
  <c r="Z201" i="12"/>
  <c r="Z202" i="12"/>
  <c r="Z199" i="12"/>
  <c r="Z198" i="12"/>
  <c r="Z194" i="12"/>
  <c r="Z190" i="12"/>
  <c r="Z195" i="12"/>
  <c r="Z191" i="12"/>
  <c r="Z187" i="12"/>
  <c r="AB211" i="12"/>
  <c r="AB209" i="12"/>
  <c r="AB208" i="12"/>
  <c r="AB206" i="12"/>
  <c r="AB201" i="12"/>
  <c r="AB202" i="12"/>
  <c r="AB199" i="12"/>
  <c r="AB198" i="12"/>
  <c r="AB194" i="12"/>
  <c r="AB190" i="12"/>
  <c r="AB195" i="12"/>
  <c r="AB191" i="12"/>
  <c r="AB187" i="12"/>
  <c r="W211" i="12"/>
  <c r="W207" i="12"/>
  <c r="W202" i="12"/>
  <c r="W199" i="12"/>
  <c r="W191" i="12"/>
  <c r="W194" i="12"/>
  <c r="Y210" i="12"/>
  <c r="Y206" i="12"/>
  <c r="Y200" i="12"/>
  <c r="Y196" i="12"/>
  <c r="Y197" i="12"/>
  <c r="Y193" i="12"/>
  <c r="Y189" i="12"/>
  <c r="Y194" i="12"/>
  <c r="Y190" i="12"/>
  <c r="AA211" i="12"/>
  <c r="AA209" i="12"/>
  <c r="AA207" i="12"/>
  <c r="AA205" i="12"/>
  <c r="AA202" i="12"/>
  <c r="AA203" i="12"/>
  <c r="AA198" i="12"/>
  <c r="AA199" i="12"/>
  <c r="AA195" i="12"/>
  <c r="AA191" i="12"/>
  <c r="AA187" i="12"/>
  <c r="AA192" i="12"/>
  <c r="AA188" i="12"/>
  <c r="W60" i="12"/>
  <c r="AA56" i="12"/>
  <c r="Y54" i="12"/>
  <c r="Z185" i="12"/>
  <c r="Z181" i="12"/>
  <c r="Z177" i="12"/>
  <c r="Z182" i="12"/>
  <c r="Z178" i="12"/>
  <c r="Z173" i="12"/>
  <c r="Z169" i="12"/>
  <c r="Z165" i="12"/>
  <c r="Z161" i="12"/>
  <c r="Z176" i="12"/>
  <c r="Z172" i="12"/>
  <c r="Z168" i="12"/>
  <c r="Z164" i="12"/>
  <c r="AB185" i="12"/>
  <c r="AB181" i="12"/>
  <c r="AB177" i="12"/>
  <c r="AB182" i="12"/>
  <c r="AB178" i="12"/>
  <c r="AB173" i="12"/>
  <c r="AB169" i="12"/>
  <c r="AB165" i="12"/>
  <c r="AB161" i="12"/>
  <c r="AB176" i="12"/>
  <c r="AB172" i="12"/>
  <c r="AB168" i="12"/>
  <c r="AB164" i="12"/>
  <c r="W182" i="12"/>
  <c r="W178" i="12"/>
  <c r="W183" i="12"/>
  <c r="W179" i="12"/>
  <c r="W176" i="12"/>
  <c r="W172" i="12"/>
  <c r="W168" i="12"/>
  <c r="W164" i="12"/>
  <c r="W175" i="12"/>
  <c r="W171" i="12"/>
  <c r="W167" i="12"/>
  <c r="W163" i="12"/>
  <c r="Y182" i="12"/>
  <c r="Y178" i="12"/>
  <c r="Y183" i="12"/>
  <c r="Y179" i="12"/>
  <c r="Y176" i="12"/>
  <c r="Y172" i="12"/>
  <c r="Y168" i="12"/>
  <c r="Y164" i="12"/>
  <c r="Y175" i="12"/>
  <c r="Y171" i="12"/>
  <c r="Y167" i="12"/>
  <c r="Y163" i="12"/>
  <c r="AA184" i="12"/>
  <c r="AA180" i="12"/>
  <c r="AA185" i="12"/>
  <c r="AA181" i="12"/>
  <c r="AA177" i="12"/>
  <c r="AA174" i="12"/>
  <c r="AA170" i="12"/>
  <c r="AA166" i="12"/>
  <c r="AA162" i="12"/>
  <c r="AA173" i="12"/>
  <c r="AA169" i="12"/>
  <c r="AA165" i="12"/>
  <c r="AA161" i="12"/>
  <c r="W180" i="12"/>
  <c r="W181" i="12"/>
  <c r="W174" i="12"/>
  <c r="W166" i="12"/>
  <c r="W169" i="12"/>
  <c r="X183" i="12"/>
  <c r="X179" i="12"/>
  <c r="X184" i="12"/>
  <c r="X180" i="12"/>
  <c r="X175" i="12"/>
  <c r="X171" i="12"/>
  <c r="X167" i="12"/>
  <c r="X163" i="12"/>
  <c r="X174" i="12"/>
  <c r="X170" i="12"/>
  <c r="X166" i="12"/>
  <c r="X162" i="12"/>
  <c r="Z183" i="12"/>
  <c r="Z179" i="12"/>
  <c r="Z184" i="12"/>
  <c r="Z180" i="12"/>
  <c r="Z175" i="12"/>
  <c r="Z171" i="12"/>
  <c r="Z167" i="12"/>
  <c r="Z163" i="12"/>
  <c r="Z174" i="12"/>
  <c r="Z170" i="12"/>
  <c r="Z166" i="12"/>
  <c r="Z162" i="12"/>
  <c r="AB183" i="12"/>
  <c r="AB179" i="12"/>
  <c r="AB184" i="12"/>
  <c r="AB180" i="12"/>
  <c r="AB175" i="12"/>
  <c r="AB171" i="12"/>
  <c r="AB167" i="12"/>
  <c r="AB163" i="12"/>
  <c r="AB174" i="12"/>
  <c r="AB170" i="12"/>
  <c r="AB166" i="12"/>
  <c r="AB162" i="12"/>
  <c r="W184" i="12"/>
  <c r="W185" i="12"/>
  <c r="W177" i="12"/>
  <c r="W170" i="12"/>
  <c r="W162" i="12"/>
  <c r="W173" i="12"/>
  <c r="W165" i="12"/>
  <c r="W161" i="12"/>
  <c r="Y184" i="12"/>
  <c r="Y180" i="12"/>
  <c r="Y185" i="12"/>
  <c r="Y181" i="12"/>
  <c r="Y177" i="12"/>
  <c r="Y174" i="12"/>
  <c r="Y170" i="12"/>
  <c r="Y166" i="12"/>
  <c r="Y162" i="12"/>
  <c r="Y173" i="12"/>
  <c r="Y169" i="12"/>
  <c r="Y165" i="12"/>
  <c r="Y161" i="12"/>
  <c r="AA182" i="12"/>
  <c r="AA178" i="12"/>
  <c r="AA183" i="12"/>
  <c r="AA179" i="12"/>
  <c r="AA176" i="12"/>
  <c r="AA172" i="12"/>
  <c r="AA168" i="12"/>
  <c r="AA164" i="12"/>
  <c r="AA175" i="12"/>
  <c r="AA171" i="12"/>
  <c r="AA167" i="12"/>
  <c r="AA163" i="12"/>
  <c r="X132" i="12"/>
  <c r="X129" i="12"/>
  <c r="X121" i="12"/>
  <c r="X124" i="12"/>
  <c r="X126" i="12"/>
  <c r="Z133" i="12"/>
  <c r="Z130" i="12"/>
  <c r="Z125" i="12"/>
  <c r="Z117" i="12"/>
  <c r="Z114" i="12"/>
  <c r="Z120" i="12"/>
  <c r="B93" i="9"/>
  <c r="X158" i="12"/>
  <c r="X155" i="12"/>
  <c r="X151" i="12"/>
  <c r="X147" i="12"/>
  <c r="X143" i="12"/>
  <c r="X139" i="12"/>
  <c r="X154" i="12"/>
  <c r="X150" i="12"/>
  <c r="X146" i="12"/>
  <c r="X142" i="12"/>
  <c r="X138" i="12"/>
  <c r="Z158" i="12"/>
  <c r="Z155" i="12"/>
  <c r="Z151" i="12"/>
  <c r="Z147" i="12"/>
  <c r="Z143" i="12"/>
  <c r="Z139" i="12"/>
  <c r="Z154" i="12"/>
  <c r="Z150" i="12"/>
  <c r="Z146" i="12"/>
  <c r="Z142" i="12"/>
  <c r="Z138" i="12"/>
  <c r="AB158" i="12"/>
  <c r="AB155" i="12"/>
  <c r="AB151" i="12"/>
  <c r="AB147" i="12"/>
  <c r="AB143" i="12"/>
  <c r="AB139" i="12"/>
  <c r="AB154" i="12"/>
  <c r="AB150" i="12"/>
  <c r="AB146" i="12"/>
  <c r="AB142" i="12"/>
  <c r="AB138" i="12"/>
  <c r="W158" i="12"/>
  <c r="W154" i="12"/>
  <c r="W150" i="12"/>
  <c r="W146" i="12"/>
  <c r="W142" i="12"/>
  <c r="W138" i="12"/>
  <c r="W155" i="12"/>
  <c r="W151" i="12"/>
  <c r="W147" i="12"/>
  <c r="W143" i="12"/>
  <c r="W139" i="12"/>
  <c r="W137" i="12"/>
  <c r="Y158" i="12"/>
  <c r="Y157" i="12"/>
  <c r="Y152" i="12"/>
  <c r="Y148" i="12"/>
  <c r="Y144" i="12"/>
  <c r="Y140" i="12"/>
  <c r="Y153" i="12"/>
  <c r="Y149" i="12"/>
  <c r="Y145" i="12"/>
  <c r="Y141" i="12"/>
  <c r="Y137" i="12"/>
  <c r="AA156" i="12"/>
  <c r="AA154" i="12"/>
  <c r="AA150" i="12"/>
  <c r="AA146" i="12"/>
  <c r="AA142" i="12"/>
  <c r="AA138" i="12"/>
  <c r="AA155" i="12"/>
  <c r="AA151" i="12"/>
  <c r="AA147" i="12"/>
  <c r="AA143" i="12"/>
  <c r="AA139" i="12"/>
  <c r="W156" i="12"/>
  <c r="W157" i="12"/>
  <c r="W148" i="12"/>
  <c r="W144" i="12"/>
  <c r="W149" i="12"/>
  <c r="W141" i="12"/>
  <c r="X157" i="12"/>
  <c r="X156" i="12"/>
  <c r="X153" i="12"/>
  <c r="X149" i="12"/>
  <c r="X145" i="12"/>
  <c r="X141" i="12"/>
  <c r="X137" i="12"/>
  <c r="X152" i="12"/>
  <c r="X148" i="12"/>
  <c r="X144" i="12"/>
  <c r="X140" i="12"/>
  <c r="Z157" i="12"/>
  <c r="Z156" i="12"/>
  <c r="Z153" i="12"/>
  <c r="Z149" i="12"/>
  <c r="Z145" i="12"/>
  <c r="Z141" i="12"/>
  <c r="Z137" i="12"/>
  <c r="Z152" i="12"/>
  <c r="Z148" i="12"/>
  <c r="Z144" i="12"/>
  <c r="Z140" i="12"/>
  <c r="AB157" i="12"/>
  <c r="AB156" i="12"/>
  <c r="AB153" i="12"/>
  <c r="AB149" i="12"/>
  <c r="AB145" i="12"/>
  <c r="AB141" i="12"/>
  <c r="AB137" i="12"/>
  <c r="AB152" i="12"/>
  <c r="AB148" i="12"/>
  <c r="AB144" i="12"/>
  <c r="AB140" i="12"/>
  <c r="W152" i="12"/>
  <c r="W140" i="12"/>
  <c r="W153" i="12"/>
  <c r="W145" i="12"/>
  <c r="Y156" i="12"/>
  <c r="Y154" i="12"/>
  <c r="Y150" i="12"/>
  <c r="Y146" i="12"/>
  <c r="Y142" i="12"/>
  <c r="Y138" i="12"/>
  <c r="Y155" i="12"/>
  <c r="Y151" i="12"/>
  <c r="Y147" i="12"/>
  <c r="Y143" i="12"/>
  <c r="Y139" i="12"/>
  <c r="AA158" i="12"/>
  <c r="AA157" i="12"/>
  <c r="AA152" i="12"/>
  <c r="AA148" i="12"/>
  <c r="AA144" i="12"/>
  <c r="AA140" i="12"/>
  <c r="AA153" i="12"/>
  <c r="AA149" i="12"/>
  <c r="AA145" i="12"/>
  <c r="AA141" i="12"/>
  <c r="AA137" i="12"/>
  <c r="B93" i="8"/>
  <c r="W133" i="12"/>
  <c r="W132" i="12"/>
  <c r="W128" i="12"/>
  <c r="W124" i="12"/>
  <c r="W120" i="12"/>
  <c r="W116" i="12"/>
  <c r="W125" i="12"/>
  <c r="W117" i="12"/>
  <c r="W123" i="12"/>
  <c r="W115" i="12"/>
  <c r="Y134" i="12"/>
  <c r="Y131" i="12"/>
  <c r="Y132" i="12"/>
  <c r="Y128" i="12"/>
  <c r="Y124" i="12"/>
  <c r="Y120" i="12"/>
  <c r="Y116" i="12"/>
  <c r="Y127" i="12"/>
  <c r="Y119" i="12"/>
  <c r="Y129" i="12"/>
  <c r="Y121" i="12"/>
  <c r="AA131" i="12"/>
  <c r="AA135" i="12"/>
  <c r="AA130" i="12"/>
  <c r="AA126" i="12"/>
  <c r="AA122" i="12"/>
  <c r="AA118" i="12"/>
  <c r="AA114" i="12"/>
  <c r="AA125" i="12"/>
  <c r="AA117" i="12"/>
  <c r="AA127" i="12"/>
  <c r="AA119" i="12"/>
  <c r="W134" i="12"/>
  <c r="W131" i="12"/>
  <c r="W130" i="12"/>
  <c r="W126" i="12"/>
  <c r="W118" i="12"/>
  <c r="W129" i="12"/>
  <c r="W127" i="12"/>
  <c r="AB133" i="12"/>
  <c r="AB132" i="12"/>
  <c r="AB134" i="12"/>
  <c r="AB129" i="12"/>
  <c r="AB125" i="12"/>
  <c r="AB121" i="12"/>
  <c r="AB117" i="12"/>
  <c r="AB124" i="12"/>
  <c r="AB116" i="12"/>
  <c r="AB126" i="12"/>
  <c r="AB118" i="12"/>
  <c r="W135" i="12"/>
  <c r="W122" i="12"/>
  <c r="W114" i="12"/>
  <c r="W121" i="12"/>
  <c r="W119" i="12"/>
  <c r="Y135" i="12"/>
  <c r="Y133" i="12"/>
  <c r="Y130" i="12"/>
  <c r="Y126" i="12"/>
  <c r="Y122" i="12"/>
  <c r="Y118" i="12"/>
  <c r="Y114" i="12"/>
  <c r="Y123" i="12"/>
  <c r="Y115" i="12"/>
  <c r="Y125" i="12"/>
  <c r="Y117" i="12"/>
  <c r="AA134" i="12"/>
  <c r="AA133" i="12"/>
  <c r="AA132" i="12"/>
  <c r="AA128" i="12"/>
  <c r="AA124" i="12"/>
  <c r="AA120" i="12"/>
  <c r="AA116" i="12"/>
  <c r="AA129" i="12"/>
  <c r="AA121" i="12"/>
  <c r="AA123" i="12"/>
  <c r="AA115" i="12"/>
  <c r="B87" i="5"/>
  <c r="X68" i="12"/>
  <c r="X64" i="12"/>
  <c r="X60" i="12"/>
  <c r="X56" i="12"/>
  <c r="X52" i="12"/>
  <c r="Z68" i="12"/>
  <c r="Z64" i="12"/>
  <c r="Z60" i="12"/>
  <c r="Z56" i="12"/>
  <c r="Z52" i="12"/>
  <c r="AB68" i="12"/>
  <c r="AB64" i="12"/>
  <c r="AB60" i="12"/>
  <c r="AB56" i="12"/>
  <c r="AB52" i="12"/>
  <c r="X51" i="12"/>
  <c r="Z53" i="12"/>
  <c r="AB55" i="12"/>
  <c r="X59" i="12"/>
  <c r="Z61" i="12"/>
  <c r="AB63" i="12"/>
  <c r="X67" i="12"/>
  <c r="W67" i="12"/>
  <c r="W63" i="12"/>
  <c r="W59" i="12"/>
  <c r="W55" i="12"/>
  <c r="W51" i="12"/>
  <c r="Y67" i="12"/>
  <c r="Y63" i="12"/>
  <c r="Y59" i="12"/>
  <c r="Y55" i="12"/>
  <c r="Y51" i="12"/>
  <c r="AA65" i="12"/>
  <c r="AA61" i="12"/>
  <c r="AA57" i="12"/>
  <c r="AA53" i="12"/>
  <c r="AA49" i="12"/>
  <c r="AB49" i="12"/>
  <c r="AA50" i="12"/>
  <c r="Y52" i="12"/>
  <c r="AB53" i="12"/>
  <c r="AA54" i="12"/>
  <c r="Y56" i="12"/>
  <c r="AB57" i="12"/>
  <c r="AA58" i="12"/>
  <c r="Y60" i="12"/>
  <c r="AB61" i="12"/>
  <c r="AA62" i="12"/>
  <c r="Y64" i="12"/>
  <c r="AB65" i="12"/>
  <c r="AA66" i="12"/>
  <c r="Y68" i="12"/>
  <c r="W65" i="12"/>
  <c r="W57" i="12"/>
  <c r="W49" i="12"/>
  <c r="X66" i="12"/>
  <c r="X62" i="12"/>
  <c r="X58" i="12"/>
  <c r="X54" i="12"/>
  <c r="X50" i="12"/>
  <c r="Z66" i="12"/>
  <c r="Z62" i="12"/>
  <c r="Z58" i="12"/>
  <c r="Z54" i="12"/>
  <c r="Z50" i="12"/>
  <c r="AB66" i="12"/>
  <c r="AB62" i="12"/>
  <c r="AB58" i="12"/>
  <c r="AB54" i="12"/>
  <c r="AB50" i="12"/>
  <c r="Z49" i="12"/>
  <c r="AB51" i="12"/>
  <c r="X55" i="12"/>
  <c r="Z57" i="12"/>
  <c r="AB59" i="12"/>
  <c r="X63" i="12"/>
  <c r="Z65" i="12"/>
  <c r="AB67" i="12"/>
  <c r="W61" i="12"/>
  <c r="W53" i="12"/>
  <c r="Y65" i="12"/>
  <c r="Y61" i="12"/>
  <c r="Y57" i="12"/>
  <c r="Y53" i="12"/>
  <c r="Y49" i="12"/>
  <c r="AA67" i="12"/>
  <c r="AA63" i="12"/>
  <c r="AA59" i="12"/>
  <c r="AA55" i="12"/>
  <c r="AA51" i="12"/>
  <c r="X49" i="12"/>
  <c r="W50" i="12"/>
  <c r="Z51" i="12"/>
  <c r="X53" i="12"/>
  <c r="W54" i="12"/>
  <c r="Z55" i="12"/>
  <c r="X57" i="12"/>
  <c r="W58" i="12"/>
  <c r="Z59" i="12"/>
  <c r="X61" i="12"/>
  <c r="W62" i="12"/>
  <c r="Z63" i="12"/>
  <c r="X65" i="12"/>
  <c r="W66" i="12"/>
  <c r="Z67" i="12"/>
  <c r="B87" i="6"/>
  <c r="X86" i="12"/>
  <c r="X82" i="12"/>
  <c r="X78" i="12"/>
  <c r="X87" i="12"/>
  <c r="X83" i="12"/>
  <c r="X79" i="12"/>
  <c r="X75" i="12"/>
  <c r="X71" i="12"/>
  <c r="Z86" i="12"/>
  <c r="Z82" i="12"/>
  <c r="Z78" i="12"/>
  <c r="Z87" i="12"/>
  <c r="Z83" i="12"/>
  <c r="Z79" i="12"/>
  <c r="Z75" i="12"/>
  <c r="Z71" i="12"/>
  <c r="AB86" i="12"/>
  <c r="AB82" i="12"/>
  <c r="AB78" i="12"/>
  <c r="AB87" i="12"/>
  <c r="AB83" i="12"/>
  <c r="AB79" i="12"/>
  <c r="AB75" i="12"/>
  <c r="AB71" i="12"/>
  <c r="Z72" i="12"/>
  <c r="AB74" i="12"/>
  <c r="W89" i="12"/>
  <c r="W85" i="12"/>
  <c r="W81" i="12"/>
  <c r="W77" i="12"/>
  <c r="W86" i="12"/>
  <c r="W82" i="12"/>
  <c r="W78" i="12"/>
  <c r="W74" i="12"/>
  <c r="Y87" i="12"/>
  <c r="Y83" i="12"/>
  <c r="Y79" i="12"/>
  <c r="Y86" i="12"/>
  <c r="Y82" i="12"/>
  <c r="Y78" i="12"/>
  <c r="Y74" i="12"/>
  <c r="AA87" i="12"/>
  <c r="AA83" i="12"/>
  <c r="AA79" i="12"/>
  <c r="AA88" i="12"/>
  <c r="AA84" i="12"/>
  <c r="AA80" i="12"/>
  <c r="AA76" i="12"/>
  <c r="AA72" i="12"/>
  <c r="Y70" i="12"/>
  <c r="X72" i="12"/>
  <c r="W73" i="12"/>
  <c r="Z74" i="12"/>
  <c r="X76" i="12"/>
  <c r="W83" i="12"/>
  <c r="W84" i="12"/>
  <c r="W76" i="12"/>
  <c r="X88" i="12"/>
  <c r="X84" i="12"/>
  <c r="X80" i="12"/>
  <c r="X89" i="12"/>
  <c r="X85" i="12"/>
  <c r="X81" i="12"/>
  <c r="X77" i="12"/>
  <c r="X73" i="12"/>
  <c r="X70" i="12"/>
  <c r="Z88" i="12"/>
  <c r="Z84" i="12"/>
  <c r="Z80" i="12"/>
  <c r="Z89" i="12"/>
  <c r="Z85" i="12"/>
  <c r="Z81" i="12"/>
  <c r="Z77" i="12"/>
  <c r="Z73" i="12"/>
  <c r="Z70" i="12"/>
  <c r="AB88" i="12"/>
  <c r="AB84" i="12"/>
  <c r="AB80" i="12"/>
  <c r="AB89" i="12"/>
  <c r="AB85" i="12"/>
  <c r="AB81" i="12"/>
  <c r="AB77" i="12"/>
  <c r="AB73" i="12"/>
  <c r="AB70" i="12"/>
  <c r="X74" i="12"/>
  <c r="Z76" i="12"/>
  <c r="W87" i="12"/>
  <c r="W79" i="12"/>
  <c r="W88" i="12"/>
  <c r="W80" i="12"/>
  <c r="W72" i="12"/>
  <c r="Y89" i="12"/>
  <c r="Y85" i="12"/>
  <c r="Y81" i="12"/>
  <c r="Y77" i="12"/>
  <c r="Y88" i="12"/>
  <c r="Y84" i="12"/>
  <c r="Y80" i="12"/>
  <c r="Y76" i="12"/>
  <c r="Y72" i="12"/>
  <c r="AA89" i="12"/>
  <c r="AA85" i="12"/>
  <c r="AA81" i="12"/>
  <c r="AA77" i="12"/>
  <c r="AA86" i="12"/>
  <c r="AA82" i="12"/>
  <c r="AA78" i="12"/>
  <c r="AA74" i="12"/>
  <c r="Y71" i="12"/>
  <c r="AB72" i="12"/>
  <c r="AA73" i="12"/>
  <c r="Y75" i="12"/>
  <c r="AB76" i="12"/>
  <c r="X134" i="12"/>
  <c r="X125" i="12"/>
  <c r="X117" i="12"/>
  <c r="X116" i="12"/>
  <c r="X118" i="12"/>
  <c r="Z134" i="12"/>
  <c r="Z129" i="12"/>
  <c r="Z121" i="12"/>
  <c r="Z122" i="12"/>
  <c r="Z128" i="12"/>
  <c r="X133" i="12"/>
  <c r="B122" i="7" l="1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</calcChain>
</file>

<file path=xl/sharedStrings.xml><?xml version="1.0" encoding="utf-8"?>
<sst xmlns="http://schemas.openxmlformats.org/spreadsheetml/2006/main" count="3226" uniqueCount="135">
  <si>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</si>
  <si>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</si>
  <si>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</si>
  <si>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</si>
  <si>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 xml:space="preserve">  1.1.  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</si>
  <si>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</si>
  <si>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</si>
  <si>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 xml:space="preserve"> 2.1.</t>
  </si>
  <si>
    <t>Для удобства использования рекомендуется распечатать данную инструкцию.</t>
  </si>
  <si>
    <t>2.2.</t>
  </si>
  <si>
    <t>Для редактирования частично заполненного поля пользуйтесь клавишей F2 (Fn+F2).</t>
  </si>
  <si>
    <t xml:space="preserve"> 2.3.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</si>
  <si>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</si>
  <si>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2.4.</t>
  </si>
  <si>
    <t>В процессе работы над файлом не реже чем раз в 5-7 минут сохраняйте его, нажимая Ctrl+S.</t>
  </si>
  <si>
    <t xml:space="preserve"> 2.5.</t>
  </si>
  <si>
    <r>
      <rPr>
        <b/>
        <sz val="12"/>
        <color rgb="FF993300"/>
        <rFont val="Times New Roman"/>
        <family val="1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color rgb="FFFF0000"/>
        <rFont val="Times New Roman"/>
        <family val="1"/>
        <charset val="204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color rgb="FFFF0000"/>
        <rFont val="Times New Roman"/>
        <family val="1"/>
        <charset val="204"/>
      </rPr>
      <t>текста</t>
    </r>
    <r>
      <rPr>
        <sz val="12"/>
        <color rgb="FFFF0000"/>
        <rFont val="Times New Roman"/>
        <family val="1"/>
        <charset val="204"/>
      </rPr>
      <t xml:space="preserve"> и </t>
    </r>
    <r>
      <rPr>
        <b/>
        <sz val="12"/>
        <color rgb="FFFF0000"/>
        <rFont val="Times New Roman"/>
        <family val="1"/>
        <charset val="204"/>
      </rPr>
      <t>чисел</t>
    </r>
    <r>
      <rPr>
        <sz val="12"/>
        <color rgb="FFFF0000"/>
        <rFont val="Times New Roman"/>
        <family val="1"/>
        <charset val="204"/>
      </rPr>
      <t>.
Для копирования информации внутри файла пользуйтесь Ctrl+C(копирование) и Ctrl+V(вставка).</t>
    </r>
  </si>
  <si>
    <t xml:space="preserve"> 2.6.</t>
  </si>
  <si>
    <r>
      <rPr>
        <sz val="12"/>
        <color theme="1"/>
        <rFont val="Times New Roman"/>
        <family val="1"/>
        <charset val="204"/>
      </rPr>
      <t xml:space="preserve">Копируя данные из других источников, обязательно используйте режим </t>
    </r>
    <r>
      <rPr>
        <b/>
        <sz val="12"/>
        <color theme="1"/>
        <rFont val="Times New Roman"/>
        <family val="1"/>
        <charset val="204"/>
      </rPr>
      <t>специальной вставки</t>
    </r>
    <r>
      <rPr>
        <sz val="12"/>
        <color theme="1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</si>
  <si>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 xml:space="preserve"> 2.7.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</si>
  <si>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</si>
  <si>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2.8.</t>
  </si>
  <si>
    <t>Не рекомендуем отключать защиту данного файла, так как работа таблицы может быть нарушена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</si>
  <si>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</si>
  <si>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</si>
  <si>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</si>
  <si>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инструкцию по заполнению таблицы.</t>
  </si>
  <si>
    <t>3.2.</t>
  </si>
  <si>
    <t xml:space="preserve"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
</t>
  </si>
  <si>
    <t>3.3.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</si>
  <si>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</si>
  <si>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</si>
  <si>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 4.1.</t>
  </si>
  <si>
    <t xml:space="preserve">Перейдите в раздел "2 класс" (ярлычки внизу экрана). </t>
  </si>
  <si>
    <t>4.2.</t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</si>
  <si>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</si>
  <si>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4.3.</t>
  </si>
  <si>
    <t>Укажите букву (или иное название) класса в соответствующем поле.</t>
  </si>
  <si>
    <t>4.4.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</si>
  <si>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</si>
  <si>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4.5.</t>
  </si>
  <si>
    <t>Столбец "Всего" подсчитывает количество оценочных процедур за один месяц, он не предназначен для редактирования.</t>
  </si>
  <si>
    <t xml:space="preserve">4.5. 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</si>
  <si>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</si>
  <si>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</si>
  <si>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</si>
  <si>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t>График проведения оценочных процедур в образовательной организации</t>
  </si>
  <si>
    <t>ф</t>
  </si>
  <si>
    <t>р</t>
  </si>
  <si>
    <t>ш</t>
  </si>
  <si>
    <t xml:space="preserve">Количество классов в параллели 2 классов: 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</si>
  <si>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</si>
  <si>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</si>
  <si>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</si>
  <si>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</si>
  <si>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</si>
  <si>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</si>
  <si>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</si>
  <si>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</si>
  <si>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</si>
  <si>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</si>
  <si>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</si>
  <si>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</si>
  <si>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</si>
  <si>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</si>
  <si>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</si>
  <si>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</si>
  <si>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</si>
  <si>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2 класс</t>
  </si>
  <si>
    <t>А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</si>
  <si>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</si>
  <si>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</si>
  <si>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</si>
  <si>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</si>
  <si>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</si>
  <si>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</si>
  <si>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</si>
  <si>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</si>
  <si>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</si>
  <si>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</si>
  <si>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Труд (технология)</t>
  </si>
  <si>
    <t>Физическая культура</t>
  </si>
  <si>
    <t>Метапредметные работы</t>
  </si>
  <si>
    <t>Б</t>
  </si>
  <si>
    <t>В</t>
  </si>
  <si>
    <t>Г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</si>
  <si>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</si>
  <si>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</si>
  <si>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</si>
  <si>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</si>
  <si>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 xml:space="preserve">Количество классов в параллели 5 классов: </t>
  </si>
  <si>
    <t>5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</si>
  <si>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</si>
  <si>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</si>
  <si>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</si>
  <si>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</si>
  <si>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</si>
  <si>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</si>
  <si>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</si>
  <si>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</si>
  <si>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</si>
  <si>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</si>
  <si>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и защиты Родины</t>
  </si>
  <si>
    <t>Ш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</si>
  <si>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</si>
  <si>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</si>
  <si>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</si>
  <si>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</si>
  <si>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>Математика (алгебра)</t>
  </si>
  <si>
    <t>Математика (геометрия)</t>
  </si>
  <si>
    <t>Математика (вероятность и статистика)</t>
  </si>
  <si>
    <t xml:space="preserve">Количество классов в параллели 8 классов: </t>
  </si>
  <si>
    <t>8 класс</t>
  </si>
  <si>
    <t xml:space="preserve">Количество классов в параллели 9 классов: </t>
  </si>
  <si>
    <t>9 класс</t>
  </si>
  <si>
    <t xml:space="preserve">Количество классов в параллели 10 классов: </t>
  </si>
  <si>
    <t>10 класс</t>
  </si>
  <si>
    <t>Родной язык</t>
  </si>
  <si>
    <t>Экономика</t>
  </si>
  <si>
    <t>Право</t>
  </si>
  <si>
    <t>Россия в мире</t>
  </si>
  <si>
    <t>Математика (алгебра и начала анализа)</t>
  </si>
  <si>
    <t>Астрономия</t>
  </si>
  <si>
    <t>Естествознание</t>
  </si>
  <si>
    <t>Экология</t>
  </si>
  <si>
    <t xml:space="preserve">Количество классов в параллели 11 классов: </t>
  </si>
  <si>
    <t>11 класс</t>
  </si>
  <si>
    <t>Итого 1 полугодие</t>
  </si>
  <si>
    <t>Итого 2 полугодие</t>
  </si>
  <si>
    <t xml:space="preserve">Федеральные </t>
  </si>
  <si>
    <t>Региональные</t>
  </si>
  <si>
    <t>Школьные</t>
  </si>
  <si>
    <t>Начальное общее образование</t>
  </si>
  <si>
    <t>Основное общее образование</t>
  </si>
  <si>
    <t>Среднее общее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</si>
</sst>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9" x14ac:knownFonts="1">
    <font>
      <sz val="12"/>
      <color theme="1"/>
      <name val="Calibri"/>
      <scheme val="minor"/>
    </font>
    <font>
      <sz val="16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33339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333399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9933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EAEAEA"/>
        <bgColor rgb="FFEAEAEA"/>
      </patternFill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16" fontId="10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14" fillId="0" borderId="0" xfId="0" applyFont="1"/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5" fillId="4" borderId="13" xfId="0" applyFont="1" applyFill="1" applyBorder="1" applyAlignment="1">
      <alignment vertical="top"/>
    </xf>
    <xf numFmtId="0" fontId="15" fillId="4" borderId="14" xfId="0" applyFont="1" applyFill="1" applyBorder="1" applyAlignment="1">
      <alignment vertical="top"/>
    </xf>
    <xf numFmtId="0" fontId="15" fillId="4" borderId="15" xfId="0" applyFont="1" applyFill="1" applyBorder="1" applyAlignment="1">
      <alignment vertical="top"/>
    </xf>
    <xf numFmtId="0" fontId="15" fillId="4" borderId="16" xfId="0" applyFont="1" applyFill="1" applyBorder="1" applyAlignment="1">
      <alignment vertical="top"/>
    </xf>
    <xf numFmtId="0" fontId="15" fillId="4" borderId="17" xfId="0" applyFont="1" applyFill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4" fillId="0" borderId="5" xfId="0" applyFont="1" applyBorder="1"/>
    <xf numFmtId="0" fontId="3" fillId="6" borderId="5" xfId="0" applyFont="1" applyFill="1" applyBorder="1" applyAlignment="1">
      <alignment vertical="top"/>
    </xf>
    <xf numFmtId="0" fontId="14" fillId="0" borderId="5" xfId="0" applyFont="1" applyBorder="1" applyAlignment="1"/>
    <xf numFmtId="0" fontId="3" fillId="6" borderId="13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4" fillId="0" borderId="10" xfId="0" applyFont="1" applyBorder="1"/>
    <xf numFmtId="0" fontId="3" fillId="6" borderId="24" xfId="0" applyFont="1" applyFill="1" applyBorder="1" applyAlignment="1">
      <alignment vertical="top"/>
    </xf>
    <xf numFmtId="0" fontId="3" fillId="6" borderId="25" xfId="0" applyFont="1" applyFill="1" applyBorder="1" applyAlignment="1">
      <alignment vertical="top"/>
    </xf>
    <xf numFmtId="0" fontId="11" fillId="7" borderId="13" xfId="0" applyFont="1" applyFill="1" applyBorder="1" applyAlignment="1">
      <alignment vertical="top"/>
    </xf>
    <xf numFmtId="0" fontId="11" fillId="7" borderId="14" xfId="0" applyFont="1" applyFill="1" applyBorder="1" applyAlignment="1">
      <alignment vertical="top"/>
    </xf>
    <xf numFmtId="0" fontId="12" fillId="7" borderId="13" xfId="0" applyFont="1" applyFill="1" applyBorder="1" applyAlignment="1">
      <alignment vertical="top"/>
    </xf>
    <xf numFmtId="0" fontId="12" fillId="7" borderId="14" xfId="0" applyFont="1" applyFill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5" xfId="0" applyFont="1" applyBorder="1" applyAlignment="1"/>
    <xf numFmtId="0" fontId="3" fillId="6" borderId="5" xfId="0" applyFont="1" applyFill="1" applyBorder="1" applyAlignment="1">
      <alignment horizontal="right" vertical="top"/>
    </xf>
    <xf numFmtId="0" fontId="3" fillId="6" borderId="13" xfId="0" applyFont="1" applyFill="1" applyBorder="1" applyAlignment="1">
      <alignment horizontal="right" vertical="top"/>
    </xf>
    <xf numFmtId="0" fontId="14" fillId="0" borderId="5" xfId="0" applyFont="1" applyBorder="1" applyAlignment="1">
      <alignment vertical="top"/>
    </xf>
    <xf numFmtId="0" fontId="14" fillId="0" borderId="5" xfId="0" applyFont="1" applyBorder="1" applyAlignment="1"/>
    <xf numFmtId="0" fontId="14" fillId="0" borderId="10" xfId="0" applyFont="1" applyBorder="1" applyAlignment="1">
      <alignment vertical="top"/>
    </xf>
    <xf numFmtId="0" fontId="14" fillId="0" borderId="10" xfId="0" applyFont="1" applyBorder="1" applyAlignment="1"/>
    <xf numFmtId="0" fontId="3" fillId="6" borderId="24" xfId="0" applyFont="1" applyFill="1" applyBorder="1" applyAlignment="1">
      <alignment horizontal="right" vertical="top"/>
    </xf>
    <xf numFmtId="0" fontId="3" fillId="6" borderId="25" xfId="0" applyFont="1" applyFill="1" applyBorder="1" applyAlignment="1">
      <alignment horizontal="right" vertical="top"/>
    </xf>
    <xf numFmtId="0" fontId="12" fillId="0" borderId="5" xfId="0" applyFont="1" applyBorder="1" applyAlignment="1">
      <alignment horizontal="center" vertical="center" wrapText="1"/>
    </xf>
    <xf numFmtId="0" fontId="16" fillId="0" borderId="0" xfId="0" applyFont="1"/>
    <xf numFmtId="0" fontId="14" fillId="0" borderId="26" xfId="0" applyFont="1" applyBorder="1"/>
    <xf numFmtId="0" fontId="3" fillId="0" borderId="12" xfId="0" applyFont="1" applyBorder="1" applyAlignment="1">
      <alignment vertical="top" textRotation="90"/>
    </xf>
    <xf numFmtId="0" fontId="3" fillId="0" borderId="10" xfId="0" applyFont="1" applyBorder="1" applyAlignment="1">
      <alignment vertical="top" textRotation="90"/>
    </xf>
    <xf numFmtId="0" fontId="3" fillId="0" borderId="11" xfId="0" applyFont="1" applyBorder="1" applyAlignment="1">
      <alignment vertical="top" textRotation="90"/>
    </xf>
    <xf numFmtId="0" fontId="3" fillId="0" borderId="28" xfId="0" applyFont="1" applyBorder="1" applyAlignment="1">
      <alignment vertical="top" textRotation="90"/>
    </xf>
    <xf numFmtId="0" fontId="15" fillId="4" borderId="5" xfId="0" applyFont="1" applyFill="1" applyBorder="1" applyAlignment="1">
      <alignment vertical="top"/>
    </xf>
    <xf numFmtId="0" fontId="15" fillId="8" borderId="5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1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right" vertical="top"/>
    </xf>
    <xf numFmtId="0" fontId="2" fillId="0" borderId="18" xfId="0" applyFont="1" applyBorder="1"/>
    <xf numFmtId="0" fontId="15" fillId="5" borderId="19" xfId="0" applyFont="1" applyFill="1" applyBorder="1" applyAlignment="1">
      <alignment horizontal="left" vertical="top"/>
    </xf>
    <xf numFmtId="0" fontId="2" fillId="0" borderId="20" xfId="0" applyFont="1" applyBorder="1"/>
    <xf numFmtId="0" fontId="2" fillId="0" borderId="21" xfId="0" applyFont="1" applyBorder="1"/>
    <xf numFmtId="0" fontId="14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2" fillId="0" borderId="27" xfId="0" applyFont="1" applyBorder="1"/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/>
  </cellXfs>
  <cellStyles count="1">
    <cellStyle name="Обычный" xfId="0" builtinId="0"/>
  </cellStyles>
  <dxfs count="33"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1000"/>
  <sheetViews>
    <sheetView view="pageBreakPreview" zoomScale="60" zoomScaleNormal="100" workbookViewId="0">
      <selection sqref="A1:B1"/>
    </sheetView>
  </sheetViews>
  <sheetFormatPr defaultColWidth="11.25" defaultRowHeight="15" customHeight="1" x14ac:dyDescent="0.25"/>
  <cols>
    <col min="1" max="1" width="9.625" customWidth="1"/>
    <col min="2" max="2" width="47.75" customWidth="1"/>
    <col min="3" max="4" width="2.875" customWidth="1"/>
    <col min="5" max="6" width="5.875" hidden="1" customWidth="1"/>
    <col min="7" max="26" width="6.75" customWidth="1"/>
  </cols>
  <sheetData>
    <row r="1" spans="1:26" ht="54.75" customHeight="1" x14ac:dyDescent="0.25">
      <c r="A1" s="72" t="s">
        <v>0</v>
      </c>
      <c r="B1" s="7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4" t="s">
        <v>1</v>
      </c>
      <c r="B2" s="75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2.5" customHeight="1" x14ac:dyDescent="0.25">
      <c r="A3" s="76" t="s">
        <v>2</v>
      </c>
      <c r="B3" s="75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5">
      <c r="A4" s="5" t="s">
        <v>3</v>
      </c>
      <c r="B4" s="6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7" t="s">
        <v>4</v>
      </c>
      <c r="B5" s="8" t="s">
        <v>5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" t="s">
        <v>6</v>
      </c>
      <c r="B6" s="10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2" t="s">
        <v>7</v>
      </c>
      <c r="B7" s="8" t="s">
        <v>8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2" t="s">
        <v>9</v>
      </c>
      <c r="B8" s="8" t="s">
        <v>10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2" t="s">
        <v>11</v>
      </c>
      <c r="B9" s="8" t="s">
        <v>12</v>
      </c>
      <c r="C9" s="77"/>
      <c r="D9" s="7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2" t="s">
        <v>13</v>
      </c>
      <c r="B10" s="8" t="s">
        <v>14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2" t="s">
        <v>15</v>
      </c>
      <c r="B11" s="13" t="s">
        <v>16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2" t="s">
        <v>17</v>
      </c>
      <c r="B12" s="8" t="s">
        <v>18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2" t="s">
        <v>19</v>
      </c>
      <c r="B13" s="8" t="s">
        <v>20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2" t="s">
        <v>21</v>
      </c>
      <c r="B14" s="8" t="s">
        <v>22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4" t="s">
        <v>23</v>
      </c>
      <c r="B15" s="15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9" t="s">
        <v>24</v>
      </c>
      <c r="B16" s="15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2" t="s">
        <v>25</v>
      </c>
      <c r="B17" s="8" t="s">
        <v>26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2" t="s">
        <v>27</v>
      </c>
      <c r="B18" s="8" t="s">
        <v>28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4.5" customHeight="1" x14ac:dyDescent="0.25">
      <c r="A19" s="12" t="s">
        <v>29</v>
      </c>
      <c r="B19" s="8" t="s">
        <v>30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9" t="s">
        <v>31</v>
      </c>
      <c r="B20" s="15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32</v>
      </c>
      <c r="B21" s="16" t="s">
        <v>33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6" t="s">
        <v>35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 t="s">
        <v>36</v>
      </c>
      <c r="B23" s="16" t="s">
        <v>37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38</v>
      </c>
      <c r="B24" s="8" t="s">
        <v>39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40</v>
      </c>
      <c r="B25" s="8" t="s">
        <v>41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42</v>
      </c>
      <c r="B26" s="8" t="s">
        <v>43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44</v>
      </c>
      <c r="B27" s="8" t="s">
        <v>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9"/>
      <c r="B29" s="2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21"/>
      <c r="B30" s="16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21"/>
      <c r="B31" s="16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21"/>
      <c r="B32" s="16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21"/>
      <c r="B33" s="16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21"/>
      <c r="B34" s="16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21"/>
      <c r="B35" s="16"/>
      <c r="C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21"/>
      <c r="B36" s="16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21"/>
      <c r="B37" s="16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21"/>
      <c r="B38" s="16"/>
      <c r="C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21"/>
      <c r="B39" s="16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21"/>
      <c r="B40" s="16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21"/>
      <c r="B41" s="16"/>
      <c r="C41" s="2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21"/>
      <c r="B42" s="16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21"/>
      <c r="B43" s="16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21"/>
      <c r="B44" s="16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21"/>
      <c r="B45" s="16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21"/>
      <c r="B46" s="16"/>
      <c r="C46" s="2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21"/>
      <c r="B47" s="16"/>
      <c r="C47" s="2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21"/>
      <c r="B48" s="16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21"/>
      <c r="B49" s="16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21"/>
      <c r="B50" s="16"/>
      <c r="C50" s="2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21"/>
      <c r="B51" s="16"/>
      <c r="C51" s="2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21"/>
      <c r="B52" s="16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21"/>
      <c r="B53" s="16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21"/>
      <c r="B54" s="16"/>
      <c r="C54" s="2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21"/>
      <c r="B55" s="16"/>
      <c r="C55" s="2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21"/>
      <c r="B56" s="16"/>
      <c r="C56" s="2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21"/>
      <c r="B57" s="16"/>
      <c r="C57" s="2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21"/>
      <c r="B58" s="16"/>
      <c r="C58" s="2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21"/>
      <c r="B59" s="16"/>
      <c r="C59" s="2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21"/>
      <c r="B60" s="16"/>
      <c r="C60" s="2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21"/>
      <c r="B61" s="16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21"/>
      <c r="B62" s="16"/>
      <c r="C62" s="2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21"/>
      <c r="B63" s="16"/>
      <c r="C63" s="2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21"/>
      <c r="B64" s="16"/>
      <c r="C64" s="2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21"/>
      <c r="B65" s="16"/>
      <c r="C65" s="2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21"/>
      <c r="B66" s="16"/>
      <c r="C66" s="2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21"/>
      <c r="B67" s="16"/>
      <c r="C67" s="2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21"/>
      <c r="B68" s="16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21"/>
      <c r="B69" s="16"/>
      <c r="C69" s="2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21"/>
      <c r="B70" s="16"/>
      <c r="C70" s="2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21"/>
      <c r="B71" s="16"/>
      <c r="C71" s="2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21"/>
      <c r="B72" s="16"/>
      <c r="C72" s="2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21"/>
      <c r="B73" s="16"/>
      <c r="C73" s="2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21"/>
      <c r="B74" s="16"/>
      <c r="C74" s="2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21"/>
      <c r="B75" s="16"/>
      <c r="C75" s="2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21"/>
      <c r="B76" s="16"/>
      <c r="C76" s="2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21"/>
      <c r="B77" s="16"/>
      <c r="C77" s="2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21"/>
      <c r="B78" s="16"/>
      <c r="C78" s="2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21"/>
      <c r="B79" s="16"/>
      <c r="C79" s="2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21"/>
      <c r="B80" s="16"/>
      <c r="C80" s="2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21"/>
      <c r="B81" s="16"/>
      <c r="C81" s="2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21"/>
      <c r="B82" s="16"/>
      <c r="C82" s="2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21"/>
      <c r="B83" s="16"/>
      <c r="C83" s="2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21"/>
      <c r="B84" s="16"/>
      <c r="C84" s="2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21"/>
      <c r="B85" s="16"/>
      <c r="C85" s="2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21"/>
      <c r="B86" s="16"/>
      <c r="C86" s="2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21"/>
      <c r="B87" s="16"/>
      <c r="C87" s="2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21"/>
      <c r="B88" s="16"/>
      <c r="C88" s="2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21"/>
      <c r="B89" s="16"/>
      <c r="C89" s="2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21"/>
      <c r="B90" s="16"/>
      <c r="C90" s="2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21"/>
      <c r="B91" s="16"/>
      <c r="C91" s="2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21"/>
      <c r="B92" s="16"/>
      <c r="C92" s="2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21"/>
      <c r="B93" s="4"/>
      <c r="C93" s="2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B1"/>
    <mergeCell ref="A2:B2"/>
    <mergeCell ref="A3:B3"/>
    <mergeCell ref="C9:D9"/>
  </mergeCells>
  <dataValidations count="1">
    <dataValidation type="list" allowBlank="1" showErrorMessage="1" sqref="C9" xr:uid="{00000000-0002-0000-0000-000000000000}">
      <formula1>"знач1,знач2,знач3"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V65"/>
  <sheetViews>
    <sheetView view="pageBreakPreview" topLeftCell="B20" zoomScale="60" zoomScaleNormal="100" workbookViewId="0">
      <selection activeCell="Q78" sqref="Q78:R78"/>
    </sheetView>
  </sheetViews>
  <sheetFormatPr defaultColWidth="11.25" defaultRowHeight="15" customHeight="1" x14ac:dyDescent="0.25"/>
  <cols>
    <col min="1" max="1" width="4.625" hidden="1" customWidth="1"/>
    <col min="2" max="2" width="42" customWidth="1"/>
    <col min="3" max="3" width="12" customWidth="1"/>
    <col min="4" max="4" width="3.375" customWidth="1"/>
    <col min="5" max="5" width="4.125" customWidth="1"/>
    <col min="6" max="6" width="4.375" customWidth="1"/>
    <col min="7" max="7" width="4.5" customWidth="1"/>
    <col min="8" max="8" width="2.625" customWidth="1"/>
    <col min="9" max="9" width="4.625" customWidth="1"/>
    <col min="10" max="10" width="4.5" customWidth="1"/>
    <col min="11" max="11" width="4.375" customWidth="1"/>
    <col min="12" max="12" width="4.75" customWidth="1"/>
    <col min="13" max="13" width="2.625" customWidth="1"/>
    <col min="14" max="14" width="4.875" customWidth="1"/>
    <col min="15" max="15" width="4.375" customWidth="1"/>
    <col min="16" max="16" width="4.5" customWidth="1"/>
    <col min="17" max="17" width="4" customWidth="1"/>
    <col min="18" max="18" width="2.625" customWidth="1"/>
    <col min="19" max="19" width="4.25" customWidth="1"/>
    <col min="20" max="20" width="4.125" customWidth="1"/>
    <col min="21" max="21" width="3.75" customWidth="1"/>
    <col min="22" max="22" width="4.25" customWidth="1"/>
    <col min="23" max="23" width="2.625" customWidth="1"/>
    <col min="24" max="24" width="3.875" customWidth="1"/>
    <col min="25" max="25" width="4.25" customWidth="1"/>
    <col min="26" max="26" width="4.375" customWidth="1"/>
    <col min="27" max="27" width="4.125" customWidth="1"/>
    <col min="28" max="28" width="2.625" customWidth="1"/>
    <col min="29" max="30" width="4.375" customWidth="1"/>
    <col min="31" max="31" width="4.25" customWidth="1"/>
    <col min="32" max="32" width="4.5" customWidth="1"/>
    <col min="33" max="33" width="2.625" customWidth="1"/>
    <col min="34" max="34" width="4.75" customWidth="1"/>
    <col min="35" max="35" width="4.625" customWidth="1"/>
    <col min="36" max="37" width="4.5" customWidth="1"/>
    <col min="38" max="38" width="2.625" customWidth="1"/>
    <col min="39" max="40" width="4.5" customWidth="1"/>
    <col min="41" max="41" width="4.375" customWidth="1"/>
    <col min="42" max="42" width="4.5" customWidth="1"/>
    <col min="43" max="43" width="2.625" customWidth="1"/>
    <col min="44" max="44" width="4.75" customWidth="1"/>
    <col min="45" max="45" width="5.375" customWidth="1"/>
    <col min="46" max="46" width="4.75" customWidth="1"/>
    <col min="47" max="47" width="4.5" customWidth="1"/>
    <col min="48" max="48" width="2.62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50</v>
      </c>
      <c r="C2" s="25">
        <v>4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68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6" t="s">
        <v>70</v>
      </c>
      <c r="C7" s="37" t="s">
        <v>68</v>
      </c>
      <c r="D7" s="38"/>
      <c r="E7" s="39" t="s">
        <v>49</v>
      </c>
      <c r="F7" s="38"/>
      <c r="G7" s="40"/>
      <c r="H7" s="41">
        <f t="shared" ref="H7:H19" si="0">COUNTA(D7:G7)</f>
        <v>1</v>
      </c>
      <c r="I7" s="38"/>
      <c r="J7" s="38"/>
      <c r="K7" s="38"/>
      <c r="L7" s="42" t="s">
        <v>49</v>
      </c>
      <c r="M7" s="41">
        <f t="shared" ref="M7:M19" si="1">COUNTA(I7:L7)</f>
        <v>1</v>
      </c>
      <c r="N7" s="38"/>
      <c r="O7" s="39" t="s">
        <v>49</v>
      </c>
      <c r="P7" s="38"/>
      <c r="Q7" s="40"/>
      <c r="R7" s="41">
        <f t="shared" ref="R7:R19" si="2">COUNTA(N7:Q7)</f>
        <v>1</v>
      </c>
      <c r="S7" s="39" t="s">
        <v>49</v>
      </c>
      <c r="T7" s="38"/>
      <c r="U7" s="39" t="s">
        <v>49</v>
      </c>
      <c r="V7" s="40"/>
      <c r="W7" s="41">
        <f t="shared" ref="W7:W19" si="3">COUNTA(S7:V7)</f>
        <v>2</v>
      </c>
      <c r="X7" s="38"/>
      <c r="Y7" s="38"/>
      <c r="Z7" s="38"/>
      <c r="AA7" s="40"/>
      <c r="AB7" s="41">
        <f t="shared" ref="AB7:AB19" si="4">COUNTA(X7:AA7)</f>
        <v>0</v>
      </c>
      <c r="AC7" s="39" t="s">
        <v>49</v>
      </c>
      <c r="AD7" s="38"/>
      <c r="AE7" s="38"/>
      <c r="AF7" s="42" t="s">
        <v>49</v>
      </c>
      <c r="AG7" s="41">
        <f t="shared" ref="AG7:AG19" si="5">COUNTA(AC7:AF7)</f>
        <v>2</v>
      </c>
      <c r="AH7" s="38"/>
      <c r="AI7" s="38"/>
      <c r="AJ7" s="39" t="s">
        <v>49</v>
      </c>
      <c r="AK7" s="40"/>
      <c r="AL7" s="41">
        <f t="shared" ref="AL7:AL19" si="6">COUNTA(AH7:AK7)</f>
        <v>1</v>
      </c>
      <c r="AM7" s="38"/>
      <c r="AN7" s="38"/>
      <c r="AO7" s="39"/>
      <c r="AP7" s="42" t="s">
        <v>49</v>
      </c>
      <c r="AQ7" s="41">
        <f t="shared" ref="AQ7:AQ19" si="7">COUNTA(AM7:AP7)</f>
        <v>1</v>
      </c>
      <c r="AR7" s="38"/>
      <c r="AS7" s="39" t="s">
        <v>49</v>
      </c>
      <c r="AT7" s="39"/>
      <c r="AU7" s="40"/>
      <c r="AV7" s="43">
        <f t="shared" ref="AV7:AV19" si="8">COUNTA(AR7:AU7)</f>
        <v>1</v>
      </c>
    </row>
    <row r="8" spans="1:48" ht="15.75" customHeight="1" x14ac:dyDescent="0.25">
      <c r="A8" s="21">
        <v>1</v>
      </c>
      <c r="B8" s="38" t="s">
        <v>71</v>
      </c>
      <c r="C8" s="37" t="s">
        <v>68</v>
      </c>
      <c r="D8" s="38"/>
      <c r="E8" s="38"/>
      <c r="F8" s="38"/>
      <c r="G8" s="40"/>
      <c r="H8" s="41">
        <f t="shared" si="0"/>
        <v>0</v>
      </c>
      <c r="I8" s="38"/>
      <c r="J8" s="38"/>
      <c r="K8" s="38"/>
      <c r="L8" s="40"/>
      <c r="M8" s="41">
        <f t="shared" si="1"/>
        <v>0</v>
      </c>
      <c r="N8" s="38"/>
      <c r="O8" s="38"/>
      <c r="P8" s="38"/>
      <c r="Q8" s="40"/>
      <c r="R8" s="41">
        <f t="shared" si="2"/>
        <v>0</v>
      </c>
      <c r="S8" s="38"/>
      <c r="T8" s="39" t="s">
        <v>49</v>
      </c>
      <c r="U8" s="38"/>
      <c r="V8" s="40"/>
      <c r="W8" s="41">
        <f t="shared" si="3"/>
        <v>1</v>
      </c>
      <c r="X8" s="38"/>
      <c r="Y8" s="38"/>
      <c r="Z8" s="38"/>
      <c r="AA8" s="40"/>
      <c r="AB8" s="41">
        <f t="shared" si="4"/>
        <v>0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2" t="s">
        <v>49</v>
      </c>
      <c r="AQ8" s="41">
        <f t="shared" si="7"/>
        <v>1</v>
      </c>
      <c r="AR8" s="38"/>
      <c r="AS8" s="38"/>
      <c r="AT8" s="38"/>
      <c r="AU8" s="40"/>
      <c r="AV8" s="43">
        <f t="shared" si="8"/>
        <v>0</v>
      </c>
    </row>
    <row r="9" spans="1:48" ht="15.75" customHeight="1" x14ac:dyDescent="0.25">
      <c r="A9" s="21">
        <v>1</v>
      </c>
      <c r="B9" s="38" t="s">
        <v>72</v>
      </c>
      <c r="C9" s="37" t="s">
        <v>68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73</v>
      </c>
      <c r="C10" s="37" t="s">
        <v>68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44" t="s">
        <v>68</v>
      </c>
      <c r="D11" s="38"/>
      <c r="E11" s="38"/>
      <c r="F11" s="38"/>
      <c r="G11" s="40"/>
      <c r="H11" s="41">
        <f t="shared" si="0"/>
        <v>0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75</v>
      </c>
      <c r="C12" s="44" t="s">
        <v>68</v>
      </c>
      <c r="D12" s="38"/>
      <c r="E12" s="39" t="s">
        <v>49</v>
      </c>
      <c r="F12" s="38"/>
      <c r="G12" s="40"/>
      <c r="H12" s="41">
        <f t="shared" si="0"/>
        <v>1</v>
      </c>
      <c r="I12" s="38"/>
      <c r="J12" s="38"/>
      <c r="K12" s="39" t="s">
        <v>49</v>
      </c>
      <c r="L12" s="40"/>
      <c r="M12" s="41">
        <f t="shared" si="1"/>
        <v>1</v>
      </c>
      <c r="N12" s="38"/>
      <c r="O12" s="38"/>
      <c r="P12" s="39" t="s">
        <v>49</v>
      </c>
      <c r="Q12" s="40"/>
      <c r="R12" s="41">
        <f t="shared" si="2"/>
        <v>1</v>
      </c>
      <c r="S12" s="38"/>
      <c r="T12" s="38"/>
      <c r="U12" s="39" t="s">
        <v>49</v>
      </c>
      <c r="V12" s="40"/>
      <c r="W12" s="41">
        <f t="shared" si="3"/>
        <v>1</v>
      </c>
      <c r="X12" s="38"/>
      <c r="Y12" s="39" t="s">
        <v>49</v>
      </c>
      <c r="Z12" s="38"/>
      <c r="AA12" s="40"/>
      <c r="AB12" s="41">
        <f t="shared" si="4"/>
        <v>1</v>
      </c>
      <c r="AC12" s="38"/>
      <c r="AD12" s="39" t="s">
        <v>49</v>
      </c>
      <c r="AE12" s="38"/>
      <c r="AF12" s="40"/>
      <c r="AG12" s="41">
        <f t="shared" si="5"/>
        <v>1</v>
      </c>
      <c r="AH12" s="38"/>
      <c r="AI12" s="39" t="s">
        <v>49</v>
      </c>
      <c r="AJ12" s="38"/>
      <c r="AK12" s="40"/>
      <c r="AL12" s="41">
        <f t="shared" si="6"/>
        <v>1</v>
      </c>
      <c r="AM12" s="38"/>
      <c r="AN12" s="38"/>
      <c r="AO12" s="39" t="s">
        <v>49</v>
      </c>
      <c r="AP12" s="40"/>
      <c r="AQ12" s="41">
        <f t="shared" si="7"/>
        <v>1</v>
      </c>
      <c r="AR12" s="38"/>
      <c r="AS12" s="39" t="s">
        <v>49</v>
      </c>
      <c r="AT12" s="38"/>
      <c r="AU12" s="40"/>
      <c r="AV12" s="43">
        <f t="shared" si="8"/>
        <v>1</v>
      </c>
    </row>
    <row r="13" spans="1:48" ht="15.75" customHeight="1" x14ac:dyDescent="0.25">
      <c r="A13" s="21">
        <v>1</v>
      </c>
      <c r="B13" s="38" t="s">
        <v>76</v>
      </c>
      <c r="C13" s="44" t="s">
        <v>68</v>
      </c>
      <c r="D13" s="38"/>
      <c r="E13" s="38"/>
      <c r="F13" s="38"/>
      <c r="G13" s="40"/>
      <c r="H13" s="41">
        <f t="shared" si="0"/>
        <v>0</v>
      </c>
      <c r="I13" s="38"/>
      <c r="J13" s="38"/>
      <c r="K13" s="38"/>
      <c r="L13" s="40"/>
      <c r="M13" s="41">
        <f t="shared" si="1"/>
        <v>0</v>
      </c>
      <c r="N13" s="38"/>
      <c r="O13" s="38"/>
      <c r="P13" s="38"/>
      <c r="Q13" s="40"/>
      <c r="R13" s="41">
        <f t="shared" si="2"/>
        <v>0</v>
      </c>
      <c r="S13" s="38"/>
      <c r="T13" s="39" t="s">
        <v>49</v>
      </c>
      <c r="U13" s="38"/>
      <c r="V13" s="42"/>
      <c r="W13" s="41">
        <f t="shared" si="3"/>
        <v>1</v>
      </c>
      <c r="X13" s="38"/>
      <c r="Y13" s="38"/>
      <c r="Z13" s="38"/>
      <c r="AA13" s="40"/>
      <c r="AB13" s="41">
        <f t="shared" si="4"/>
        <v>0</v>
      </c>
      <c r="AC13" s="38"/>
      <c r="AD13" s="38"/>
      <c r="AE13" s="38"/>
      <c r="AF13" s="40"/>
      <c r="AG13" s="41">
        <f t="shared" si="5"/>
        <v>0</v>
      </c>
      <c r="AH13" s="38"/>
      <c r="AI13" s="38"/>
      <c r="AJ13" s="38"/>
      <c r="AK13" s="40"/>
      <c r="AL13" s="41">
        <f t="shared" si="6"/>
        <v>0</v>
      </c>
      <c r="AM13" s="38"/>
      <c r="AN13" s="38"/>
      <c r="AO13" s="38"/>
      <c r="AP13" s="40"/>
      <c r="AQ13" s="41">
        <f t="shared" si="7"/>
        <v>0</v>
      </c>
      <c r="AR13" s="38"/>
      <c r="AS13" s="38"/>
      <c r="AT13" s="39" t="s">
        <v>49</v>
      </c>
      <c r="AU13" s="40"/>
      <c r="AV13" s="43">
        <f t="shared" si="8"/>
        <v>1</v>
      </c>
    </row>
    <row r="14" spans="1:48" ht="15.75" customHeight="1" x14ac:dyDescent="0.25">
      <c r="A14" s="21">
        <v>1</v>
      </c>
      <c r="B14" s="38" t="s">
        <v>77</v>
      </c>
      <c r="C14" s="44" t="s">
        <v>68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8"/>
      <c r="AK14" s="40"/>
      <c r="AL14" s="41">
        <f t="shared" si="6"/>
        <v>0</v>
      </c>
      <c r="AM14" s="38"/>
      <c r="AN14" s="38"/>
      <c r="AO14" s="38"/>
      <c r="AP14" s="40"/>
      <c r="AQ14" s="41">
        <f t="shared" si="7"/>
        <v>0</v>
      </c>
      <c r="AR14" s="38"/>
      <c r="AS14" s="38"/>
      <c r="AT14" s="38"/>
      <c r="AU14" s="40"/>
      <c r="AV14" s="43">
        <f t="shared" si="8"/>
        <v>0</v>
      </c>
    </row>
    <row r="15" spans="1:48" ht="15.75" customHeight="1" x14ac:dyDescent="0.25">
      <c r="A15" s="21">
        <v>1</v>
      </c>
      <c r="B15" s="38" t="s">
        <v>78</v>
      </c>
      <c r="C15" s="44" t="s">
        <v>68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8"/>
      <c r="U15" s="38"/>
      <c r="V15" s="40"/>
      <c r="W15" s="41">
        <f t="shared" si="3"/>
        <v>0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8"/>
      <c r="AS15" s="38"/>
      <c r="AT15" s="39" t="s">
        <v>49</v>
      </c>
      <c r="AU15" s="40"/>
      <c r="AV15" s="43">
        <f t="shared" si="8"/>
        <v>1</v>
      </c>
    </row>
    <row r="16" spans="1:48" ht="15.75" customHeight="1" x14ac:dyDescent="0.25">
      <c r="A16" s="21">
        <v>1</v>
      </c>
      <c r="B16" s="38" t="s">
        <v>79</v>
      </c>
      <c r="C16" s="44" t="s">
        <v>68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8"/>
      <c r="AS16" s="38"/>
      <c r="AT16" s="38"/>
      <c r="AU16" s="42" t="s">
        <v>49</v>
      </c>
      <c r="AV16" s="43">
        <f t="shared" si="8"/>
        <v>1</v>
      </c>
    </row>
    <row r="17" spans="1:48" ht="15.75" customHeight="1" x14ac:dyDescent="0.25">
      <c r="A17" s="21">
        <v>1</v>
      </c>
      <c r="B17" s="38" t="s">
        <v>80</v>
      </c>
      <c r="C17" s="44" t="s">
        <v>68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8"/>
      <c r="U17" s="38"/>
      <c r="V17" s="40"/>
      <c r="W17" s="41">
        <f t="shared" si="3"/>
        <v>0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8"/>
      <c r="AO17" s="38"/>
      <c r="AP17" s="40"/>
      <c r="AQ17" s="41">
        <f t="shared" si="7"/>
        <v>0</v>
      </c>
      <c r="AR17" s="38"/>
      <c r="AS17" s="39" t="s">
        <v>49</v>
      </c>
      <c r="AT17" s="38"/>
      <c r="AU17" s="40"/>
      <c r="AV17" s="43">
        <f t="shared" si="8"/>
        <v>1</v>
      </c>
    </row>
    <row r="18" spans="1:48" ht="15.75" customHeight="1" x14ac:dyDescent="0.25">
      <c r="A18" s="21">
        <v>1</v>
      </c>
      <c r="B18" s="38" t="s">
        <v>81</v>
      </c>
      <c r="C18" s="44" t="s">
        <v>68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8"/>
      <c r="V18" s="40"/>
      <c r="W18" s="41">
        <f t="shared" si="3"/>
        <v>0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8"/>
      <c r="AP18" s="40"/>
      <c r="AQ18" s="41">
        <f t="shared" si="7"/>
        <v>0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44" t="s">
        <v>82</v>
      </c>
      <c r="C19" s="44" t="s">
        <v>68</v>
      </c>
      <c r="D19" s="45"/>
      <c r="E19" s="45"/>
      <c r="F19" s="45"/>
      <c r="G19" s="46"/>
      <c r="H19" s="47">
        <f t="shared" si="0"/>
        <v>0</v>
      </c>
      <c r="I19" s="45"/>
      <c r="J19" s="45"/>
      <c r="K19" s="45"/>
      <c r="L19" s="46"/>
      <c r="M19" s="47">
        <f t="shared" si="1"/>
        <v>0</v>
      </c>
      <c r="N19" s="45"/>
      <c r="O19" s="45"/>
      <c r="P19" s="45"/>
      <c r="Q19" s="46"/>
      <c r="R19" s="47">
        <f t="shared" si="2"/>
        <v>0</v>
      </c>
      <c r="S19" s="45"/>
      <c r="T19" s="45"/>
      <c r="U19" s="45"/>
      <c r="V19" s="46"/>
      <c r="W19" s="47">
        <f t="shared" si="3"/>
        <v>0</v>
      </c>
      <c r="X19" s="45"/>
      <c r="Y19" s="45"/>
      <c r="Z19" s="45"/>
      <c r="AA19" s="46"/>
      <c r="AB19" s="47">
        <f t="shared" si="4"/>
        <v>0</v>
      </c>
      <c r="AC19" s="45"/>
      <c r="AD19" s="45"/>
      <c r="AE19" s="45"/>
      <c r="AF19" s="46"/>
      <c r="AG19" s="47">
        <f t="shared" si="5"/>
        <v>0</v>
      </c>
      <c r="AH19" s="45"/>
      <c r="AI19" s="45"/>
      <c r="AJ19" s="45"/>
      <c r="AK19" s="46"/>
      <c r="AL19" s="47">
        <f t="shared" si="6"/>
        <v>0</v>
      </c>
      <c r="AM19" s="45"/>
      <c r="AN19" s="45"/>
      <c r="AO19" s="45"/>
      <c r="AP19" s="46"/>
      <c r="AQ19" s="47">
        <f t="shared" si="7"/>
        <v>0</v>
      </c>
      <c r="AR19" s="45"/>
      <c r="AS19" s="45"/>
      <c r="AT19" s="45"/>
      <c r="AU19" s="46"/>
      <c r="AV19" s="48">
        <f t="shared" si="8"/>
        <v>0</v>
      </c>
    </row>
    <row r="20" spans="1:48" ht="15.75" customHeight="1" x14ac:dyDescent="0.25">
      <c r="A20" s="21">
        <v>1</v>
      </c>
      <c r="B20" s="49"/>
      <c r="C20" s="50"/>
      <c r="D20" s="51"/>
      <c r="E20" s="52"/>
      <c r="F20" s="52"/>
      <c r="G20" s="52"/>
      <c r="H20" s="52">
        <f>SUM(H7:H19)</f>
        <v>2</v>
      </c>
      <c r="I20" s="52"/>
      <c r="J20" s="52"/>
      <c r="K20" s="52"/>
      <c r="L20" s="52"/>
      <c r="M20" s="52">
        <f>SUM(M7:M19)</f>
        <v>2</v>
      </c>
      <c r="N20" s="52"/>
      <c r="O20" s="52"/>
      <c r="P20" s="52"/>
      <c r="Q20" s="52"/>
      <c r="R20" s="52">
        <f>SUM(R7:R19)</f>
        <v>2</v>
      </c>
      <c r="S20" s="52"/>
      <c r="T20" s="52"/>
      <c r="U20" s="52"/>
      <c r="V20" s="52"/>
      <c r="W20" s="52">
        <f>SUM(W7:W19)</f>
        <v>6</v>
      </c>
      <c r="X20" s="52"/>
      <c r="Y20" s="52"/>
      <c r="Z20" s="52"/>
      <c r="AA20" s="52"/>
      <c r="AB20" s="52">
        <f>SUM(AB7:AB19)</f>
        <v>1</v>
      </c>
      <c r="AC20" s="52"/>
      <c r="AD20" s="52"/>
      <c r="AE20" s="52"/>
      <c r="AF20" s="52"/>
      <c r="AG20" s="52">
        <f>SUM(AG7:AG19)</f>
        <v>3</v>
      </c>
      <c r="AH20" s="52"/>
      <c r="AI20" s="52"/>
      <c r="AJ20" s="52"/>
      <c r="AK20" s="52"/>
      <c r="AL20" s="52">
        <f>SUM(AL7:AL19)</f>
        <v>2</v>
      </c>
      <c r="AM20" s="52"/>
      <c r="AN20" s="52"/>
      <c r="AO20" s="52"/>
      <c r="AP20" s="52"/>
      <c r="AQ20" s="52">
        <f>SUM(AQ7:AQ19)</f>
        <v>3</v>
      </c>
      <c r="AR20" s="52"/>
      <c r="AS20" s="52"/>
      <c r="AT20" s="52"/>
      <c r="AU20" s="52"/>
      <c r="AV20" s="52">
        <f>SUM(AV7:AV19)</f>
        <v>7</v>
      </c>
    </row>
    <row r="21" spans="1:48" ht="15.75" customHeight="1" x14ac:dyDescent="0.25">
      <c r="A21" s="21">
        <v>2</v>
      </c>
      <c r="B21" s="85" t="str">
        <f>"Буква (или иное название) класса "&amp;A21&amp;":"</f>
        <v>Буква (или иное название) класса 2:</v>
      </c>
      <c r="C21" s="86"/>
      <c r="D21" s="87" t="s">
        <v>83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9"/>
    </row>
    <row r="22" spans="1:48" ht="15.75" customHeight="1" x14ac:dyDescent="0.25">
      <c r="A22" s="21">
        <v>2</v>
      </c>
      <c r="B22" s="36" t="s">
        <v>70</v>
      </c>
      <c r="C22" s="37" t="s">
        <v>68</v>
      </c>
      <c r="D22" s="38"/>
      <c r="E22" s="39" t="s">
        <v>49</v>
      </c>
      <c r="F22" s="38"/>
      <c r="G22" s="40"/>
      <c r="H22" s="41">
        <f t="shared" ref="H22:H34" si="9">COUNTA(D22:G22)</f>
        <v>1</v>
      </c>
      <c r="I22" s="38"/>
      <c r="J22" s="38"/>
      <c r="K22" s="38"/>
      <c r="L22" s="42" t="s">
        <v>49</v>
      </c>
      <c r="M22" s="41">
        <f t="shared" ref="M22:M34" si="10">COUNTA(I22:L22)</f>
        <v>1</v>
      </c>
      <c r="N22" s="38"/>
      <c r="O22" s="39" t="s">
        <v>49</v>
      </c>
      <c r="P22" s="38"/>
      <c r="Q22" s="40"/>
      <c r="R22" s="41">
        <f t="shared" ref="R22:R34" si="11">COUNTA(N22:Q22)</f>
        <v>1</v>
      </c>
      <c r="S22" s="39" t="s">
        <v>49</v>
      </c>
      <c r="T22" s="38"/>
      <c r="U22" s="39" t="s">
        <v>49</v>
      </c>
      <c r="V22" s="40"/>
      <c r="W22" s="41">
        <f t="shared" ref="W22:W34" si="12">COUNTA(S22:V22)</f>
        <v>2</v>
      </c>
      <c r="X22" s="38"/>
      <c r="Y22" s="38"/>
      <c r="Z22" s="38"/>
      <c r="AA22" s="40"/>
      <c r="AB22" s="41">
        <f t="shared" ref="AB22:AB34" si="13">COUNTA(X22:AA22)</f>
        <v>0</v>
      </c>
      <c r="AC22" s="39" t="s">
        <v>49</v>
      </c>
      <c r="AD22" s="38"/>
      <c r="AE22" s="38"/>
      <c r="AF22" s="42" t="s">
        <v>49</v>
      </c>
      <c r="AG22" s="41">
        <f t="shared" ref="AG22:AG34" si="14">COUNTA(AC22:AF22)</f>
        <v>2</v>
      </c>
      <c r="AH22" s="38"/>
      <c r="AI22" s="38"/>
      <c r="AJ22" s="39" t="s">
        <v>49</v>
      </c>
      <c r="AK22" s="40"/>
      <c r="AL22" s="41">
        <f t="shared" ref="AL22:AL34" si="15">COUNTA(AH22:AK22)</f>
        <v>1</v>
      </c>
      <c r="AM22" s="38"/>
      <c r="AN22" s="38"/>
      <c r="AO22" s="39"/>
      <c r="AP22" s="42" t="s">
        <v>49</v>
      </c>
      <c r="AQ22" s="41">
        <f t="shared" ref="AQ22:AQ34" si="16">COUNTA(AM22:AP22)</f>
        <v>1</v>
      </c>
      <c r="AR22" s="38"/>
      <c r="AS22" s="39" t="s">
        <v>49</v>
      </c>
      <c r="AT22" s="39"/>
      <c r="AU22" s="40"/>
      <c r="AV22" s="43">
        <f t="shared" ref="AV22:AV34" si="17">COUNTA(AR22:AU22)</f>
        <v>1</v>
      </c>
    </row>
    <row r="23" spans="1:48" ht="15.75" customHeight="1" x14ac:dyDescent="0.25">
      <c r="A23" s="21">
        <v>2</v>
      </c>
      <c r="B23" s="38" t="s">
        <v>71</v>
      </c>
      <c r="C23" s="44" t="s">
        <v>68</v>
      </c>
      <c r="D23" s="38"/>
      <c r="E23" s="38"/>
      <c r="F23" s="38"/>
      <c r="G23" s="40"/>
      <c r="H23" s="41">
        <f t="shared" si="9"/>
        <v>0</v>
      </c>
      <c r="I23" s="38"/>
      <c r="J23" s="38"/>
      <c r="K23" s="38"/>
      <c r="L23" s="40"/>
      <c r="M23" s="41">
        <f t="shared" si="10"/>
        <v>0</v>
      </c>
      <c r="N23" s="38"/>
      <c r="O23" s="38"/>
      <c r="P23" s="38"/>
      <c r="Q23" s="40"/>
      <c r="R23" s="41">
        <f t="shared" si="11"/>
        <v>0</v>
      </c>
      <c r="S23" s="38"/>
      <c r="T23" s="39" t="s">
        <v>49</v>
      </c>
      <c r="U23" s="38"/>
      <c r="V23" s="40"/>
      <c r="W23" s="41">
        <f t="shared" si="12"/>
        <v>1</v>
      </c>
      <c r="X23" s="38"/>
      <c r="Y23" s="38"/>
      <c r="Z23" s="38"/>
      <c r="AA23" s="40"/>
      <c r="AB23" s="41">
        <f t="shared" si="13"/>
        <v>0</v>
      </c>
      <c r="AC23" s="38"/>
      <c r="AD23" s="38"/>
      <c r="AE23" s="38"/>
      <c r="AF23" s="40"/>
      <c r="AG23" s="41">
        <f t="shared" si="14"/>
        <v>0</v>
      </c>
      <c r="AH23" s="38"/>
      <c r="AI23" s="38"/>
      <c r="AJ23" s="38"/>
      <c r="AK23" s="40"/>
      <c r="AL23" s="41">
        <f t="shared" si="15"/>
        <v>0</v>
      </c>
      <c r="AM23" s="38"/>
      <c r="AN23" s="38"/>
      <c r="AO23" s="38"/>
      <c r="AP23" s="42" t="s">
        <v>49</v>
      </c>
      <c r="AQ23" s="41">
        <f t="shared" si="16"/>
        <v>1</v>
      </c>
      <c r="AR23" s="38"/>
      <c r="AS23" s="38"/>
      <c r="AT23" s="38"/>
      <c r="AU23" s="40"/>
      <c r="AV23" s="43">
        <f t="shared" si="17"/>
        <v>0</v>
      </c>
    </row>
    <row r="24" spans="1:48" ht="15.75" customHeight="1" x14ac:dyDescent="0.25">
      <c r="A24" s="21">
        <v>2</v>
      </c>
      <c r="B24" s="38" t="s">
        <v>72</v>
      </c>
      <c r="C24" s="44" t="s">
        <v>68</v>
      </c>
      <c r="D24" s="38"/>
      <c r="E24" s="38"/>
      <c r="F24" s="38"/>
      <c r="G24" s="40"/>
      <c r="H24" s="41">
        <f t="shared" si="9"/>
        <v>0</v>
      </c>
      <c r="I24" s="38"/>
      <c r="J24" s="38"/>
      <c r="K24" s="38"/>
      <c r="L24" s="40"/>
      <c r="M24" s="41">
        <f t="shared" si="10"/>
        <v>0</v>
      </c>
      <c r="N24" s="38"/>
      <c r="O24" s="38"/>
      <c r="P24" s="38"/>
      <c r="Q24" s="40"/>
      <c r="R24" s="41">
        <f t="shared" si="11"/>
        <v>0</v>
      </c>
      <c r="S24" s="38"/>
      <c r="T24" s="38"/>
      <c r="U24" s="38"/>
      <c r="V24" s="40"/>
      <c r="W24" s="41">
        <f t="shared" si="12"/>
        <v>0</v>
      </c>
      <c r="X24" s="38"/>
      <c r="Y24" s="38"/>
      <c r="Z24" s="38"/>
      <c r="AA24" s="40"/>
      <c r="AB24" s="41">
        <f t="shared" si="13"/>
        <v>0</v>
      </c>
      <c r="AC24" s="38"/>
      <c r="AD24" s="38"/>
      <c r="AE24" s="38"/>
      <c r="AF24" s="40"/>
      <c r="AG24" s="41">
        <f t="shared" si="14"/>
        <v>0</v>
      </c>
      <c r="AH24" s="38"/>
      <c r="AI24" s="38"/>
      <c r="AJ24" s="38"/>
      <c r="AK24" s="40"/>
      <c r="AL24" s="41">
        <f t="shared" si="15"/>
        <v>0</v>
      </c>
      <c r="AM24" s="38"/>
      <c r="AN24" s="38"/>
      <c r="AO24" s="38"/>
      <c r="AP24" s="40"/>
      <c r="AQ24" s="41">
        <f t="shared" si="16"/>
        <v>0</v>
      </c>
      <c r="AR24" s="38"/>
      <c r="AS24" s="38"/>
      <c r="AT24" s="38"/>
      <c r="AU24" s="40"/>
      <c r="AV24" s="43">
        <f t="shared" si="17"/>
        <v>0</v>
      </c>
    </row>
    <row r="25" spans="1:48" ht="15.75" customHeight="1" x14ac:dyDescent="0.25">
      <c r="A25" s="21">
        <v>2</v>
      </c>
      <c r="B25" s="38" t="s">
        <v>73</v>
      </c>
      <c r="C25" s="44" t="s">
        <v>68</v>
      </c>
      <c r="D25" s="38"/>
      <c r="E25" s="38"/>
      <c r="F25" s="38"/>
      <c r="G25" s="40"/>
      <c r="H25" s="41">
        <f t="shared" si="9"/>
        <v>0</v>
      </c>
      <c r="I25" s="38"/>
      <c r="J25" s="38"/>
      <c r="K25" s="38"/>
      <c r="L25" s="40"/>
      <c r="M25" s="41">
        <f t="shared" si="10"/>
        <v>0</v>
      </c>
      <c r="N25" s="38"/>
      <c r="O25" s="38"/>
      <c r="P25" s="38"/>
      <c r="Q25" s="40"/>
      <c r="R25" s="41">
        <f t="shared" si="11"/>
        <v>0</v>
      </c>
      <c r="S25" s="38"/>
      <c r="T25" s="38"/>
      <c r="U25" s="38"/>
      <c r="V25" s="40"/>
      <c r="W25" s="41">
        <f t="shared" si="12"/>
        <v>0</v>
      </c>
      <c r="X25" s="38"/>
      <c r="Y25" s="38"/>
      <c r="Z25" s="38"/>
      <c r="AA25" s="40"/>
      <c r="AB25" s="41">
        <f t="shared" si="13"/>
        <v>0</v>
      </c>
      <c r="AC25" s="38"/>
      <c r="AD25" s="38"/>
      <c r="AE25" s="38"/>
      <c r="AF25" s="40"/>
      <c r="AG25" s="41">
        <f t="shared" si="14"/>
        <v>0</v>
      </c>
      <c r="AH25" s="38"/>
      <c r="AI25" s="38"/>
      <c r="AJ25" s="38"/>
      <c r="AK25" s="40"/>
      <c r="AL25" s="41">
        <f t="shared" si="15"/>
        <v>0</v>
      </c>
      <c r="AM25" s="38"/>
      <c r="AN25" s="38"/>
      <c r="AO25" s="38"/>
      <c r="AP25" s="40"/>
      <c r="AQ25" s="41">
        <f t="shared" si="16"/>
        <v>0</v>
      </c>
      <c r="AR25" s="38"/>
      <c r="AS25" s="38"/>
      <c r="AT25" s="38"/>
      <c r="AU25" s="40"/>
      <c r="AV25" s="43">
        <f t="shared" si="17"/>
        <v>0</v>
      </c>
    </row>
    <row r="26" spans="1:48" ht="15.75" customHeight="1" x14ac:dyDescent="0.25">
      <c r="A26" s="21">
        <v>2</v>
      </c>
      <c r="B26" s="38" t="s">
        <v>74</v>
      </c>
      <c r="C26" s="44" t="s">
        <v>68</v>
      </c>
      <c r="D26" s="38"/>
      <c r="E26" s="38"/>
      <c r="F26" s="38"/>
      <c r="G26" s="40"/>
      <c r="H26" s="41">
        <f t="shared" si="9"/>
        <v>0</v>
      </c>
      <c r="I26" s="38"/>
      <c r="J26" s="38"/>
      <c r="K26" s="38"/>
      <c r="L26" s="40"/>
      <c r="M26" s="41">
        <f t="shared" si="10"/>
        <v>0</v>
      </c>
      <c r="N26" s="38"/>
      <c r="O26" s="38"/>
      <c r="P26" s="38"/>
      <c r="Q26" s="40"/>
      <c r="R26" s="41">
        <f t="shared" si="11"/>
        <v>0</v>
      </c>
      <c r="S26" s="38"/>
      <c r="T26" s="38"/>
      <c r="U26" s="39" t="s">
        <v>49</v>
      </c>
      <c r="V26" s="40"/>
      <c r="W26" s="41">
        <f t="shared" si="12"/>
        <v>1</v>
      </c>
      <c r="X26" s="38"/>
      <c r="Y26" s="38"/>
      <c r="Z26" s="38"/>
      <c r="AA26" s="40"/>
      <c r="AB26" s="41">
        <f t="shared" si="13"/>
        <v>0</v>
      </c>
      <c r="AC26" s="38"/>
      <c r="AD26" s="38"/>
      <c r="AE26" s="38"/>
      <c r="AF26" s="40"/>
      <c r="AG26" s="41">
        <f t="shared" si="14"/>
        <v>0</v>
      </c>
      <c r="AH26" s="38"/>
      <c r="AI26" s="38"/>
      <c r="AJ26" s="38"/>
      <c r="AK26" s="40"/>
      <c r="AL26" s="41">
        <f t="shared" si="15"/>
        <v>0</v>
      </c>
      <c r="AM26" s="38"/>
      <c r="AN26" s="38"/>
      <c r="AO26" s="38"/>
      <c r="AP26" s="40"/>
      <c r="AQ26" s="41">
        <f t="shared" si="16"/>
        <v>0</v>
      </c>
      <c r="AR26" s="38"/>
      <c r="AS26" s="38"/>
      <c r="AT26" s="39" t="s">
        <v>49</v>
      </c>
      <c r="AU26" s="40"/>
      <c r="AV26" s="43">
        <f t="shared" si="17"/>
        <v>1</v>
      </c>
    </row>
    <row r="27" spans="1:48" ht="15.75" customHeight="1" x14ac:dyDescent="0.25">
      <c r="A27" s="21">
        <v>2</v>
      </c>
      <c r="B27" s="38" t="s">
        <v>75</v>
      </c>
      <c r="C27" s="44" t="s">
        <v>68</v>
      </c>
      <c r="D27" s="38"/>
      <c r="E27" s="39" t="s">
        <v>49</v>
      </c>
      <c r="F27" s="38"/>
      <c r="G27" s="40"/>
      <c r="H27" s="41">
        <f t="shared" si="9"/>
        <v>1</v>
      </c>
      <c r="I27" s="38"/>
      <c r="J27" s="38"/>
      <c r="K27" s="39" t="s">
        <v>49</v>
      </c>
      <c r="L27" s="40"/>
      <c r="M27" s="41">
        <f t="shared" si="10"/>
        <v>1</v>
      </c>
      <c r="N27" s="38"/>
      <c r="O27" s="38"/>
      <c r="P27" s="39" t="s">
        <v>49</v>
      </c>
      <c r="Q27" s="40"/>
      <c r="R27" s="41">
        <f t="shared" si="11"/>
        <v>1</v>
      </c>
      <c r="S27" s="38"/>
      <c r="T27" s="38"/>
      <c r="U27" s="39" t="s">
        <v>49</v>
      </c>
      <c r="V27" s="40"/>
      <c r="W27" s="41">
        <f t="shared" si="12"/>
        <v>1</v>
      </c>
      <c r="X27" s="38"/>
      <c r="Y27" s="39" t="s">
        <v>49</v>
      </c>
      <c r="Z27" s="38"/>
      <c r="AA27" s="40"/>
      <c r="AB27" s="41">
        <f t="shared" si="13"/>
        <v>1</v>
      </c>
      <c r="AC27" s="38"/>
      <c r="AD27" s="39" t="s">
        <v>49</v>
      </c>
      <c r="AE27" s="38"/>
      <c r="AF27" s="40"/>
      <c r="AG27" s="41">
        <f t="shared" si="14"/>
        <v>1</v>
      </c>
      <c r="AH27" s="38"/>
      <c r="AI27" s="39" t="s">
        <v>49</v>
      </c>
      <c r="AJ27" s="38"/>
      <c r="AK27" s="40"/>
      <c r="AL27" s="41">
        <f t="shared" si="15"/>
        <v>1</v>
      </c>
      <c r="AM27" s="38"/>
      <c r="AN27" s="38"/>
      <c r="AO27" s="39" t="s">
        <v>49</v>
      </c>
      <c r="AP27" s="40"/>
      <c r="AQ27" s="41">
        <f t="shared" si="16"/>
        <v>1</v>
      </c>
      <c r="AR27" s="38"/>
      <c r="AS27" s="39" t="s">
        <v>49</v>
      </c>
      <c r="AT27" s="38"/>
      <c r="AU27" s="40"/>
      <c r="AV27" s="43">
        <f t="shared" si="17"/>
        <v>1</v>
      </c>
    </row>
    <row r="28" spans="1:48" ht="15.75" customHeight="1" x14ac:dyDescent="0.25">
      <c r="A28" s="21">
        <v>2</v>
      </c>
      <c r="B28" s="38" t="s">
        <v>76</v>
      </c>
      <c r="C28" s="44" t="s">
        <v>68</v>
      </c>
      <c r="D28" s="38"/>
      <c r="E28" s="38"/>
      <c r="F28" s="38"/>
      <c r="G28" s="40"/>
      <c r="H28" s="41">
        <f t="shared" si="9"/>
        <v>0</v>
      </c>
      <c r="I28" s="38"/>
      <c r="J28" s="38"/>
      <c r="K28" s="38"/>
      <c r="L28" s="40"/>
      <c r="M28" s="41">
        <f t="shared" si="10"/>
        <v>0</v>
      </c>
      <c r="N28" s="38"/>
      <c r="O28" s="38"/>
      <c r="P28" s="38"/>
      <c r="Q28" s="40"/>
      <c r="R28" s="41">
        <f t="shared" si="11"/>
        <v>0</v>
      </c>
      <c r="S28" s="38"/>
      <c r="T28" s="39" t="s">
        <v>49</v>
      </c>
      <c r="U28" s="38"/>
      <c r="V28" s="42"/>
      <c r="W28" s="41">
        <f t="shared" si="12"/>
        <v>1</v>
      </c>
      <c r="X28" s="38"/>
      <c r="Y28" s="38"/>
      <c r="Z28" s="38"/>
      <c r="AA28" s="40"/>
      <c r="AB28" s="41">
        <f t="shared" si="13"/>
        <v>0</v>
      </c>
      <c r="AC28" s="38"/>
      <c r="AD28" s="38"/>
      <c r="AE28" s="38"/>
      <c r="AF28" s="40"/>
      <c r="AG28" s="41">
        <f t="shared" si="14"/>
        <v>0</v>
      </c>
      <c r="AH28" s="38"/>
      <c r="AI28" s="38"/>
      <c r="AJ28" s="38"/>
      <c r="AK28" s="40"/>
      <c r="AL28" s="41">
        <f t="shared" si="15"/>
        <v>0</v>
      </c>
      <c r="AM28" s="38"/>
      <c r="AN28" s="38"/>
      <c r="AO28" s="38"/>
      <c r="AP28" s="40"/>
      <c r="AQ28" s="41">
        <f t="shared" si="16"/>
        <v>0</v>
      </c>
      <c r="AR28" s="38"/>
      <c r="AS28" s="38"/>
      <c r="AT28" s="39" t="s">
        <v>49</v>
      </c>
      <c r="AU28" s="40"/>
      <c r="AV28" s="43">
        <f t="shared" si="17"/>
        <v>1</v>
      </c>
    </row>
    <row r="29" spans="1:48" ht="15.75" customHeight="1" x14ac:dyDescent="0.25">
      <c r="A29" s="21">
        <v>2</v>
      </c>
      <c r="B29" s="38" t="s">
        <v>77</v>
      </c>
      <c r="C29" s="44" t="s">
        <v>68</v>
      </c>
      <c r="D29" s="38"/>
      <c r="E29" s="38"/>
      <c r="F29" s="38"/>
      <c r="G29" s="40"/>
      <c r="H29" s="41">
        <f t="shared" si="9"/>
        <v>0</v>
      </c>
      <c r="I29" s="38"/>
      <c r="J29" s="38"/>
      <c r="K29" s="38"/>
      <c r="L29" s="40"/>
      <c r="M29" s="41">
        <f t="shared" si="10"/>
        <v>0</v>
      </c>
      <c r="N29" s="38"/>
      <c r="O29" s="38"/>
      <c r="P29" s="38"/>
      <c r="Q29" s="40"/>
      <c r="R29" s="41">
        <f t="shared" si="11"/>
        <v>0</v>
      </c>
      <c r="S29" s="38"/>
      <c r="T29" s="38"/>
      <c r="U29" s="38"/>
      <c r="V29" s="40"/>
      <c r="W29" s="41">
        <f t="shared" si="12"/>
        <v>0</v>
      </c>
      <c r="X29" s="38"/>
      <c r="Y29" s="38"/>
      <c r="Z29" s="38"/>
      <c r="AA29" s="40"/>
      <c r="AB29" s="41">
        <f t="shared" si="13"/>
        <v>0</v>
      </c>
      <c r="AC29" s="38"/>
      <c r="AD29" s="38"/>
      <c r="AE29" s="38"/>
      <c r="AF29" s="40"/>
      <c r="AG29" s="41">
        <f t="shared" si="14"/>
        <v>0</v>
      </c>
      <c r="AH29" s="38"/>
      <c r="AI29" s="38"/>
      <c r="AJ29" s="38"/>
      <c r="AK29" s="40"/>
      <c r="AL29" s="41">
        <f t="shared" si="15"/>
        <v>0</v>
      </c>
      <c r="AM29" s="38"/>
      <c r="AN29" s="38"/>
      <c r="AO29" s="38"/>
      <c r="AP29" s="40"/>
      <c r="AQ29" s="41">
        <f t="shared" si="16"/>
        <v>0</v>
      </c>
      <c r="AR29" s="38"/>
      <c r="AS29" s="38"/>
      <c r="AT29" s="38"/>
      <c r="AU29" s="40"/>
      <c r="AV29" s="43">
        <f t="shared" si="17"/>
        <v>0</v>
      </c>
    </row>
    <row r="30" spans="1:48" ht="15.75" customHeight="1" x14ac:dyDescent="0.25">
      <c r="A30" s="21">
        <v>2</v>
      </c>
      <c r="B30" s="38" t="s">
        <v>78</v>
      </c>
      <c r="C30" s="44" t="s">
        <v>68</v>
      </c>
      <c r="D30" s="38"/>
      <c r="E30" s="38"/>
      <c r="F30" s="38"/>
      <c r="G30" s="40"/>
      <c r="H30" s="41">
        <f t="shared" si="9"/>
        <v>0</v>
      </c>
      <c r="I30" s="38"/>
      <c r="J30" s="38"/>
      <c r="K30" s="38"/>
      <c r="L30" s="40"/>
      <c r="M30" s="41">
        <f t="shared" si="10"/>
        <v>0</v>
      </c>
      <c r="N30" s="38"/>
      <c r="O30" s="38"/>
      <c r="P30" s="38"/>
      <c r="Q30" s="40"/>
      <c r="R30" s="41">
        <f t="shared" si="11"/>
        <v>0</v>
      </c>
      <c r="S30" s="38"/>
      <c r="T30" s="38"/>
      <c r="U30" s="38"/>
      <c r="V30" s="40"/>
      <c r="W30" s="41">
        <f t="shared" si="12"/>
        <v>0</v>
      </c>
      <c r="X30" s="38"/>
      <c r="Y30" s="38"/>
      <c r="Z30" s="38"/>
      <c r="AA30" s="40"/>
      <c r="AB30" s="41">
        <f t="shared" si="13"/>
        <v>0</v>
      </c>
      <c r="AC30" s="38"/>
      <c r="AD30" s="38"/>
      <c r="AE30" s="38"/>
      <c r="AF30" s="40"/>
      <c r="AG30" s="41">
        <f t="shared" si="14"/>
        <v>0</v>
      </c>
      <c r="AH30" s="38"/>
      <c r="AI30" s="38"/>
      <c r="AJ30" s="38"/>
      <c r="AK30" s="40"/>
      <c r="AL30" s="41">
        <f t="shared" si="15"/>
        <v>0</v>
      </c>
      <c r="AM30" s="38"/>
      <c r="AN30" s="38"/>
      <c r="AO30" s="38"/>
      <c r="AP30" s="40"/>
      <c r="AQ30" s="41">
        <f t="shared" si="16"/>
        <v>0</v>
      </c>
      <c r="AR30" s="39"/>
      <c r="AS30" s="39"/>
      <c r="AT30" s="38"/>
      <c r="AU30" s="40"/>
      <c r="AV30" s="43">
        <f t="shared" si="17"/>
        <v>0</v>
      </c>
    </row>
    <row r="31" spans="1:48" ht="15.75" customHeight="1" x14ac:dyDescent="0.25">
      <c r="A31" s="21">
        <v>2</v>
      </c>
      <c r="B31" s="38" t="s">
        <v>79</v>
      </c>
      <c r="C31" s="44" t="s">
        <v>68</v>
      </c>
      <c r="D31" s="38"/>
      <c r="E31" s="38"/>
      <c r="F31" s="38"/>
      <c r="G31" s="40"/>
      <c r="H31" s="41">
        <f t="shared" si="9"/>
        <v>0</v>
      </c>
      <c r="I31" s="38"/>
      <c r="J31" s="38"/>
      <c r="K31" s="38"/>
      <c r="L31" s="40"/>
      <c r="M31" s="41">
        <f t="shared" si="10"/>
        <v>0</v>
      </c>
      <c r="N31" s="38"/>
      <c r="O31" s="38"/>
      <c r="P31" s="38"/>
      <c r="Q31" s="40"/>
      <c r="R31" s="41">
        <f t="shared" si="11"/>
        <v>0</v>
      </c>
      <c r="S31" s="38"/>
      <c r="T31" s="38"/>
      <c r="U31" s="38"/>
      <c r="V31" s="40"/>
      <c r="W31" s="41">
        <f t="shared" si="12"/>
        <v>0</v>
      </c>
      <c r="X31" s="38"/>
      <c r="Y31" s="38"/>
      <c r="Z31" s="38"/>
      <c r="AA31" s="40"/>
      <c r="AB31" s="41">
        <f t="shared" si="13"/>
        <v>0</v>
      </c>
      <c r="AC31" s="38"/>
      <c r="AD31" s="38"/>
      <c r="AE31" s="38"/>
      <c r="AF31" s="40"/>
      <c r="AG31" s="41">
        <f t="shared" si="14"/>
        <v>0</v>
      </c>
      <c r="AH31" s="38"/>
      <c r="AI31" s="38"/>
      <c r="AJ31" s="38"/>
      <c r="AK31" s="40"/>
      <c r="AL31" s="41">
        <f t="shared" si="15"/>
        <v>0</v>
      </c>
      <c r="AM31" s="38"/>
      <c r="AN31" s="38"/>
      <c r="AO31" s="38"/>
      <c r="AP31" s="40"/>
      <c r="AQ31" s="41">
        <f t="shared" si="16"/>
        <v>0</v>
      </c>
      <c r="AR31" s="38"/>
      <c r="AS31" s="38"/>
      <c r="AT31" s="38"/>
      <c r="AU31" s="42" t="s">
        <v>49</v>
      </c>
      <c r="AV31" s="43">
        <f t="shared" si="17"/>
        <v>1</v>
      </c>
    </row>
    <row r="32" spans="1:48" ht="15.75" customHeight="1" x14ac:dyDescent="0.25">
      <c r="A32" s="21">
        <v>2</v>
      </c>
      <c r="B32" s="38" t="s">
        <v>80</v>
      </c>
      <c r="C32" s="44" t="s">
        <v>68</v>
      </c>
      <c r="D32" s="38"/>
      <c r="E32" s="38"/>
      <c r="F32" s="38"/>
      <c r="G32" s="40"/>
      <c r="H32" s="41">
        <f t="shared" si="9"/>
        <v>0</v>
      </c>
      <c r="I32" s="38"/>
      <c r="J32" s="38"/>
      <c r="K32" s="38"/>
      <c r="L32" s="40"/>
      <c r="M32" s="41">
        <f t="shared" si="10"/>
        <v>0</v>
      </c>
      <c r="N32" s="38"/>
      <c r="O32" s="38"/>
      <c r="P32" s="38"/>
      <c r="Q32" s="40"/>
      <c r="R32" s="41">
        <f t="shared" si="11"/>
        <v>0</v>
      </c>
      <c r="S32" s="38"/>
      <c r="T32" s="38"/>
      <c r="U32" s="38"/>
      <c r="V32" s="40"/>
      <c r="W32" s="41">
        <f t="shared" si="12"/>
        <v>0</v>
      </c>
      <c r="X32" s="38"/>
      <c r="Y32" s="38"/>
      <c r="Z32" s="38"/>
      <c r="AA32" s="40"/>
      <c r="AB32" s="41">
        <f t="shared" si="13"/>
        <v>0</v>
      </c>
      <c r="AC32" s="38"/>
      <c r="AD32" s="38"/>
      <c r="AE32" s="38"/>
      <c r="AF32" s="40"/>
      <c r="AG32" s="41">
        <f t="shared" si="14"/>
        <v>0</v>
      </c>
      <c r="AH32" s="38"/>
      <c r="AI32" s="38"/>
      <c r="AJ32" s="38"/>
      <c r="AK32" s="40"/>
      <c r="AL32" s="41">
        <f t="shared" si="15"/>
        <v>0</v>
      </c>
      <c r="AM32" s="38"/>
      <c r="AN32" s="38"/>
      <c r="AO32" s="38"/>
      <c r="AP32" s="40"/>
      <c r="AQ32" s="41">
        <f t="shared" si="16"/>
        <v>0</v>
      </c>
      <c r="AR32" s="38"/>
      <c r="AS32" s="39" t="s">
        <v>49</v>
      </c>
      <c r="AT32" s="38"/>
      <c r="AU32" s="40"/>
      <c r="AV32" s="43">
        <f t="shared" si="17"/>
        <v>1</v>
      </c>
    </row>
    <row r="33" spans="1:48" ht="15.75" customHeight="1" x14ac:dyDescent="0.25">
      <c r="A33" s="21">
        <v>2</v>
      </c>
      <c r="B33" s="38" t="s">
        <v>81</v>
      </c>
      <c r="C33" s="44" t="s">
        <v>68</v>
      </c>
      <c r="D33" s="38"/>
      <c r="E33" s="38"/>
      <c r="F33" s="38"/>
      <c r="G33" s="40"/>
      <c r="H33" s="41">
        <f t="shared" si="9"/>
        <v>0</v>
      </c>
      <c r="I33" s="38"/>
      <c r="J33" s="38"/>
      <c r="K33" s="38"/>
      <c r="L33" s="40"/>
      <c r="M33" s="41">
        <f t="shared" si="10"/>
        <v>0</v>
      </c>
      <c r="N33" s="38"/>
      <c r="O33" s="38"/>
      <c r="P33" s="38"/>
      <c r="Q33" s="40"/>
      <c r="R33" s="41">
        <f t="shared" si="11"/>
        <v>0</v>
      </c>
      <c r="S33" s="38"/>
      <c r="T33" s="38"/>
      <c r="U33" s="38"/>
      <c r="V33" s="40"/>
      <c r="W33" s="41">
        <f t="shared" si="12"/>
        <v>0</v>
      </c>
      <c r="X33" s="38"/>
      <c r="Y33" s="38"/>
      <c r="Z33" s="38"/>
      <c r="AA33" s="40"/>
      <c r="AB33" s="41">
        <f t="shared" si="13"/>
        <v>0</v>
      </c>
      <c r="AC33" s="38"/>
      <c r="AD33" s="38"/>
      <c r="AE33" s="38"/>
      <c r="AF33" s="40"/>
      <c r="AG33" s="41">
        <f t="shared" si="14"/>
        <v>0</v>
      </c>
      <c r="AH33" s="38"/>
      <c r="AI33" s="38"/>
      <c r="AJ33" s="38"/>
      <c r="AK33" s="40"/>
      <c r="AL33" s="41">
        <f t="shared" si="15"/>
        <v>0</v>
      </c>
      <c r="AM33" s="38"/>
      <c r="AN33" s="38"/>
      <c r="AO33" s="38"/>
      <c r="AP33" s="40"/>
      <c r="AQ33" s="41">
        <f t="shared" si="16"/>
        <v>0</v>
      </c>
      <c r="AR33" s="38"/>
      <c r="AS33" s="38"/>
      <c r="AT33" s="38"/>
      <c r="AU33" s="40"/>
      <c r="AV33" s="43">
        <f t="shared" si="17"/>
        <v>0</v>
      </c>
    </row>
    <row r="34" spans="1:48" ht="15.75" customHeight="1" x14ac:dyDescent="0.25">
      <c r="A34" s="21">
        <v>2</v>
      </c>
      <c r="B34" s="44" t="s">
        <v>82</v>
      </c>
      <c r="C34" s="44" t="s">
        <v>68</v>
      </c>
      <c r="D34" s="45"/>
      <c r="E34" s="45"/>
      <c r="F34" s="45"/>
      <c r="G34" s="46"/>
      <c r="H34" s="47">
        <f t="shared" si="9"/>
        <v>0</v>
      </c>
      <c r="I34" s="45"/>
      <c r="J34" s="45"/>
      <c r="K34" s="45"/>
      <c r="L34" s="46"/>
      <c r="M34" s="47">
        <f t="shared" si="10"/>
        <v>0</v>
      </c>
      <c r="N34" s="45"/>
      <c r="O34" s="45"/>
      <c r="P34" s="45"/>
      <c r="Q34" s="46"/>
      <c r="R34" s="47">
        <f t="shared" si="11"/>
        <v>0</v>
      </c>
      <c r="S34" s="45"/>
      <c r="T34" s="45"/>
      <c r="U34" s="45"/>
      <c r="V34" s="46"/>
      <c r="W34" s="47">
        <f t="shared" si="12"/>
        <v>0</v>
      </c>
      <c r="X34" s="45"/>
      <c r="Y34" s="45"/>
      <c r="Z34" s="45"/>
      <c r="AA34" s="46"/>
      <c r="AB34" s="47">
        <f t="shared" si="13"/>
        <v>0</v>
      </c>
      <c r="AC34" s="45"/>
      <c r="AD34" s="45"/>
      <c r="AE34" s="45"/>
      <c r="AF34" s="46"/>
      <c r="AG34" s="47">
        <f t="shared" si="14"/>
        <v>0</v>
      </c>
      <c r="AH34" s="45"/>
      <c r="AI34" s="45"/>
      <c r="AJ34" s="45"/>
      <c r="AK34" s="46"/>
      <c r="AL34" s="47">
        <f t="shared" si="15"/>
        <v>0</v>
      </c>
      <c r="AM34" s="45"/>
      <c r="AN34" s="45"/>
      <c r="AO34" s="45"/>
      <c r="AP34" s="46"/>
      <c r="AQ34" s="47">
        <f t="shared" si="16"/>
        <v>0</v>
      </c>
      <c r="AR34" s="45"/>
      <c r="AS34" s="45"/>
      <c r="AT34" s="45"/>
      <c r="AU34" s="46"/>
      <c r="AV34" s="48">
        <f t="shared" si="17"/>
        <v>0</v>
      </c>
    </row>
    <row r="35" spans="1:48" ht="15.75" customHeight="1" x14ac:dyDescent="0.25">
      <c r="A35" s="21">
        <v>2</v>
      </c>
      <c r="B35" s="49"/>
      <c r="C35" s="50"/>
      <c r="D35" s="51"/>
      <c r="E35" s="52"/>
      <c r="F35" s="52"/>
      <c r="G35" s="52"/>
      <c r="H35" s="52">
        <f>SUM(H22:H34)</f>
        <v>2</v>
      </c>
      <c r="I35" s="52"/>
      <c r="J35" s="52"/>
      <c r="K35" s="52"/>
      <c r="L35" s="52"/>
      <c r="M35" s="52">
        <f>SUM(M22:M34)</f>
        <v>2</v>
      </c>
      <c r="N35" s="52"/>
      <c r="O35" s="52"/>
      <c r="P35" s="52"/>
      <c r="Q35" s="52"/>
      <c r="R35" s="52">
        <f>SUM(R22:R34)</f>
        <v>2</v>
      </c>
      <c r="S35" s="52"/>
      <c r="T35" s="52"/>
      <c r="U35" s="52"/>
      <c r="V35" s="52"/>
      <c r="W35" s="52">
        <f>SUM(W22:W34)</f>
        <v>6</v>
      </c>
      <c r="X35" s="52"/>
      <c r="Y35" s="52"/>
      <c r="Z35" s="52"/>
      <c r="AA35" s="52"/>
      <c r="AB35" s="52">
        <f>SUM(AB22:AB34)</f>
        <v>1</v>
      </c>
      <c r="AC35" s="52"/>
      <c r="AD35" s="52"/>
      <c r="AE35" s="52"/>
      <c r="AF35" s="52"/>
      <c r="AG35" s="52">
        <f>SUM(AG22:AG34)</f>
        <v>3</v>
      </c>
      <c r="AH35" s="52"/>
      <c r="AI35" s="52"/>
      <c r="AJ35" s="52"/>
      <c r="AK35" s="52"/>
      <c r="AL35" s="52">
        <f>SUM(AL22:AL34)</f>
        <v>2</v>
      </c>
      <c r="AM35" s="52"/>
      <c r="AN35" s="52"/>
      <c r="AO35" s="52"/>
      <c r="AP35" s="52"/>
      <c r="AQ35" s="52">
        <f>SUM(AQ22:AQ34)</f>
        <v>3</v>
      </c>
      <c r="AR35" s="52"/>
      <c r="AS35" s="52"/>
      <c r="AT35" s="52"/>
      <c r="AU35" s="52"/>
      <c r="AV35" s="52">
        <f>SUM(AV22:AV34)</f>
        <v>6</v>
      </c>
    </row>
    <row r="36" spans="1:48" ht="15.75" customHeight="1" x14ac:dyDescent="0.25">
      <c r="A36" s="21">
        <v>3</v>
      </c>
      <c r="B36" s="85" t="str">
        <f>"Буква (или иное название) класса "&amp;A36&amp;":"</f>
        <v>Буква (или иное название) класса 3:</v>
      </c>
      <c r="C36" s="86"/>
      <c r="D36" s="87" t="s">
        <v>84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9"/>
    </row>
    <row r="37" spans="1:48" ht="15.75" customHeight="1" x14ac:dyDescent="0.25">
      <c r="A37" s="21">
        <v>3</v>
      </c>
      <c r="B37" s="36" t="s">
        <v>70</v>
      </c>
      <c r="C37" s="37" t="s">
        <v>68</v>
      </c>
      <c r="D37" s="38"/>
      <c r="E37" s="39" t="s">
        <v>49</v>
      </c>
      <c r="F37" s="38"/>
      <c r="G37" s="40"/>
      <c r="H37" s="41">
        <f t="shared" ref="H37:H49" si="18">COUNTA(D37:G37)</f>
        <v>1</v>
      </c>
      <c r="I37" s="38"/>
      <c r="J37" s="38"/>
      <c r="K37" s="38"/>
      <c r="L37" s="42" t="s">
        <v>49</v>
      </c>
      <c r="M37" s="41">
        <f t="shared" ref="M37:M49" si="19">COUNTA(I37:L37)</f>
        <v>1</v>
      </c>
      <c r="N37" s="38"/>
      <c r="O37" s="39" t="s">
        <v>49</v>
      </c>
      <c r="P37" s="38"/>
      <c r="Q37" s="40"/>
      <c r="R37" s="41">
        <f t="shared" ref="R37:R49" si="20">COUNTA(N37:Q37)</f>
        <v>1</v>
      </c>
      <c r="S37" s="39" t="s">
        <v>49</v>
      </c>
      <c r="T37" s="38"/>
      <c r="U37" s="39" t="s">
        <v>49</v>
      </c>
      <c r="V37" s="40"/>
      <c r="W37" s="41">
        <f t="shared" ref="W37:W49" si="21">COUNTA(S37:V37)</f>
        <v>2</v>
      </c>
      <c r="X37" s="38"/>
      <c r="Y37" s="38"/>
      <c r="Z37" s="38"/>
      <c r="AA37" s="40"/>
      <c r="AB37" s="41">
        <f t="shared" ref="AB37:AB49" si="22">COUNTA(X37:AA37)</f>
        <v>0</v>
      </c>
      <c r="AC37" s="39" t="s">
        <v>49</v>
      </c>
      <c r="AD37" s="38"/>
      <c r="AE37" s="38"/>
      <c r="AF37" s="42" t="s">
        <v>49</v>
      </c>
      <c r="AG37" s="41">
        <f t="shared" ref="AG37:AG49" si="23">COUNTA(AC37:AF37)</f>
        <v>2</v>
      </c>
      <c r="AH37" s="38"/>
      <c r="AI37" s="38"/>
      <c r="AJ37" s="39" t="s">
        <v>49</v>
      </c>
      <c r="AK37" s="40"/>
      <c r="AL37" s="41">
        <f t="shared" ref="AL37:AL49" si="24">COUNTA(AH37:AK37)</f>
        <v>1</v>
      </c>
      <c r="AM37" s="38"/>
      <c r="AN37" s="38"/>
      <c r="AO37" s="39"/>
      <c r="AP37" s="42" t="s">
        <v>49</v>
      </c>
      <c r="AQ37" s="41">
        <f t="shared" ref="AQ37:AQ49" si="25">COUNTA(AM37:AP37)</f>
        <v>1</v>
      </c>
      <c r="AR37" s="38"/>
      <c r="AS37" s="39" t="s">
        <v>49</v>
      </c>
      <c r="AT37" s="39"/>
      <c r="AU37" s="40"/>
      <c r="AV37" s="43">
        <f t="shared" ref="AV37:AV49" si="26">COUNTA(AR37:AU37)</f>
        <v>1</v>
      </c>
    </row>
    <row r="38" spans="1:48" ht="15.75" customHeight="1" x14ac:dyDescent="0.25">
      <c r="A38" s="21">
        <v>3</v>
      </c>
      <c r="B38" s="38" t="s">
        <v>71</v>
      </c>
      <c r="C38" s="44" t="s">
        <v>68</v>
      </c>
      <c r="D38" s="38"/>
      <c r="E38" s="38"/>
      <c r="F38" s="38"/>
      <c r="G38" s="40"/>
      <c r="H38" s="41">
        <f t="shared" si="18"/>
        <v>0</v>
      </c>
      <c r="I38" s="38"/>
      <c r="J38" s="38"/>
      <c r="K38" s="38"/>
      <c r="L38" s="40"/>
      <c r="M38" s="41">
        <f t="shared" si="19"/>
        <v>0</v>
      </c>
      <c r="N38" s="38"/>
      <c r="O38" s="38"/>
      <c r="P38" s="38"/>
      <c r="Q38" s="40"/>
      <c r="R38" s="41">
        <f t="shared" si="20"/>
        <v>0</v>
      </c>
      <c r="S38" s="38"/>
      <c r="T38" s="39" t="s">
        <v>49</v>
      </c>
      <c r="U38" s="38"/>
      <c r="V38" s="40"/>
      <c r="W38" s="41">
        <f t="shared" si="21"/>
        <v>1</v>
      </c>
      <c r="X38" s="38"/>
      <c r="Y38" s="38"/>
      <c r="Z38" s="38"/>
      <c r="AA38" s="40"/>
      <c r="AB38" s="41">
        <f t="shared" si="22"/>
        <v>0</v>
      </c>
      <c r="AC38" s="38"/>
      <c r="AD38" s="38"/>
      <c r="AE38" s="38"/>
      <c r="AF38" s="40"/>
      <c r="AG38" s="41">
        <f t="shared" si="23"/>
        <v>0</v>
      </c>
      <c r="AH38" s="38"/>
      <c r="AI38" s="38"/>
      <c r="AJ38" s="38"/>
      <c r="AK38" s="40"/>
      <c r="AL38" s="41">
        <f t="shared" si="24"/>
        <v>0</v>
      </c>
      <c r="AM38" s="38"/>
      <c r="AN38" s="38"/>
      <c r="AO38" s="38"/>
      <c r="AP38" s="42" t="s">
        <v>49</v>
      </c>
      <c r="AQ38" s="41">
        <f t="shared" si="25"/>
        <v>1</v>
      </c>
      <c r="AR38" s="38"/>
      <c r="AS38" s="38"/>
      <c r="AT38" s="38"/>
      <c r="AU38" s="40"/>
      <c r="AV38" s="43">
        <f t="shared" si="26"/>
        <v>0</v>
      </c>
    </row>
    <row r="39" spans="1:48" ht="15.75" customHeight="1" x14ac:dyDescent="0.25">
      <c r="A39" s="21">
        <v>3</v>
      </c>
      <c r="B39" s="38" t="s">
        <v>72</v>
      </c>
      <c r="C39" s="44" t="s">
        <v>68</v>
      </c>
      <c r="D39" s="38"/>
      <c r="E39" s="38"/>
      <c r="F39" s="38"/>
      <c r="G39" s="40"/>
      <c r="H39" s="41">
        <f t="shared" si="18"/>
        <v>0</v>
      </c>
      <c r="I39" s="38"/>
      <c r="J39" s="38"/>
      <c r="K39" s="38"/>
      <c r="L39" s="40"/>
      <c r="M39" s="41">
        <f t="shared" si="19"/>
        <v>0</v>
      </c>
      <c r="N39" s="38"/>
      <c r="O39" s="38"/>
      <c r="P39" s="38"/>
      <c r="Q39" s="40"/>
      <c r="R39" s="41">
        <f t="shared" si="20"/>
        <v>0</v>
      </c>
      <c r="S39" s="38"/>
      <c r="T39" s="38"/>
      <c r="U39" s="38"/>
      <c r="V39" s="40"/>
      <c r="W39" s="41">
        <f t="shared" si="21"/>
        <v>0</v>
      </c>
      <c r="X39" s="38"/>
      <c r="Y39" s="38"/>
      <c r="Z39" s="38"/>
      <c r="AA39" s="40"/>
      <c r="AB39" s="41">
        <f t="shared" si="22"/>
        <v>0</v>
      </c>
      <c r="AC39" s="38"/>
      <c r="AD39" s="38"/>
      <c r="AE39" s="38"/>
      <c r="AF39" s="40"/>
      <c r="AG39" s="41">
        <f t="shared" si="23"/>
        <v>0</v>
      </c>
      <c r="AH39" s="38"/>
      <c r="AI39" s="38"/>
      <c r="AJ39" s="38"/>
      <c r="AK39" s="40"/>
      <c r="AL39" s="41">
        <f t="shared" si="24"/>
        <v>0</v>
      </c>
      <c r="AM39" s="38"/>
      <c r="AN39" s="38"/>
      <c r="AO39" s="38"/>
      <c r="AP39" s="40"/>
      <c r="AQ39" s="41">
        <f t="shared" si="25"/>
        <v>0</v>
      </c>
      <c r="AR39" s="38"/>
      <c r="AS39" s="38"/>
      <c r="AT39" s="38"/>
      <c r="AU39" s="40"/>
      <c r="AV39" s="43">
        <f t="shared" si="26"/>
        <v>0</v>
      </c>
    </row>
    <row r="40" spans="1:48" ht="15.75" customHeight="1" x14ac:dyDescent="0.25">
      <c r="A40" s="21">
        <v>3</v>
      </c>
      <c r="B40" s="38" t="s">
        <v>73</v>
      </c>
      <c r="C40" s="44" t="s">
        <v>68</v>
      </c>
      <c r="D40" s="38"/>
      <c r="E40" s="38"/>
      <c r="F40" s="38"/>
      <c r="G40" s="40"/>
      <c r="H40" s="41">
        <f t="shared" si="18"/>
        <v>0</v>
      </c>
      <c r="I40" s="38"/>
      <c r="J40" s="38"/>
      <c r="K40" s="38"/>
      <c r="L40" s="40"/>
      <c r="M40" s="41">
        <f t="shared" si="19"/>
        <v>0</v>
      </c>
      <c r="N40" s="38"/>
      <c r="O40" s="38"/>
      <c r="P40" s="38"/>
      <c r="Q40" s="40"/>
      <c r="R40" s="41">
        <f t="shared" si="20"/>
        <v>0</v>
      </c>
      <c r="S40" s="38"/>
      <c r="T40" s="38"/>
      <c r="U40" s="38"/>
      <c r="V40" s="40"/>
      <c r="W40" s="41">
        <f t="shared" si="21"/>
        <v>0</v>
      </c>
      <c r="X40" s="38"/>
      <c r="Y40" s="38"/>
      <c r="Z40" s="38"/>
      <c r="AA40" s="40"/>
      <c r="AB40" s="41">
        <f t="shared" si="22"/>
        <v>0</v>
      </c>
      <c r="AC40" s="38"/>
      <c r="AD40" s="38"/>
      <c r="AE40" s="38"/>
      <c r="AF40" s="40"/>
      <c r="AG40" s="41">
        <f t="shared" si="23"/>
        <v>0</v>
      </c>
      <c r="AH40" s="38"/>
      <c r="AI40" s="38"/>
      <c r="AJ40" s="38"/>
      <c r="AK40" s="40"/>
      <c r="AL40" s="41">
        <f t="shared" si="24"/>
        <v>0</v>
      </c>
      <c r="AM40" s="38"/>
      <c r="AN40" s="38"/>
      <c r="AO40" s="38"/>
      <c r="AP40" s="40"/>
      <c r="AQ40" s="41">
        <f t="shared" si="25"/>
        <v>0</v>
      </c>
      <c r="AR40" s="38"/>
      <c r="AS40" s="38"/>
      <c r="AT40" s="38"/>
      <c r="AU40" s="40"/>
      <c r="AV40" s="43">
        <f t="shared" si="26"/>
        <v>0</v>
      </c>
    </row>
    <row r="41" spans="1:48" ht="15.75" customHeight="1" x14ac:dyDescent="0.25">
      <c r="A41" s="21">
        <v>3</v>
      </c>
      <c r="B41" s="38" t="s">
        <v>74</v>
      </c>
      <c r="C41" s="44" t="s">
        <v>68</v>
      </c>
      <c r="D41" s="38"/>
      <c r="E41" s="38"/>
      <c r="F41" s="38"/>
      <c r="G41" s="40"/>
      <c r="H41" s="41">
        <f t="shared" si="18"/>
        <v>0</v>
      </c>
      <c r="I41" s="38"/>
      <c r="J41" s="38"/>
      <c r="K41" s="38"/>
      <c r="L41" s="40"/>
      <c r="M41" s="41">
        <f t="shared" si="19"/>
        <v>0</v>
      </c>
      <c r="N41" s="38"/>
      <c r="O41" s="38"/>
      <c r="P41" s="38"/>
      <c r="Q41" s="40"/>
      <c r="R41" s="41">
        <f t="shared" si="20"/>
        <v>0</v>
      </c>
      <c r="S41" s="38"/>
      <c r="T41" s="38"/>
      <c r="U41" s="39" t="s">
        <v>49</v>
      </c>
      <c r="V41" s="40"/>
      <c r="W41" s="41">
        <f t="shared" si="21"/>
        <v>1</v>
      </c>
      <c r="X41" s="38"/>
      <c r="Y41" s="38"/>
      <c r="Z41" s="38"/>
      <c r="AA41" s="40"/>
      <c r="AB41" s="41">
        <f t="shared" si="22"/>
        <v>0</v>
      </c>
      <c r="AC41" s="38"/>
      <c r="AD41" s="38"/>
      <c r="AE41" s="38"/>
      <c r="AF41" s="40"/>
      <c r="AG41" s="41">
        <f t="shared" si="23"/>
        <v>0</v>
      </c>
      <c r="AH41" s="38"/>
      <c r="AI41" s="38"/>
      <c r="AJ41" s="38"/>
      <c r="AK41" s="40"/>
      <c r="AL41" s="41">
        <f t="shared" si="24"/>
        <v>0</v>
      </c>
      <c r="AM41" s="38"/>
      <c r="AN41" s="38"/>
      <c r="AO41" s="38"/>
      <c r="AP41" s="40"/>
      <c r="AQ41" s="41">
        <f t="shared" si="25"/>
        <v>0</v>
      </c>
      <c r="AR41" s="38"/>
      <c r="AS41" s="38"/>
      <c r="AT41" s="39" t="s">
        <v>49</v>
      </c>
      <c r="AU41" s="40"/>
      <c r="AV41" s="43">
        <f t="shared" si="26"/>
        <v>1</v>
      </c>
    </row>
    <row r="42" spans="1:48" ht="15.75" customHeight="1" x14ac:dyDescent="0.25">
      <c r="A42" s="21">
        <v>3</v>
      </c>
      <c r="B42" s="38" t="s">
        <v>75</v>
      </c>
      <c r="C42" s="44" t="s">
        <v>68</v>
      </c>
      <c r="D42" s="38"/>
      <c r="E42" s="39" t="s">
        <v>49</v>
      </c>
      <c r="F42" s="38"/>
      <c r="G42" s="40"/>
      <c r="H42" s="41">
        <f t="shared" si="18"/>
        <v>1</v>
      </c>
      <c r="I42" s="38"/>
      <c r="J42" s="38"/>
      <c r="K42" s="39" t="s">
        <v>49</v>
      </c>
      <c r="L42" s="40"/>
      <c r="M42" s="41">
        <f t="shared" si="19"/>
        <v>1</v>
      </c>
      <c r="N42" s="38"/>
      <c r="O42" s="38"/>
      <c r="P42" s="39" t="s">
        <v>49</v>
      </c>
      <c r="Q42" s="40"/>
      <c r="R42" s="41">
        <f t="shared" si="20"/>
        <v>1</v>
      </c>
      <c r="S42" s="38"/>
      <c r="T42" s="38"/>
      <c r="U42" s="39" t="s">
        <v>49</v>
      </c>
      <c r="V42" s="40"/>
      <c r="W42" s="41">
        <f t="shared" si="21"/>
        <v>1</v>
      </c>
      <c r="X42" s="38"/>
      <c r="Y42" s="39" t="s">
        <v>49</v>
      </c>
      <c r="Z42" s="38"/>
      <c r="AA42" s="40"/>
      <c r="AB42" s="41">
        <f t="shared" si="22"/>
        <v>1</v>
      </c>
      <c r="AC42" s="38"/>
      <c r="AD42" s="39" t="s">
        <v>49</v>
      </c>
      <c r="AE42" s="38"/>
      <c r="AF42" s="40"/>
      <c r="AG42" s="41">
        <f t="shared" si="23"/>
        <v>1</v>
      </c>
      <c r="AH42" s="38"/>
      <c r="AI42" s="39" t="s">
        <v>49</v>
      </c>
      <c r="AJ42" s="38"/>
      <c r="AK42" s="40"/>
      <c r="AL42" s="41">
        <f t="shared" si="24"/>
        <v>1</v>
      </c>
      <c r="AM42" s="38"/>
      <c r="AN42" s="38"/>
      <c r="AO42" s="39" t="s">
        <v>49</v>
      </c>
      <c r="AP42" s="40"/>
      <c r="AQ42" s="41">
        <f t="shared" si="25"/>
        <v>1</v>
      </c>
      <c r="AR42" s="38"/>
      <c r="AS42" s="39" t="s">
        <v>49</v>
      </c>
      <c r="AT42" s="38"/>
      <c r="AU42" s="40"/>
      <c r="AV42" s="43">
        <f t="shared" si="26"/>
        <v>1</v>
      </c>
    </row>
    <row r="43" spans="1:48" ht="15.75" customHeight="1" x14ac:dyDescent="0.25">
      <c r="A43" s="21">
        <v>3</v>
      </c>
      <c r="B43" s="38" t="s">
        <v>76</v>
      </c>
      <c r="C43" s="44" t="s">
        <v>68</v>
      </c>
      <c r="D43" s="38"/>
      <c r="E43" s="38"/>
      <c r="F43" s="38"/>
      <c r="G43" s="40"/>
      <c r="H43" s="41">
        <f t="shared" si="18"/>
        <v>0</v>
      </c>
      <c r="I43" s="38"/>
      <c r="J43" s="38"/>
      <c r="K43" s="38"/>
      <c r="L43" s="40"/>
      <c r="M43" s="41">
        <f t="shared" si="19"/>
        <v>0</v>
      </c>
      <c r="N43" s="38"/>
      <c r="O43" s="38"/>
      <c r="P43" s="38"/>
      <c r="Q43" s="40"/>
      <c r="R43" s="41">
        <f t="shared" si="20"/>
        <v>0</v>
      </c>
      <c r="S43" s="38"/>
      <c r="T43" s="39" t="s">
        <v>49</v>
      </c>
      <c r="U43" s="38"/>
      <c r="V43" s="42"/>
      <c r="W43" s="41">
        <f t="shared" si="21"/>
        <v>1</v>
      </c>
      <c r="X43" s="38"/>
      <c r="Y43" s="38"/>
      <c r="Z43" s="38"/>
      <c r="AA43" s="40"/>
      <c r="AB43" s="41">
        <f t="shared" si="22"/>
        <v>0</v>
      </c>
      <c r="AC43" s="38"/>
      <c r="AD43" s="38"/>
      <c r="AE43" s="38"/>
      <c r="AF43" s="40"/>
      <c r="AG43" s="41">
        <f t="shared" si="23"/>
        <v>0</v>
      </c>
      <c r="AH43" s="38"/>
      <c r="AI43" s="38"/>
      <c r="AJ43" s="38"/>
      <c r="AK43" s="40"/>
      <c r="AL43" s="41">
        <f t="shared" si="24"/>
        <v>0</v>
      </c>
      <c r="AM43" s="38"/>
      <c r="AN43" s="38"/>
      <c r="AO43" s="38"/>
      <c r="AP43" s="40"/>
      <c r="AQ43" s="41">
        <f t="shared" si="25"/>
        <v>0</v>
      </c>
      <c r="AR43" s="38"/>
      <c r="AS43" s="38"/>
      <c r="AT43" s="39" t="s">
        <v>49</v>
      </c>
      <c r="AU43" s="40"/>
      <c r="AV43" s="43">
        <f t="shared" si="26"/>
        <v>1</v>
      </c>
    </row>
    <row r="44" spans="1:48" ht="15.75" customHeight="1" x14ac:dyDescent="0.25">
      <c r="A44" s="21">
        <v>3</v>
      </c>
      <c r="B44" s="38" t="s">
        <v>77</v>
      </c>
      <c r="C44" s="44" t="s">
        <v>68</v>
      </c>
      <c r="D44" s="38"/>
      <c r="E44" s="38"/>
      <c r="F44" s="38"/>
      <c r="G44" s="40"/>
      <c r="H44" s="41">
        <f t="shared" si="18"/>
        <v>0</v>
      </c>
      <c r="I44" s="38"/>
      <c r="J44" s="38"/>
      <c r="K44" s="38"/>
      <c r="L44" s="40"/>
      <c r="M44" s="41">
        <f t="shared" si="19"/>
        <v>0</v>
      </c>
      <c r="N44" s="38"/>
      <c r="O44" s="38"/>
      <c r="P44" s="38"/>
      <c r="Q44" s="40"/>
      <c r="R44" s="41">
        <f t="shared" si="20"/>
        <v>0</v>
      </c>
      <c r="S44" s="38"/>
      <c r="T44" s="38"/>
      <c r="U44" s="38"/>
      <c r="V44" s="40"/>
      <c r="W44" s="41">
        <f t="shared" si="21"/>
        <v>0</v>
      </c>
      <c r="X44" s="38"/>
      <c r="Y44" s="38"/>
      <c r="Z44" s="38"/>
      <c r="AA44" s="40"/>
      <c r="AB44" s="41">
        <f t="shared" si="22"/>
        <v>0</v>
      </c>
      <c r="AC44" s="38"/>
      <c r="AD44" s="38"/>
      <c r="AE44" s="38"/>
      <c r="AF44" s="40"/>
      <c r="AG44" s="41">
        <f t="shared" si="23"/>
        <v>0</v>
      </c>
      <c r="AH44" s="38"/>
      <c r="AI44" s="38"/>
      <c r="AJ44" s="38"/>
      <c r="AK44" s="40"/>
      <c r="AL44" s="41">
        <f t="shared" si="24"/>
        <v>0</v>
      </c>
      <c r="AM44" s="38"/>
      <c r="AN44" s="38"/>
      <c r="AO44" s="38"/>
      <c r="AP44" s="40"/>
      <c r="AQ44" s="41">
        <f t="shared" si="25"/>
        <v>0</v>
      </c>
      <c r="AR44" s="38"/>
      <c r="AS44" s="38"/>
      <c r="AT44" s="38"/>
      <c r="AU44" s="40"/>
      <c r="AV44" s="43">
        <f t="shared" si="26"/>
        <v>0</v>
      </c>
    </row>
    <row r="45" spans="1:48" ht="15.75" customHeight="1" x14ac:dyDescent="0.25">
      <c r="A45" s="21">
        <v>3</v>
      </c>
      <c r="B45" s="38" t="s">
        <v>78</v>
      </c>
      <c r="C45" s="44" t="s">
        <v>68</v>
      </c>
      <c r="D45" s="38"/>
      <c r="E45" s="38"/>
      <c r="F45" s="38"/>
      <c r="G45" s="40"/>
      <c r="H45" s="41">
        <f t="shared" si="18"/>
        <v>0</v>
      </c>
      <c r="I45" s="38"/>
      <c r="J45" s="38"/>
      <c r="K45" s="38"/>
      <c r="L45" s="40"/>
      <c r="M45" s="41">
        <f t="shared" si="19"/>
        <v>0</v>
      </c>
      <c r="N45" s="38"/>
      <c r="O45" s="38"/>
      <c r="P45" s="38"/>
      <c r="Q45" s="40"/>
      <c r="R45" s="41">
        <f t="shared" si="20"/>
        <v>0</v>
      </c>
      <c r="S45" s="38"/>
      <c r="T45" s="38"/>
      <c r="U45" s="38"/>
      <c r="V45" s="40"/>
      <c r="W45" s="41">
        <f t="shared" si="21"/>
        <v>0</v>
      </c>
      <c r="X45" s="38"/>
      <c r="Y45" s="38"/>
      <c r="Z45" s="38"/>
      <c r="AA45" s="40"/>
      <c r="AB45" s="41">
        <f t="shared" si="22"/>
        <v>0</v>
      </c>
      <c r="AC45" s="38"/>
      <c r="AD45" s="38"/>
      <c r="AE45" s="38"/>
      <c r="AF45" s="40"/>
      <c r="AG45" s="41">
        <f t="shared" si="23"/>
        <v>0</v>
      </c>
      <c r="AH45" s="38"/>
      <c r="AI45" s="38"/>
      <c r="AJ45" s="38"/>
      <c r="AK45" s="40"/>
      <c r="AL45" s="41">
        <f t="shared" si="24"/>
        <v>0</v>
      </c>
      <c r="AM45" s="38"/>
      <c r="AN45" s="38"/>
      <c r="AO45" s="38"/>
      <c r="AP45" s="40"/>
      <c r="AQ45" s="41">
        <f t="shared" si="25"/>
        <v>0</v>
      </c>
      <c r="AR45" s="38"/>
      <c r="AS45" s="38"/>
      <c r="AT45" s="39" t="s">
        <v>49</v>
      </c>
      <c r="AU45" s="40"/>
      <c r="AV45" s="43">
        <f t="shared" si="26"/>
        <v>1</v>
      </c>
    </row>
    <row r="46" spans="1:48" ht="15.75" customHeight="1" x14ac:dyDescent="0.25">
      <c r="A46" s="21">
        <v>3</v>
      </c>
      <c r="B46" s="38" t="s">
        <v>79</v>
      </c>
      <c r="C46" s="44" t="s">
        <v>68</v>
      </c>
      <c r="D46" s="38"/>
      <c r="E46" s="38"/>
      <c r="F46" s="38"/>
      <c r="G46" s="40"/>
      <c r="H46" s="41">
        <f t="shared" si="18"/>
        <v>0</v>
      </c>
      <c r="I46" s="38"/>
      <c r="J46" s="38"/>
      <c r="K46" s="38"/>
      <c r="L46" s="40"/>
      <c r="M46" s="41">
        <f t="shared" si="19"/>
        <v>0</v>
      </c>
      <c r="N46" s="38"/>
      <c r="O46" s="38"/>
      <c r="P46" s="38"/>
      <c r="Q46" s="40"/>
      <c r="R46" s="41">
        <f t="shared" si="20"/>
        <v>0</v>
      </c>
      <c r="S46" s="38"/>
      <c r="T46" s="38"/>
      <c r="U46" s="38"/>
      <c r="V46" s="40"/>
      <c r="W46" s="41">
        <f t="shared" si="21"/>
        <v>0</v>
      </c>
      <c r="X46" s="38"/>
      <c r="Y46" s="38"/>
      <c r="Z46" s="38"/>
      <c r="AA46" s="40"/>
      <c r="AB46" s="41">
        <f t="shared" si="22"/>
        <v>0</v>
      </c>
      <c r="AC46" s="38"/>
      <c r="AD46" s="38"/>
      <c r="AE46" s="38"/>
      <c r="AF46" s="40"/>
      <c r="AG46" s="41">
        <f t="shared" si="23"/>
        <v>0</v>
      </c>
      <c r="AH46" s="38"/>
      <c r="AI46" s="38"/>
      <c r="AJ46" s="38"/>
      <c r="AK46" s="40"/>
      <c r="AL46" s="41">
        <f t="shared" si="24"/>
        <v>0</v>
      </c>
      <c r="AM46" s="38"/>
      <c r="AN46" s="38"/>
      <c r="AO46" s="38"/>
      <c r="AP46" s="40"/>
      <c r="AQ46" s="41">
        <f t="shared" si="25"/>
        <v>0</v>
      </c>
      <c r="AR46" s="38"/>
      <c r="AS46" s="38"/>
      <c r="AT46" s="38"/>
      <c r="AU46" s="42" t="s">
        <v>49</v>
      </c>
      <c r="AV46" s="43">
        <f t="shared" si="26"/>
        <v>1</v>
      </c>
    </row>
    <row r="47" spans="1:48" ht="15.75" customHeight="1" x14ac:dyDescent="0.25">
      <c r="A47" s="21">
        <v>3</v>
      </c>
      <c r="B47" s="38" t="s">
        <v>80</v>
      </c>
      <c r="C47" s="44" t="s">
        <v>68</v>
      </c>
      <c r="D47" s="38"/>
      <c r="E47" s="38"/>
      <c r="F47" s="38"/>
      <c r="G47" s="40"/>
      <c r="H47" s="41">
        <f t="shared" si="18"/>
        <v>0</v>
      </c>
      <c r="I47" s="38"/>
      <c r="J47" s="38"/>
      <c r="K47" s="38"/>
      <c r="L47" s="40"/>
      <c r="M47" s="41">
        <f t="shared" si="19"/>
        <v>0</v>
      </c>
      <c r="N47" s="38"/>
      <c r="O47" s="38"/>
      <c r="P47" s="38"/>
      <c r="Q47" s="40"/>
      <c r="R47" s="41">
        <f t="shared" si="20"/>
        <v>0</v>
      </c>
      <c r="S47" s="38"/>
      <c r="T47" s="38"/>
      <c r="U47" s="38"/>
      <c r="V47" s="40"/>
      <c r="W47" s="41">
        <f t="shared" si="21"/>
        <v>0</v>
      </c>
      <c r="X47" s="38"/>
      <c r="Y47" s="38"/>
      <c r="Z47" s="38"/>
      <c r="AA47" s="40"/>
      <c r="AB47" s="41">
        <f t="shared" si="22"/>
        <v>0</v>
      </c>
      <c r="AC47" s="38"/>
      <c r="AD47" s="38"/>
      <c r="AE47" s="38"/>
      <c r="AF47" s="40"/>
      <c r="AG47" s="41">
        <f t="shared" si="23"/>
        <v>0</v>
      </c>
      <c r="AH47" s="38"/>
      <c r="AI47" s="38"/>
      <c r="AJ47" s="38"/>
      <c r="AK47" s="40"/>
      <c r="AL47" s="41">
        <f t="shared" si="24"/>
        <v>0</v>
      </c>
      <c r="AM47" s="38"/>
      <c r="AN47" s="38"/>
      <c r="AO47" s="38"/>
      <c r="AP47" s="40"/>
      <c r="AQ47" s="41">
        <f t="shared" si="25"/>
        <v>0</v>
      </c>
      <c r="AR47" s="38"/>
      <c r="AS47" s="39" t="s">
        <v>49</v>
      </c>
      <c r="AT47" s="38"/>
      <c r="AU47" s="40"/>
      <c r="AV47" s="43">
        <f t="shared" si="26"/>
        <v>1</v>
      </c>
    </row>
    <row r="48" spans="1:48" ht="15.75" customHeight="1" x14ac:dyDescent="0.25">
      <c r="A48" s="21">
        <v>3</v>
      </c>
      <c r="B48" s="38" t="s">
        <v>81</v>
      </c>
      <c r="C48" s="44" t="s">
        <v>68</v>
      </c>
      <c r="D48" s="38"/>
      <c r="E48" s="38"/>
      <c r="F48" s="38"/>
      <c r="G48" s="40"/>
      <c r="H48" s="41">
        <f t="shared" si="18"/>
        <v>0</v>
      </c>
      <c r="I48" s="38"/>
      <c r="J48" s="38"/>
      <c r="K48" s="38"/>
      <c r="L48" s="40"/>
      <c r="M48" s="41">
        <f t="shared" si="19"/>
        <v>0</v>
      </c>
      <c r="N48" s="38"/>
      <c r="O48" s="38"/>
      <c r="P48" s="38"/>
      <c r="Q48" s="40"/>
      <c r="R48" s="41">
        <f t="shared" si="20"/>
        <v>0</v>
      </c>
      <c r="S48" s="38"/>
      <c r="T48" s="38"/>
      <c r="U48" s="38"/>
      <c r="V48" s="40"/>
      <c r="W48" s="41">
        <f t="shared" si="21"/>
        <v>0</v>
      </c>
      <c r="X48" s="38"/>
      <c r="Y48" s="38"/>
      <c r="Z48" s="38"/>
      <c r="AA48" s="40"/>
      <c r="AB48" s="41">
        <f t="shared" si="22"/>
        <v>0</v>
      </c>
      <c r="AC48" s="38"/>
      <c r="AD48" s="38"/>
      <c r="AE48" s="38"/>
      <c r="AF48" s="40"/>
      <c r="AG48" s="41">
        <f t="shared" si="23"/>
        <v>0</v>
      </c>
      <c r="AH48" s="38"/>
      <c r="AI48" s="38"/>
      <c r="AJ48" s="38"/>
      <c r="AK48" s="40"/>
      <c r="AL48" s="41">
        <f t="shared" si="24"/>
        <v>0</v>
      </c>
      <c r="AM48" s="38"/>
      <c r="AN48" s="38"/>
      <c r="AO48" s="38"/>
      <c r="AP48" s="40"/>
      <c r="AQ48" s="41">
        <f t="shared" si="25"/>
        <v>0</v>
      </c>
      <c r="AR48" s="38"/>
      <c r="AS48" s="38"/>
      <c r="AT48" s="38"/>
      <c r="AU48" s="40"/>
      <c r="AV48" s="43">
        <f t="shared" si="26"/>
        <v>0</v>
      </c>
    </row>
    <row r="49" spans="1:48" ht="15.75" customHeight="1" x14ac:dyDescent="0.25">
      <c r="A49" s="21">
        <v>3</v>
      </c>
      <c r="B49" s="44" t="s">
        <v>82</v>
      </c>
      <c r="C49" s="44" t="s">
        <v>68</v>
      </c>
      <c r="D49" s="45"/>
      <c r="E49" s="45"/>
      <c r="F49" s="45"/>
      <c r="G49" s="46"/>
      <c r="H49" s="47">
        <f t="shared" si="18"/>
        <v>0</v>
      </c>
      <c r="I49" s="45"/>
      <c r="J49" s="45"/>
      <c r="K49" s="45"/>
      <c r="L49" s="46"/>
      <c r="M49" s="47">
        <f t="shared" si="19"/>
        <v>0</v>
      </c>
      <c r="N49" s="45"/>
      <c r="O49" s="45"/>
      <c r="P49" s="45"/>
      <c r="Q49" s="46"/>
      <c r="R49" s="47">
        <f t="shared" si="20"/>
        <v>0</v>
      </c>
      <c r="S49" s="45"/>
      <c r="T49" s="45"/>
      <c r="U49" s="45"/>
      <c r="V49" s="46"/>
      <c r="W49" s="47">
        <f t="shared" si="21"/>
        <v>0</v>
      </c>
      <c r="X49" s="45"/>
      <c r="Y49" s="45"/>
      <c r="Z49" s="45"/>
      <c r="AA49" s="46"/>
      <c r="AB49" s="47">
        <f t="shared" si="22"/>
        <v>0</v>
      </c>
      <c r="AC49" s="45"/>
      <c r="AD49" s="45"/>
      <c r="AE49" s="45"/>
      <c r="AF49" s="46"/>
      <c r="AG49" s="47">
        <f t="shared" si="23"/>
        <v>0</v>
      </c>
      <c r="AH49" s="45"/>
      <c r="AI49" s="45"/>
      <c r="AJ49" s="45"/>
      <c r="AK49" s="46"/>
      <c r="AL49" s="47">
        <f t="shared" si="24"/>
        <v>0</v>
      </c>
      <c r="AM49" s="45"/>
      <c r="AN49" s="45"/>
      <c r="AO49" s="45"/>
      <c r="AP49" s="46"/>
      <c r="AQ49" s="47">
        <f t="shared" si="25"/>
        <v>0</v>
      </c>
      <c r="AR49" s="45"/>
      <c r="AS49" s="45"/>
      <c r="AT49" s="45"/>
      <c r="AU49" s="46"/>
      <c r="AV49" s="48">
        <f t="shared" si="26"/>
        <v>0</v>
      </c>
    </row>
    <row r="50" spans="1:48" ht="15.75" customHeight="1" x14ac:dyDescent="0.25">
      <c r="A50" s="21">
        <v>3</v>
      </c>
      <c r="B50" s="49"/>
      <c r="C50" s="50"/>
      <c r="D50" s="51"/>
      <c r="E50" s="52"/>
      <c r="F50" s="52"/>
      <c r="G50" s="52"/>
      <c r="H50" s="52">
        <f>SUM(H37:H49)</f>
        <v>2</v>
      </c>
      <c r="I50" s="52"/>
      <c r="J50" s="52"/>
      <c r="K50" s="52"/>
      <c r="L50" s="52"/>
      <c r="M50" s="52">
        <f>SUM(M37:M49)</f>
        <v>2</v>
      </c>
      <c r="N50" s="52"/>
      <c r="O50" s="52"/>
      <c r="P50" s="52"/>
      <c r="Q50" s="52"/>
      <c r="R50" s="52">
        <f>SUM(R37:R49)</f>
        <v>2</v>
      </c>
      <c r="S50" s="52"/>
      <c r="T50" s="52"/>
      <c r="U50" s="52"/>
      <c r="V50" s="52"/>
      <c r="W50" s="52">
        <f>SUM(W37:W49)</f>
        <v>6</v>
      </c>
      <c r="X50" s="52"/>
      <c r="Y50" s="52"/>
      <c r="Z50" s="52"/>
      <c r="AA50" s="52"/>
      <c r="AB50" s="52">
        <f>SUM(AB37:AB49)</f>
        <v>1</v>
      </c>
      <c r="AC50" s="52"/>
      <c r="AD50" s="52"/>
      <c r="AE50" s="52"/>
      <c r="AF50" s="52"/>
      <c r="AG50" s="52">
        <f>SUM(AG37:AG49)</f>
        <v>3</v>
      </c>
      <c r="AH50" s="52"/>
      <c r="AI50" s="52"/>
      <c r="AJ50" s="52"/>
      <c r="AK50" s="52"/>
      <c r="AL50" s="52">
        <f>SUM(AL37:AL49)</f>
        <v>2</v>
      </c>
      <c r="AM50" s="52"/>
      <c r="AN50" s="52"/>
      <c r="AO50" s="52"/>
      <c r="AP50" s="52"/>
      <c r="AQ50" s="52">
        <f>SUM(AQ37:AQ49)</f>
        <v>3</v>
      </c>
      <c r="AR50" s="52"/>
      <c r="AS50" s="52"/>
      <c r="AT50" s="52"/>
      <c r="AU50" s="52"/>
      <c r="AV50" s="52">
        <f>SUM(AV37:AV49)</f>
        <v>7</v>
      </c>
    </row>
    <row r="51" spans="1:48" ht="15.75" customHeight="1" x14ac:dyDescent="0.25">
      <c r="A51" s="21">
        <v>4</v>
      </c>
      <c r="B51" s="85" t="str">
        <f>"Буква (или иное название) класса "&amp;A51&amp;":"</f>
        <v>Буква (или иное название) класса 4:</v>
      </c>
      <c r="C51" s="86"/>
      <c r="D51" s="87" t="s">
        <v>85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9"/>
    </row>
    <row r="52" spans="1:48" ht="15.75" customHeight="1" x14ac:dyDescent="0.25">
      <c r="A52" s="21">
        <v>4</v>
      </c>
      <c r="B52" s="36" t="s">
        <v>70</v>
      </c>
      <c r="C52" s="37" t="s">
        <v>68</v>
      </c>
      <c r="D52" s="38"/>
      <c r="E52" s="39" t="s">
        <v>49</v>
      </c>
      <c r="F52" s="38"/>
      <c r="G52" s="40"/>
      <c r="H52" s="41">
        <f t="shared" ref="H52:H64" si="27">COUNTA(D52:G52)</f>
        <v>1</v>
      </c>
      <c r="I52" s="38"/>
      <c r="J52" s="38"/>
      <c r="K52" s="38"/>
      <c r="L52" s="42" t="s">
        <v>49</v>
      </c>
      <c r="M52" s="41">
        <f t="shared" ref="M52:M64" si="28">COUNTA(I52:L52)</f>
        <v>1</v>
      </c>
      <c r="N52" s="38"/>
      <c r="O52" s="39" t="s">
        <v>49</v>
      </c>
      <c r="P52" s="38"/>
      <c r="Q52" s="40"/>
      <c r="R52" s="41">
        <f t="shared" ref="R52:R64" si="29">COUNTA(N52:Q52)</f>
        <v>1</v>
      </c>
      <c r="S52" s="39" t="s">
        <v>49</v>
      </c>
      <c r="T52" s="38"/>
      <c r="U52" s="39" t="s">
        <v>49</v>
      </c>
      <c r="V52" s="40"/>
      <c r="W52" s="41">
        <f t="shared" ref="W52:W64" si="30">COUNTA(S52:V52)</f>
        <v>2</v>
      </c>
      <c r="X52" s="38"/>
      <c r="Y52" s="38"/>
      <c r="Z52" s="38"/>
      <c r="AA52" s="40"/>
      <c r="AB52" s="41">
        <f t="shared" ref="AB52:AB64" si="31">COUNTA(X52:AA52)</f>
        <v>0</v>
      </c>
      <c r="AC52" s="39" t="s">
        <v>49</v>
      </c>
      <c r="AD52" s="38"/>
      <c r="AE52" s="38"/>
      <c r="AF52" s="42" t="s">
        <v>49</v>
      </c>
      <c r="AG52" s="41">
        <f t="shared" ref="AG52:AG64" si="32">COUNTA(AC52:AF52)</f>
        <v>2</v>
      </c>
      <c r="AH52" s="38"/>
      <c r="AI52" s="38"/>
      <c r="AJ52" s="39" t="s">
        <v>49</v>
      </c>
      <c r="AK52" s="40"/>
      <c r="AL52" s="41">
        <f t="shared" ref="AL52:AL64" si="33">COUNTA(AH52:AK52)</f>
        <v>1</v>
      </c>
      <c r="AM52" s="38"/>
      <c r="AN52" s="38"/>
      <c r="AO52" s="39"/>
      <c r="AP52" s="42" t="s">
        <v>49</v>
      </c>
      <c r="AQ52" s="41">
        <f t="shared" ref="AQ52:AQ64" si="34">COUNTA(AM52:AP52)</f>
        <v>1</v>
      </c>
      <c r="AR52" s="38"/>
      <c r="AS52" s="39" t="s">
        <v>49</v>
      </c>
      <c r="AT52" s="39"/>
      <c r="AU52" s="40"/>
      <c r="AV52" s="43">
        <f t="shared" ref="AV52:AV64" si="35">COUNTA(AR52:AU52)</f>
        <v>1</v>
      </c>
    </row>
    <row r="53" spans="1:48" ht="15.75" customHeight="1" x14ac:dyDescent="0.25">
      <c r="A53" s="21">
        <v>4</v>
      </c>
      <c r="B53" s="38" t="s">
        <v>71</v>
      </c>
      <c r="C53" s="44" t="s">
        <v>68</v>
      </c>
      <c r="D53" s="38"/>
      <c r="E53" s="38"/>
      <c r="F53" s="38"/>
      <c r="G53" s="40"/>
      <c r="H53" s="41">
        <f t="shared" si="27"/>
        <v>0</v>
      </c>
      <c r="I53" s="38"/>
      <c r="J53" s="38"/>
      <c r="K53" s="38"/>
      <c r="L53" s="40"/>
      <c r="M53" s="41">
        <f t="shared" si="28"/>
        <v>0</v>
      </c>
      <c r="N53" s="38"/>
      <c r="O53" s="38"/>
      <c r="P53" s="38"/>
      <c r="Q53" s="40"/>
      <c r="R53" s="41">
        <f t="shared" si="29"/>
        <v>0</v>
      </c>
      <c r="S53" s="38"/>
      <c r="T53" s="39" t="s">
        <v>49</v>
      </c>
      <c r="U53" s="38"/>
      <c r="V53" s="40"/>
      <c r="W53" s="41">
        <f t="shared" si="30"/>
        <v>1</v>
      </c>
      <c r="X53" s="38"/>
      <c r="Y53" s="38"/>
      <c r="Z53" s="38"/>
      <c r="AA53" s="40"/>
      <c r="AB53" s="41">
        <f t="shared" si="31"/>
        <v>0</v>
      </c>
      <c r="AC53" s="38"/>
      <c r="AD53" s="38"/>
      <c r="AE53" s="38"/>
      <c r="AF53" s="40"/>
      <c r="AG53" s="41">
        <f t="shared" si="32"/>
        <v>0</v>
      </c>
      <c r="AH53" s="38"/>
      <c r="AI53" s="38"/>
      <c r="AJ53" s="38"/>
      <c r="AK53" s="40"/>
      <c r="AL53" s="41">
        <f t="shared" si="33"/>
        <v>0</v>
      </c>
      <c r="AM53" s="38"/>
      <c r="AN53" s="38"/>
      <c r="AO53" s="38"/>
      <c r="AP53" s="42" t="s">
        <v>49</v>
      </c>
      <c r="AQ53" s="41">
        <f t="shared" si="34"/>
        <v>1</v>
      </c>
      <c r="AR53" s="38"/>
      <c r="AS53" s="38"/>
      <c r="AT53" s="38"/>
      <c r="AU53" s="40"/>
      <c r="AV53" s="43">
        <f t="shared" si="35"/>
        <v>0</v>
      </c>
    </row>
    <row r="54" spans="1:48" ht="15.75" customHeight="1" x14ac:dyDescent="0.25">
      <c r="A54" s="21">
        <v>4</v>
      </c>
      <c r="B54" s="38" t="s">
        <v>72</v>
      </c>
      <c r="C54" s="44" t="s">
        <v>68</v>
      </c>
      <c r="D54" s="38"/>
      <c r="E54" s="38"/>
      <c r="F54" s="38"/>
      <c r="G54" s="40"/>
      <c r="H54" s="41">
        <f t="shared" si="27"/>
        <v>0</v>
      </c>
      <c r="I54" s="38"/>
      <c r="J54" s="38"/>
      <c r="K54" s="38"/>
      <c r="L54" s="40"/>
      <c r="M54" s="41">
        <f t="shared" si="28"/>
        <v>0</v>
      </c>
      <c r="N54" s="38"/>
      <c r="O54" s="38"/>
      <c r="P54" s="38"/>
      <c r="Q54" s="40"/>
      <c r="R54" s="41">
        <f t="shared" si="29"/>
        <v>0</v>
      </c>
      <c r="S54" s="38"/>
      <c r="T54" s="38"/>
      <c r="U54" s="38"/>
      <c r="V54" s="40"/>
      <c r="W54" s="41">
        <f t="shared" si="30"/>
        <v>0</v>
      </c>
      <c r="X54" s="38"/>
      <c r="Y54" s="38"/>
      <c r="Z54" s="38"/>
      <c r="AA54" s="40"/>
      <c r="AB54" s="41">
        <f t="shared" si="31"/>
        <v>0</v>
      </c>
      <c r="AC54" s="38"/>
      <c r="AD54" s="38"/>
      <c r="AE54" s="38"/>
      <c r="AF54" s="40"/>
      <c r="AG54" s="41">
        <f t="shared" si="32"/>
        <v>0</v>
      </c>
      <c r="AH54" s="38"/>
      <c r="AI54" s="38"/>
      <c r="AJ54" s="38"/>
      <c r="AK54" s="40"/>
      <c r="AL54" s="41">
        <f t="shared" si="33"/>
        <v>0</v>
      </c>
      <c r="AM54" s="38"/>
      <c r="AN54" s="38"/>
      <c r="AO54" s="38"/>
      <c r="AP54" s="40"/>
      <c r="AQ54" s="41">
        <f t="shared" si="34"/>
        <v>0</v>
      </c>
      <c r="AR54" s="38"/>
      <c r="AS54" s="38"/>
      <c r="AT54" s="38"/>
      <c r="AU54" s="40"/>
      <c r="AV54" s="43">
        <f t="shared" si="35"/>
        <v>0</v>
      </c>
    </row>
    <row r="55" spans="1:48" ht="15.75" customHeight="1" x14ac:dyDescent="0.25">
      <c r="A55" s="21">
        <v>4</v>
      </c>
      <c r="B55" s="38" t="s">
        <v>73</v>
      </c>
      <c r="C55" s="44" t="s">
        <v>68</v>
      </c>
      <c r="D55" s="38"/>
      <c r="E55" s="38"/>
      <c r="F55" s="38"/>
      <c r="G55" s="40"/>
      <c r="H55" s="41">
        <f t="shared" si="27"/>
        <v>0</v>
      </c>
      <c r="I55" s="38"/>
      <c r="J55" s="38"/>
      <c r="K55" s="38"/>
      <c r="L55" s="40"/>
      <c r="M55" s="41">
        <f t="shared" si="28"/>
        <v>0</v>
      </c>
      <c r="N55" s="38"/>
      <c r="O55" s="38"/>
      <c r="P55" s="38"/>
      <c r="Q55" s="40"/>
      <c r="R55" s="41">
        <f t="shared" si="29"/>
        <v>0</v>
      </c>
      <c r="S55" s="38"/>
      <c r="T55" s="38"/>
      <c r="U55" s="38"/>
      <c r="V55" s="40"/>
      <c r="W55" s="41">
        <f t="shared" si="30"/>
        <v>0</v>
      </c>
      <c r="X55" s="38"/>
      <c r="Y55" s="38"/>
      <c r="Z55" s="38"/>
      <c r="AA55" s="40"/>
      <c r="AB55" s="41">
        <f t="shared" si="31"/>
        <v>0</v>
      </c>
      <c r="AC55" s="38"/>
      <c r="AD55" s="38"/>
      <c r="AE55" s="38"/>
      <c r="AF55" s="40"/>
      <c r="AG55" s="41">
        <f t="shared" si="32"/>
        <v>0</v>
      </c>
      <c r="AH55" s="38"/>
      <c r="AI55" s="38"/>
      <c r="AJ55" s="38"/>
      <c r="AK55" s="40"/>
      <c r="AL55" s="41">
        <f t="shared" si="33"/>
        <v>0</v>
      </c>
      <c r="AM55" s="38"/>
      <c r="AN55" s="38"/>
      <c r="AO55" s="38"/>
      <c r="AP55" s="40"/>
      <c r="AQ55" s="41">
        <f t="shared" si="34"/>
        <v>0</v>
      </c>
      <c r="AR55" s="38"/>
      <c r="AS55" s="38"/>
      <c r="AT55" s="38"/>
      <c r="AU55" s="40"/>
      <c r="AV55" s="43">
        <f t="shared" si="35"/>
        <v>0</v>
      </c>
    </row>
    <row r="56" spans="1:48" ht="15.75" customHeight="1" x14ac:dyDescent="0.25">
      <c r="A56" s="21">
        <v>4</v>
      </c>
      <c r="B56" s="38" t="s">
        <v>74</v>
      </c>
      <c r="C56" s="44" t="s">
        <v>68</v>
      </c>
      <c r="D56" s="38"/>
      <c r="E56" s="38"/>
      <c r="F56" s="38"/>
      <c r="G56" s="40"/>
      <c r="H56" s="41">
        <f t="shared" si="27"/>
        <v>0</v>
      </c>
      <c r="I56" s="38"/>
      <c r="J56" s="38"/>
      <c r="K56" s="38"/>
      <c r="L56" s="40"/>
      <c r="M56" s="41">
        <f t="shared" si="28"/>
        <v>0</v>
      </c>
      <c r="N56" s="38"/>
      <c r="O56" s="38"/>
      <c r="P56" s="38"/>
      <c r="Q56" s="40"/>
      <c r="R56" s="41">
        <f t="shared" si="29"/>
        <v>0</v>
      </c>
      <c r="S56" s="38"/>
      <c r="T56" s="38"/>
      <c r="U56" s="39" t="s">
        <v>49</v>
      </c>
      <c r="V56" s="40"/>
      <c r="W56" s="41">
        <f t="shared" si="30"/>
        <v>1</v>
      </c>
      <c r="X56" s="38"/>
      <c r="Y56" s="38"/>
      <c r="Z56" s="38"/>
      <c r="AA56" s="40"/>
      <c r="AB56" s="41">
        <f t="shared" si="31"/>
        <v>0</v>
      </c>
      <c r="AC56" s="38"/>
      <c r="AD56" s="38"/>
      <c r="AE56" s="38"/>
      <c r="AF56" s="40"/>
      <c r="AG56" s="41">
        <f t="shared" si="32"/>
        <v>0</v>
      </c>
      <c r="AH56" s="38"/>
      <c r="AI56" s="38"/>
      <c r="AJ56" s="38"/>
      <c r="AK56" s="40"/>
      <c r="AL56" s="41">
        <f t="shared" si="33"/>
        <v>0</v>
      </c>
      <c r="AM56" s="38"/>
      <c r="AN56" s="38"/>
      <c r="AO56" s="38"/>
      <c r="AP56" s="40"/>
      <c r="AQ56" s="41">
        <f t="shared" si="34"/>
        <v>0</v>
      </c>
      <c r="AR56" s="38"/>
      <c r="AS56" s="38"/>
      <c r="AT56" s="39" t="s">
        <v>49</v>
      </c>
      <c r="AU56" s="40"/>
      <c r="AV56" s="43">
        <f t="shared" si="35"/>
        <v>1</v>
      </c>
    </row>
    <row r="57" spans="1:48" ht="15.75" customHeight="1" x14ac:dyDescent="0.25">
      <c r="A57" s="21">
        <v>4</v>
      </c>
      <c r="B57" s="38" t="s">
        <v>75</v>
      </c>
      <c r="C57" s="44" t="s">
        <v>68</v>
      </c>
      <c r="D57" s="38"/>
      <c r="E57" s="39" t="s">
        <v>49</v>
      </c>
      <c r="F57" s="38"/>
      <c r="G57" s="40"/>
      <c r="H57" s="41">
        <f t="shared" si="27"/>
        <v>1</v>
      </c>
      <c r="I57" s="38"/>
      <c r="J57" s="38"/>
      <c r="K57" s="39" t="s">
        <v>49</v>
      </c>
      <c r="L57" s="40"/>
      <c r="M57" s="41">
        <f t="shared" si="28"/>
        <v>1</v>
      </c>
      <c r="N57" s="38"/>
      <c r="O57" s="38"/>
      <c r="P57" s="39" t="s">
        <v>49</v>
      </c>
      <c r="Q57" s="42"/>
      <c r="R57" s="41">
        <f t="shared" si="29"/>
        <v>1</v>
      </c>
      <c r="S57" s="38"/>
      <c r="T57" s="38"/>
      <c r="U57" s="39" t="s">
        <v>49</v>
      </c>
      <c r="V57" s="42"/>
      <c r="W57" s="41">
        <f t="shared" si="30"/>
        <v>1</v>
      </c>
      <c r="X57" s="38"/>
      <c r="Y57" s="39" t="s">
        <v>49</v>
      </c>
      <c r="Z57" s="38"/>
      <c r="AA57" s="40"/>
      <c r="AB57" s="41">
        <f t="shared" si="31"/>
        <v>1</v>
      </c>
      <c r="AC57" s="38"/>
      <c r="AD57" s="39" t="s">
        <v>49</v>
      </c>
      <c r="AE57" s="38"/>
      <c r="AF57" s="40"/>
      <c r="AG57" s="41">
        <f t="shared" si="32"/>
        <v>1</v>
      </c>
      <c r="AH57" s="38"/>
      <c r="AI57" s="39" t="s">
        <v>49</v>
      </c>
      <c r="AJ57" s="38"/>
      <c r="AK57" s="40"/>
      <c r="AL57" s="41">
        <f t="shared" si="33"/>
        <v>1</v>
      </c>
      <c r="AM57" s="38"/>
      <c r="AN57" s="38"/>
      <c r="AO57" s="39" t="s">
        <v>49</v>
      </c>
      <c r="AP57" s="40"/>
      <c r="AQ57" s="41">
        <f t="shared" si="34"/>
        <v>1</v>
      </c>
      <c r="AR57" s="38"/>
      <c r="AS57" s="39" t="s">
        <v>49</v>
      </c>
      <c r="AT57" s="38"/>
      <c r="AU57" s="40"/>
      <c r="AV57" s="43">
        <f t="shared" si="35"/>
        <v>1</v>
      </c>
    </row>
    <row r="58" spans="1:48" ht="15.75" customHeight="1" x14ac:dyDescent="0.25">
      <c r="A58" s="21">
        <v>4</v>
      </c>
      <c r="B58" s="38" t="s">
        <v>76</v>
      </c>
      <c r="C58" s="44" t="s">
        <v>68</v>
      </c>
      <c r="D58" s="38"/>
      <c r="E58" s="38"/>
      <c r="F58" s="38"/>
      <c r="G58" s="40"/>
      <c r="H58" s="41">
        <f t="shared" si="27"/>
        <v>0</v>
      </c>
      <c r="I58" s="38"/>
      <c r="J58" s="38"/>
      <c r="K58" s="38"/>
      <c r="L58" s="40"/>
      <c r="M58" s="41">
        <f t="shared" si="28"/>
        <v>0</v>
      </c>
      <c r="N58" s="38"/>
      <c r="O58" s="38"/>
      <c r="P58" s="38"/>
      <c r="Q58" s="40"/>
      <c r="R58" s="41">
        <f t="shared" si="29"/>
        <v>0</v>
      </c>
      <c r="S58" s="38"/>
      <c r="T58" s="39" t="s">
        <v>49</v>
      </c>
      <c r="U58" s="38"/>
      <c r="V58" s="42"/>
      <c r="W58" s="41">
        <f t="shared" si="30"/>
        <v>1</v>
      </c>
      <c r="X58" s="38"/>
      <c r="Y58" s="38"/>
      <c r="Z58" s="38"/>
      <c r="AA58" s="40"/>
      <c r="AB58" s="41">
        <f t="shared" si="31"/>
        <v>0</v>
      </c>
      <c r="AC58" s="38"/>
      <c r="AD58" s="38"/>
      <c r="AE58" s="38"/>
      <c r="AF58" s="40"/>
      <c r="AG58" s="41">
        <f t="shared" si="32"/>
        <v>0</v>
      </c>
      <c r="AH58" s="38"/>
      <c r="AI58" s="38"/>
      <c r="AJ58" s="38"/>
      <c r="AK58" s="40"/>
      <c r="AL58" s="41">
        <f t="shared" si="33"/>
        <v>0</v>
      </c>
      <c r="AM58" s="38"/>
      <c r="AN58" s="38"/>
      <c r="AO58" s="38"/>
      <c r="AP58" s="40"/>
      <c r="AQ58" s="41">
        <f t="shared" si="34"/>
        <v>0</v>
      </c>
      <c r="AR58" s="38"/>
      <c r="AS58" s="38"/>
      <c r="AT58" s="39" t="s">
        <v>49</v>
      </c>
      <c r="AU58" s="40"/>
      <c r="AV58" s="43">
        <f t="shared" si="35"/>
        <v>1</v>
      </c>
    </row>
    <row r="59" spans="1:48" ht="15.75" customHeight="1" x14ac:dyDescent="0.25">
      <c r="A59" s="21">
        <v>4</v>
      </c>
      <c r="B59" s="38" t="s">
        <v>77</v>
      </c>
      <c r="C59" s="44" t="s">
        <v>68</v>
      </c>
      <c r="D59" s="38"/>
      <c r="E59" s="38"/>
      <c r="F59" s="38"/>
      <c r="G59" s="40"/>
      <c r="H59" s="41">
        <f t="shared" si="27"/>
        <v>0</v>
      </c>
      <c r="I59" s="38"/>
      <c r="J59" s="38"/>
      <c r="K59" s="38"/>
      <c r="L59" s="40"/>
      <c r="M59" s="41">
        <f t="shared" si="28"/>
        <v>0</v>
      </c>
      <c r="N59" s="38"/>
      <c r="O59" s="38"/>
      <c r="P59" s="38"/>
      <c r="Q59" s="40"/>
      <c r="R59" s="41">
        <f t="shared" si="29"/>
        <v>0</v>
      </c>
      <c r="S59" s="38"/>
      <c r="T59" s="38"/>
      <c r="U59" s="38"/>
      <c r="V59" s="40"/>
      <c r="W59" s="41">
        <f t="shared" si="30"/>
        <v>0</v>
      </c>
      <c r="X59" s="38"/>
      <c r="Y59" s="38"/>
      <c r="Z59" s="38"/>
      <c r="AA59" s="40"/>
      <c r="AB59" s="41">
        <f t="shared" si="31"/>
        <v>0</v>
      </c>
      <c r="AC59" s="38"/>
      <c r="AD59" s="38"/>
      <c r="AE59" s="38"/>
      <c r="AF59" s="40"/>
      <c r="AG59" s="41">
        <f t="shared" si="32"/>
        <v>0</v>
      </c>
      <c r="AH59" s="38"/>
      <c r="AI59" s="38"/>
      <c r="AJ59" s="38"/>
      <c r="AK59" s="40"/>
      <c r="AL59" s="41">
        <f t="shared" si="33"/>
        <v>0</v>
      </c>
      <c r="AM59" s="38"/>
      <c r="AN59" s="38"/>
      <c r="AO59" s="38"/>
      <c r="AP59" s="40"/>
      <c r="AQ59" s="41">
        <f t="shared" si="34"/>
        <v>0</v>
      </c>
      <c r="AR59" s="38"/>
      <c r="AS59" s="38"/>
      <c r="AT59" s="38"/>
      <c r="AU59" s="40"/>
      <c r="AV59" s="43">
        <f t="shared" si="35"/>
        <v>0</v>
      </c>
    </row>
    <row r="60" spans="1:48" ht="15.75" customHeight="1" x14ac:dyDescent="0.25">
      <c r="A60" s="21">
        <v>4</v>
      </c>
      <c r="B60" s="38" t="s">
        <v>78</v>
      </c>
      <c r="C60" s="44" t="s">
        <v>68</v>
      </c>
      <c r="D60" s="38"/>
      <c r="E60" s="38"/>
      <c r="F60" s="38"/>
      <c r="G60" s="40"/>
      <c r="H60" s="41">
        <f t="shared" si="27"/>
        <v>0</v>
      </c>
      <c r="I60" s="38"/>
      <c r="J60" s="38"/>
      <c r="K60" s="38"/>
      <c r="L60" s="40"/>
      <c r="M60" s="41">
        <f t="shared" si="28"/>
        <v>0</v>
      </c>
      <c r="N60" s="38"/>
      <c r="O60" s="38"/>
      <c r="P60" s="38"/>
      <c r="Q60" s="40"/>
      <c r="R60" s="41">
        <f t="shared" si="29"/>
        <v>0</v>
      </c>
      <c r="S60" s="38"/>
      <c r="T60" s="38"/>
      <c r="U60" s="38"/>
      <c r="V60" s="40"/>
      <c r="W60" s="41">
        <f t="shared" si="30"/>
        <v>0</v>
      </c>
      <c r="X60" s="38"/>
      <c r="Y60" s="38"/>
      <c r="Z60" s="38"/>
      <c r="AA60" s="40"/>
      <c r="AB60" s="41">
        <f t="shared" si="31"/>
        <v>0</v>
      </c>
      <c r="AC60" s="38"/>
      <c r="AD60" s="38"/>
      <c r="AE60" s="38"/>
      <c r="AF60" s="40"/>
      <c r="AG60" s="41">
        <f t="shared" si="32"/>
        <v>0</v>
      </c>
      <c r="AH60" s="38"/>
      <c r="AI60" s="38"/>
      <c r="AJ60" s="38"/>
      <c r="AK60" s="40"/>
      <c r="AL60" s="41">
        <f t="shared" si="33"/>
        <v>0</v>
      </c>
      <c r="AM60" s="38"/>
      <c r="AN60" s="38"/>
      <c r="AO60" s="38"/>
      <c r="AP60" s="40"/>
      <c r="AQ60" s="41">
        <f t="shared" si="34"/>
        <v>0</v>
      </c>
      <c r="AR60" s="38"/>
      <c r="AS60" s="38"/>
      <c r="AT60" s="39" t="s">
        <v>49</v>
      </c>
      <c r="AU60" s="40"/>
      <c r="AV60" s="43">
        <f t="shared" si="35"/>
        <v>1</v>
      </c>
    </row>
    <row r="61" spans="1:48" ht="15.75" customHeight="1" x14ac:dyDescent="0.25">
      <c r="A61" s="21">
        <v>4</v>
      </c>
      <c r="B61" s="38" t="s">
        <v>79</v>
      </c>
      <c r="C61" s="44" t="s">
        <v>68</v>
      </c>
      <c r="D61" s="38"/>
      <c r="E61" s="38"/>
      <c r="F61" s="38"/>
      <c r="G61" s="40"/>
      <c r="H61" s="41">
        <f t="shared" si="27"/>
        <v>0</v>
      </c>
      <c r="I61" s="38"/>
      <c r="J61" s="38"/>
      <c r="K61" s="38"/>
      <c r="L61" s="40"/>
      <c r="M61" s="41">
        <f t="shared" si="28"/>
        <v>0</v>
      </c>
      <c r="N61" s="38"/>
      <c r="O61" s="38"/>
      <c r="P61" s="38"/>
      <c r="Q61" s="40"/>
      <c r="R61" s="41">
        <f t="shared" si="29"/>
        <v>0</v>
      </c>
      <c r="S61" s="38"/>
      <c r="T61" s="38"/>
      <c r="U61" s="38"/>
      <c r="V61" s="40"/>
      <c r="W61" s="41">
        <f t="shared" si="30"/>
        <v>0</v>
      </c>
      <c r="X61" s="38"/>
      <c r="Y61" s="38"/>
      <c r="Z61" s="38"/>
      <c r="AA61" s="40"/>
      <c r="AB61" s="41">
        <f t="shared" si="31"/>
        <v>0</v>
      </c>
      <c r="AC61" s="38"/>
      <c r="AD61" s="38"/>
      <c r="AE61" s="38"/>
      <c r="AF61" s="40"/>
      <c r="AG61" s="41">
        <f t="shared" si="32"/>
        <v>0</v>
      </c>
      <c r="AH61" s="38"/>
      <c r="AI61" s="38"/>
      <c r="AJ61" s="38"/>
      <c r="AK61" s="40"/>
      <c r="AL61" s="41">
        <f t="shared" si="33"/>
        <v>0</v>
      </c>
      <c r="AM61" s="38"/>
      <c r="AN61" s="38"/>
      <c r="AO61" s="38"/>
      <c r="AP61" s="40"/>
      <c r="AQ61" s="41">
        <f t="shared" si="34"/>
        <v>0</v>
      </c>
      <c r="AR61" s="38"/>
      <c r="AS61" s="38"/>
      <c r="AT61" s="38"/>
      <c r="AU61" s="42" t="s">
        <v>49</v>
      </c>
      <c r="AV61" s="43">
        <f t="shared" si="35"/>
        <v>1</v>
      </c>
    </row>
    <row r="62" spans="1:48" ht="15.75" customHeight="1" x14ac:dyDescent="0.25">
      <c r="A62" s="21">
        <v>4</v>
      </c>
      <c r="B62" s="38" t="s">
        <v>80</v>
      </c>
      <c r="C62" s="44" t="s">
        <v>68</v>
      </c>
      <c r="D62" s="38"/>
      <c r="E62" s="38"/>
      <c r="F62" s="38"/>
      <c r="G62" s="40"/>
      <c r="H62" s="41">
        <f t="shared" si="27"/>
        <v>0</v>
      </c>
      <c r="I62" s="38"/>
      <c r="J62" s="38"/>
      <c r="K62" s="38"/>
      <c r="L62" s="40"/>
      <c r="M62" s="41">
        <f t="shared" si="28"/>
        <v>0</v>
      </c>
      <c r="N62" s="38"/>
      <c r="O62" s="38"/>
      <c r="P62" s="38"/>
      <c r="Q62" s="40"/>
      <c r="R62" s="41">
        <f t="shared" si="29"/>
        <v>0</v>
      </c>
      <c r="S62" s="38"/>
      <c r="T62" s="38"/>
      <c r="U62" s="38"/>
      <c r="V62" s="40"/>
      <c r="W62" s="41">
        <f t="shared" si="30"/>
        <v>0</v>
      </c>
      <c r="X62" s="38"/>
      <c r="Y62" s="38"/>
      <c r="Z62" s="38"/>
      <c r="AA62" s="40"/>
      <c r="AB62" s="41">
        <f t="shared" si="31"/>
        <v>0</v>
      </c>
      <c r="AC62" s="38"/>
      <c r="AD62" s="38"/>
      <c r="AE62" s="38"/>
      <c r="AF62" s="40"/>
      <c r="AG62" s="41">
        <f t="shared" si="32"/>
        <v>0</v>
      </c>
      <c r="AH62" s="38"/>
      <c r="AI62" s="38"/>
      <c r="AJ62" s="38"/>
      <c r="AK62" s="40"/>
      <c r="AL62" s="41">
        <f t="shared" si="33"/>
        <v>0</v>
      </c>
      <c r="AM62" s="38"/>
      <c r="AN62" s="38"/>
      <c r="AO62" s="38"/>
      <c r="AP62" s="40"/>
      <c r="AQ62" s="41">
        <f t="shared" si="34"/>
        <v>0</v>
      </c>
      <c r="AR62" s="38"/>
      <c r="AS62" s="39" t="s">
        <v>49</v>
      </c>
      <c r="AT62" s="38"/>
      <c r="AU62" s="40"/>
      <c r="AV62" s="43">
        <f t="shared" si="35"/>
        <v>1</v>
      </c>
    </row>
    <row r="63" spans="1:48" ht="15.75" customHeight="1" x14ac:dyDescent="0.25">
      <c r="A63" s="21">
        <v>4</v>
      </c>
      <c r="B63" s="38" t="s">
        <v>81</v>
      </c>
      <c r="C63" s="44" t="s">
        <v>68</v>
      </c>
      <c r="D63" s="38"/>
      <c r="E63" s="38"/>
      <c r="F63" s="38"/>
      <c r="G63" s="40"/>
      <c r="H63" s="41">
        <f t="shared" si="27"/>
        <v>0</v>
      </c>
      <c r="I63" s="38"/>
      <c r="J63" s="38"/>
      <c r="K63" s="38"/>
      <c r="L63" s="40"/>
      <c r="M63" s="41">
        <f t="shared" si="28"/>
        <v>0</v>
      </c>
      <c r="N63" s="38"/>
      <c r="O63" s="38"/>
      <c r="P63" s="38"/>
      <c r="Q63" s="40"/>
      <c r="R63" s="41">
        <f t="shared" si="29"/>
        <v>0</v>
      </c>
      <c r="S63" s="38"/>
      <c r="T63" s="38"/>
      <c r="U63" s="38"/>
      <c r="V63" s="40"/>
      <c r="W63" s="41">
        <f t="shared" si="30"/>
        <v>0</v>
      </c>
      <c r="X63" s="38"/>
      <c r="Y63" s="38"/>
      <c r="Z63" s="38"/>
      <c r="AA63" s="40"/>
      <c r="AB63" s="41">
        <f t="shared" si="31"/>
        <v>0</v>
      </c>
      <c r="AC63" s="38"/>
      <c r="AD63" s="38"/>
      <c r="AE63" s="38"/>
      <c r="AF63" s="40"/>
      <c r="AG63" s="41">
        <f t="shared" si="32"/>
        <v>0</v>
      </c>
      <c r="AH63" s="38"/>
      <c r="AI63" s="38"/>
      <c r="AJ63" s="38"/>
      <c r="AK63" s="40"/>
      <c r="AL63" s="41">
        <f t="shared" si="33"/>
        <v>0</v>
      </c>
      <c r="AM63" s="38"/>
      <c r="AN63" s="38"/>
      <c r="AO63" s="38"/>
      <c r="AP63" s="40"/>
      <c r="AQ63" s="41">
        <f t="shared" si="34"/>
        <v>0</v>
      </c>
      <c r="AR63" s="38"/>
      <c r="AS63" s="38"/>
      <c r="AT63" s="38"/>
      <c r="AU63" s="40"/>
      <c r="AV63" s="43">
        <f t="shared" si="35"/>
        <v>0</v>
      </c>
    </row>
    <row r="64" spans="1:48" ht="15.75" customHeight="1" x14ac:dyDescent="0.25">
      <c r="A64" s="21">
        <v>4</v>
      </c>
      <c r="B64" s="44" t="s">
        <v>82</v>
      </c>
      <c r="C64" s="44" t="s">
        <v>68</v>
      </c>
      <c r="D64" s="45"/>
      <c r="E64" s="45"/>
      <c r="F64" s="45"/>
      <c r="G64" s="46"/>
      <c r="H64" s="47">
        <f t="shared" si="27"/>
        <v>0</v>
      </c>
      <c r="I64" s="45"/>
      <c r="J64" s="45"/>
      <c r="K64" s="45"/>
      <c r="L64" s="46"/>
      <c r="M64" s="47">
        <f t="shared" si="28"/>
        <v>0</v>
      </c>
      <c r="N64" s="45"/>
      <c r="O64" s="45"/>
      <c r="P64" s="45"/>
      <c r="Q64" s="46"/>
      <c r="R64" s="47">
        <f t="shared" si="29"/>
        <v>0</v>
      </c>
      <c r="S64" s="45"/>
      <c r="T64" s="45"/>
      <c r="U64" s="45"/>
      <c r="V64" s="46"/>
      <c r="W64" s="47">
        <f t="shared" si="30"/>
        <v>0</v>
      </c>
      <c r="X64" s="45"/>
      <c r="Y64" s="45"/>
      <c r="Z64" s="45"/>
      <c r="AA64" s="46"/>
      <c r="AB64" s="47">
        <f t="shared" si="31"/>
        <v>0</v>
      </c>
      <c r="AC64" s="45"/>
      <c r="AD64" s="45"/>
      <c r="AE64" s="45"/>
      <c r="AF64" s="46"/>
      <c r="AG64" s="47">
        <f t="shared" si="32"/>
        <v>0</v>
      </c>
      <c r="AH64" s="45"/>
      <c r="AI64" s="45"/>
      <c r="AJ64" s="45"/>
      <c r="AK64" s="46"/>
      <c r="AL64" s="47">
        <f t="shared" si="33"/>
        <v>0</v>
      </c>
      <c r="AM64" s="45"/>
      <c r="AN64" s="45"/>
      <c r="AO64" s="45"/>
      <c r="AP64" s="46"/>
      <c r="AQ64" s="47">
        <f t="shared" si="34"/>
        <v>0</v>
      </c>
      <c r="AR64" s="45"/>
      <c r="AS64" s="45"/>
      <c r="AT64" s="45"/>
      <c r="AU64" s="46"/>
      <c r="AV64" s="48">
        <f t="shared" si="35"/>
        <v>0</v>
      </c>
    </row>
    <row r="65" spans="1:48" ht="15.75" customHeight="1" x14ac:dyDescent="0.25">
      <c r="A65" s="21">
        <v>4</v>
      </c>
      <c r="B65" s="49"/>
      <c r="C65" s="50"/>
      <c r="D65" s="51"/>
      <c r="E65" s="52"/>
      <c r="F65" s="52"/>
      <c r="G65" s="52"/>
      <c r="H65" s="52">
        <f>SUM(H52:H64)</f>
        <v>2</v>
      </c>
      <c r="I65" s="52"/>
      <c r="J65" s="52"/>
      <c r="K65" s="52"/>
      <c r="L65" s="52"/>
      <c r="M65" s="52">
        <f>SUM(M52:M64)</f>
        <v>2</v>
      </c>
      <c r="N65" s="52"/>
      <c r="O65" s="52"/>
      <c r="P65" s="52"/>
      <c r="Q65" s="52"/>
      <c r="R65" s="52">
        <f>SUM(R52:R64)</f>
        <v>2</v>
      </c>
      <c r="S65" s="52"/>
      <c r="T65" s="52"/>
      <c r="U65" s="52"/>
      <c r="V65" s="52"/>
      <c r="W65" s="52">
        <f>SUM(W52:W64)</f>
        <v>6</v>
      </c>
      <c r="X65" s="52"/>
      <c r="Y65" s="52"/>
      <c r="Z65" s="52"/>
      <c r="AA65" s="52"/>
      <c r="AB65" s="52">
        <f>SUM(AB52:AB64)</f>
        <v>1</v>
      </c>
      <c r="AC65" s="52"/>
      <c r="AD65" s="52"/>
      <c r="AE65" s="52"/>
      <c r="AF65" s="52"/>
      <c r="AG65" s="52">
        <f>SUM(AG52:AG64)</f>
        <v>3</v>
      </c>
      <c r="AH65" s="52"/>
      <c r="AI65" s="52"/>
      <c r="AJ65" s="52"/>
      <c r="AK65" s="52"/>
      <c r="AL65" s="52">
        <f>SUM(AL52:AL64)</f>
        <v>2</v>
      </c>
      <c r="AM65" s="52"/>
      <c r="AN65" s="52"/>
      <c r="AO65" s="52"/>
      <c r="AP65" s="52"/>
      <c r="AQ65" s="52">
        <f>SUM(AQ52:AQ64)</f>
        <v>3</v>
      </c>
      <c r="AR65" s="52"/>
      <c r="AS65" s="52"/>
      <c r="AT65" s="52"/>
      <c r="AU65" s="52"/>
      <c r="AV65" s="52">
        <f>SUM(AV52:AV64)</f>
        <v>7</v>
      </c>
    </row>
  </sheetData>
  <mergeCells count="19">
    <mergeCell ref="B21:C21"/>
    <mergeCell ref="D21:AV21"/>
    <mergeCell ref="B36:C36"/>
    <mergeCell ref="D36:AV36"/>
    <mergeCell ref="B51:C51"/>
    <mergeCell ref="D51:AV51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5:AV5 D6:AV6 B7:AV65">
    <cfRule type="expression" dxfId="32" priority="1">
      <formula>$A5&gt;$C$2</formula>
    </cfRule>
  </conditionalFormatting>
  <conditionalFormatting sqref="D6:AV6 D21:AV21 D36:AV36 D51:AV51">
    <cfRule type="expression" dxfId="31" priority="2">
      <formula>AND(LEN($D6)=0,$A6&lt;=$C$2)</formula>
    </cfRule>
  </conditionalFormatting>
  <conditionalFormatting sqref="C2">
    <cfRule type="expression" dxfId="30" priority="3">
      <formula>LEN($C$2)=0</formula>
    </cfRule>
  </conditionalFormatting>
  <conditionalFormatting sqref="B6:C6">
    <cfRule type="expression" dxfId="29" priority="4">
      <formula>$A6&gt;$C$2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100-000000000000}">
      <formula1>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 xr:uid="{00000000-0002-0000-0100-000001000000}">
      <formula1>$D$1:$F$1</formula1>
    </dataValidation>
  </dataValidations>
  <pageMargins left="0.7" right="0.7" top="0.75" bottom="0.75" header="0" footer="0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V51"/>
  <sheetViews>
    <sheetView view="pageBreakPreview" zoomScale="60" zoomScaleNormal="10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A52" sqref="A52:XFD755"/>
    </sheetView>
  </sheetViews>
  <sheetFormatPr defaultColWidth="11.25" defaultRowHeight="15" customHeight="1" x14ac:dyDescent="0.25"/>
  <cols>
    <col min="1" max="1" width="2.75" hidden="1" customWidth="1"/>
    <col min="2" max="2" width="42" customWidth="1"/>
    <col min="3" max="3" width="12" customWidth="1"/>
    <col min="4" max="48" width="4.62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86</v>
      </c>
      <c r="C2" s="25">
        <v>3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87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6" t="s">
        <v>70</v>
      </c>
      <c r="C7" s="37" t="s">
        <v>87</v>
      </c>
      <c r="D7" s="39"/>
      <c r="E7" s="38"/>
      <c r="F7" s="39" t="s">
        <v>49</v>
      </c>
      <c r="G7" s="40"/>
      <c r="H7" s="41">
        <f t="shared" ref="H7:H19" si="0">COUNTA(D7:G7)</f>
        <v>1</v>
      </c>
      <c r="I7" s="38"/>
      <c r="J7" s="39" t="s">
        <v>49</v>
      </c>
      <c r="K7" s="38"/>
      <c r="L7" s="40"/>
      <c r="M7" s="41">
        <f t="shared" ref="M7:M19" si="1">COUNTA(I7:L7)</f>
        <v>1</v>
      </c>
      <c r="N7" s="39"/>
      <c r="O7" s="38"/>
      <c r="P7" s="39" t="s">
        <v>49</v>
      </c>
      <c r="Q7" s="40"/>
      <c r="R7" s="41">
        <f t="shared" ref="R7:R19" si="2">COUNTA(N7:Q7)</f>
        <v>1</v>
      </c>
      <c r="S7" s="38"/>
      <c r="T7" s="39" t="s">
        <v>49</v>
      </c>
      <c r="U7" s="38"/>
      <c r="V7" s="42" t="s">
        <v>49</v>
      </c>
      <c r="W7" s="41">
        <f t="shared" ref="W7:W19" si="3">COUNTA(S7:V7)</f>
        <v>2</v>
      </c>
      <c r="X7" s="38"/>
      <c r="Y7" s="38"/>
      <c r="Z7" s="38"/>
      <c r="AA7" s="42" t="s">
        <v>49</v>
      </c>
      <c r="AB7" s="41">
        <f t="shared" ref="AB7:AB19" si="4">COUNTA(X7:AA7)</f>
        <v>1</v>
      </c>
      <c r="AC7" s="38"/>
      <c r="AD7" s="38"/>
      <c r="AE7" s="39" t="s">
        <v>49</v>
      </c>
      <c r="AF7" s="40"/>
      <c r="AG7" s="41">
        <f t="shared" ref="AG7:AG19" si="5">COUNTA(AC7:AF7)</f>
        <v>1</v>
      </c>
      <c r="AH7" s="38"/>
      <c r="AI7" s="39" t="s">
        <v>49</v>
      </c>
      <c r="AJ7" s="38"/>
      <c r="AK7" s="40"/>
      <c r="AL7" s="41">
        <f t="shared" ref="AL7:AL19" si="6">COUNTA(AH7:AK7)</f>
        <v>1</v>
      </c>
      <c r="AM7" s="39"/>
      <c r="AN7" s="39" t="s">
        <v>49</v>
      </c>
      <c r="AO7" s="38"/>
      <c r="AP7" s="42" t="s">
        <v>49</v>
      </c>
      <c r="AQ7" s="41">
        <f t="shared" ref="AQ7:AQ19" si="7">COUNTA(AM7:AP7)</f>
        <v>2</v>
      </c>
      <c r="AR7" s="38"/>
      <c r="AS7" s="38"/>
      <c r="AT7" s="39" t="s">
        <v>49</v>
      </c>
      <c r="AU7" s="40"/>
      <c r="AV7" s="43">
        <f t="shared" ref="AV7:AV19" si="8">COUNTA(AR7:AU7)</f>
        <v>1</v>
      </c>
    </row>
    <row r="8" spans="1:48" ht="15.75" customHeight="1" x14ac:dyDescent="0.25">
      <c r="A8" s="21">
        <v>1</v>
      </c>
      <c r="B8" s="38" t="s">
        <v>71</v>
      </c>
      <c r="C8" s="44" t="s">
        <v>87</v>
      </c>
      <c r="D8" s="38"/>
      <c r="E8" s="38"/>
      <c r="F8" s="38"/>
      <c r="G8" s="42" t="s">
        <v>49</v>
      </c>
      <c r="H8" s="41">
        <f t="shared" si="0"/>
        <v>1</v>
      </c>
      <c r="I8" s="38"/>
      <c r="J8" s="38"/>
      <c r="K8" s="38"/>
      <c r="L8" s="40"/>
      <c r="M8" s="41">
        <f t="shared" si="1"/>
        <v>0</v>
      </c>
      <c r="N8" s="38"/>
      <c r="O8" s="38"/>
      <c r="P8" s="38"/>
      <c r="Q8" s="40"/>
      <c r="R8" s="41">
        <f t="shared" si="2"/>
        <v>0</v>
      </c>
      <c r="S8" s="38"/>
      <c r="T8" s="38"/>
      <c r="U8" s="39" t="s">
        <v>49</v>
      </c>
      <c r="V8" s="40"/>
      <c r="W8" s="41">
        <f t="shared" si="3"/>
        <v>1</v>
      </c>
      <c r="X8" s="38"/>
      <c r="Y8" s="38"/>
      <c r="Z8" s="38"/>
      <c r="AA8" s="40"/>
      <c r="AB8" s="41">
        <f t="shared" si="4"/>
        <v>0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0"/>
      <c r="AQ8" s="41">
        <f t="shared" si="7"/>
        <v>0</v>
      </c>
      <c r="AR8" s="38"/>
      <c r="AS8" s="39" t="s">
        <v>49</v>
      </c>
      <c r="AT8" s="38"/>
      <c r="AU8" s="40"/>
      <c r="AV8" s="43">
        <f t="shared" si="8"/>
        <v>1</v>
      </c>
    </row>
    <row r="9" spans="1:48" ht="15.75" customHeight="1" x14ac:dyDescent="0.25">
      <c r="A9" s="21">
        <v>1</v>
      </c>
      <c r="B9" s="38" t="s">
        <v>72</v>
      </c>
      <c r="C9" s="44" t="s">
        <v>87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73</v>
      </c>
      <c r="C10" s="44" t="s">
        <v>87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44" t="s">
        <v>87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75</v>
      </c>
      <c r="C12" s="44" t="s">
        <v>87</v>
      </c>
      <c r="D12" s="38"/>
      <c r="E12" s="38"/>
      <c r="F12" s="39" t="s">
        <v>49</v>
      </c>
      <c r="G12" s="40"/>
      <c r="H12" s="41">
        <f t="shared" si="0"/>
        <v>1</v>
      </c>
      <c r="I12" s="38"/>
      <c r="J12" s="38"/>
      <c r="K12" s="39" t="s">
        <v>49</v>
      </c>
      <c r="L12" s="40"/>
      <c r="M12" s="41">
        <f t="shared" si="1"/>
        <v>1</v>
      </c>
      <c r="N12" s="38"/>
      <c r="O12" s="38"/>
      <c r="P12" s="38"/>
      <c r="Q12" s="42" t="s">
        <v>49</v>
      </c>
      <c r="R12" s="41">
        <f t="shared" si="2"/>
        <v>1</v>
      </c>
      <c r="S12" s="38"/>
      <c r="T12" s="38"/>
      <c r="U12" s="39" t="s">
        <v>49</v>
      </c>
      <c r="V12" s="40"/>
      <c r="W12" s="41">
        <f t="shared" si="3"/>
        <v>1</v>
      </c>
      <c r="X12" s="38"/>
      <c r="Y12" s="38"/>
      <c r="Z12" s="39" t="s">
        <v>49</v>
      </c>
      <c r="AA12" s="40"/>
      <c r="AB12" s="41">
        <f t="shared" si="4"/>
        <v>1</v>
      </c>
      <c r="AC12" s="38"/>
      <c r="AD12" s="38"/>
      <c r="AE12" s="38"/>
      <c r="AF12" s="42" t="s">
        <v>49</v>
      </c>
      <c r="AG12" s="41">
        <f t="shared" si="5"/>
        <v>1</v>
      </c>
      <c r="AH12" s="38"/>
      <c r="AI12" s="38"/>
      <c r="AJ12" s="39" t="s">
        <v>49</v>
      </c>
      <c r="AK12" s="40"/>
      <c r="AL12" s="41">
        <f t="shared" si="6"/>
        <v>1</v>
      </c>
      <c r="AM12" s="38"/>
      <c r="AN12" s="38"/>
      <c r="AO12" s="39" t="s">
        <v>49</v>
      </c>
      <c r="AP12" s="40"/>
      <c r="AQ12" s="41">
        <f t="shared" si="7"/>
        <v>1</v>
      </c>
      <c r="AR12" s="38"/>
      <c r="AS12" s="39" t="s">
        <v>49</v>
      </c>
      <c r="AT12" s="38"/>
      <c r="AU12" s="42" t="s">
        <v>49</v>
      </c>
      <c r="AV12" s="43">
        <f t="shared" si="8"/>
        <v>2</v>
      </c>
    </row>
    <row r="13" spans="1:48" ht="15.75" customHeight="1" x14ac:dyDescent="0.25">
      <c r="A13" s="21">
        <v>1</v>
      </c>
      <c r="B13" s="38" t="s">
        <v>76</v>
      </c>
      <c r="C13" s="44" t="s">
        <v>87</v>
      </c>
      <c r="D13" s="38"/>
      <c r="E13" s="38"/>
      <c r="F13" s="38"/>
      <c r="G13" s="40"/>
      <c r="H13" s="41">
        <f t="shared" si="0"/>
        <v>0</v>
      </c>
      <c r="I13" s="38"/>
      <c r="J13" s="38"/>
      <c r="K13" s="38"/>
      <c r="L13" s="42" t="s">
        <v>49</v>
      </c>
      <c r="M13" s="41">
        <f t="shared" si="1"/>
        <v>1</v>
      </c>
      <c r="N13" s="38"/>
      <c r="O13" s="38"/>
      <c r="P13" s="38"/>
      <c r="Q13" s="40"/>
      <c r="R13" s="41">
        <f t="shared" si="2"/>
        <v>0</v>
      </c>
      <c r="S13" s="38"/>
      <c r="T13" s="38"/>
      <c r="U13" s="38"/>
      <c r="V13" s="42" t="s">
        <v>49</v>
      </c>
      <c r="W13" s="41">
        <f t="shared" si="3"/>
        <v>1</v>
      </c>
      <c r="X13" s="38"/>
      <c r="Y13" s="38"/>
      <c r="Z13" s="38"/>
      <c r="AA13" s="40"/>
      <c r="AB13" s="41">
        <f t="shared" si="4"/>
        <v>0</v>
      </c>
      <c r="AC13" s="38"/>
      <c r="AD13" s="38"/>
      <c r="AE13" s="38"/>
      <c r="AF13" s="40"/>
      <c r="AG13" s="41">
        <f t="shared" si="5"/>
        <v>0</v>
      </c>
      <c r="AH13" s="38"/>
      <c r="AI13" s="38"/>
      <c r="AJ13" s="39" t="s">
        <v>49</v>
      </c>
      <c r="AK13" s="40"/>
      <c r="AL13" s="41">
        <f t="shared" si="6"/>
        <v>1</v>
      </c>
      <c r="AM13" s="38"/>
      <c r="AN13" s="38"/>
      <c r="AO13" s="38"/>
      <c r="AP13" s="40"/>
      <c r="AQ13" s="41">
        <f t="shared" si="7"/>
        <v>0</v>
      </c>
      <c r="AR13" s="38"/>
      <c r="AS13" s="38"/>
      <c r="AT13" s="38"/>
      <c r="AU13" s="42" t="s">
        <v>49</v>
      </c>
      <c r="AV13" s="43">
        <f t="shared" si="8"/>
        <v>1</v>
      </c>
    </row>
    <row r="14" spans="1:48" ht="15.75" customHeight="1" x14ac:dyDescent="0.25">
      <c r="A14" s="21">
        <v>1</v>
      </c>
      <c r="B14" s="38" t="s">
        <v>77</v>
      </c>
      <c r="C14" s="44" t="s">
        <v>87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8"/>
      <c r="AK14" s="40"/>
      <c r="AL14" s="41">
        <f t="shared" si="6"/>
        <v>0</v>
      </c>
      <c r="AM14" s="38"/>
      <c r="AN14" s="38"/>
      <c r="AO14" s="38"/>
      <c r="AP14" s="40"/>
      <c r="AQ14" s="41">
        <f t="shared" si="7"/>
        <v>0</v>
      </c>
      <c r="AR14" s="38"/>
      <c r="AS14" s="38"/>
      <c r="AT14" s="38"/>
      <c r="AU14" s="40"/>
      <c r="AV14" s="43">
        <f t="shared" si="8"/>
        <v>0</v>
      </c>
    </row>
    <row r="15" spans="1:48" ht="15.75" customHeight="1" x14ac:dyDescent="0.25">
      <c r="A15" s="21">
        <v>1</v>
      </c>
      <c r="B15" s="38" t="s">
        <v>78</v>
      </c>
      <c r="C15" s="44" t="s">
        <v>87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8"/>
      <c r="U15" s="38"/>
      <c r="V15" s="40"/>
      <c r="W15" s="41">
        <f t="shared" si="3"/>
        <v>0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8"/>
      <c r="AS15" s="38"/>
      <c r="AT15" s="39" t="s">
        <v>49</v>
      </c>
      <c r="AU15" s="40"/>
      <c r="AV15" s="43">
        <f t="shared" si="8"/>
        <v>1</v>
      </c>
    </row>
    <row r="16" spans="1:48" ht="15.75" customHeight="1" x14ac:dyDescent="0.25">
      <c r="A16" s="21">
        <v>1</v>
      </c>
      <c r="B16" s="38" t="s">
        <v>79</v>
      </c>
      <c r="C16" s="44" t="s">
        <v>87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8"/>
      <c r="AS16" s="38"/>
      <c r="AT16" s="39" t="s">
        <v>49</v>
      </c>
      <c r="AU16" s="40"/>
      <c r="AV16" s="43">
        <f t="shared" si="8"/>
        <v>1</v>
      </c>
    </row>
    <row r="17" spans="1:48" ht="15.75" customHeight="1" x14ac:dyDescent="0.25">
      <c r="A17" s="21">
        <v>1</v>
      </c>
      <c r="B17" s="38" t="s">
        <v>80</v>
      </c>
      <c r="C17" s="44" t="s">
        <v>87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8"/>
      <c r="U17" s="38"/>
      <c r="V17" s="40"/>
      <c r="W17" s="41">
        <f t="shared" si="3"/>
        <v>0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8"/>
      <c r="AO17" s="38"/>
      <c r="AP17" s="40"/>
      <c r="AQ17" s="41">
        <f t="shared" si="7"/>
        <v>0</v>
      </c>
      <c r="AR17" s="38"/>
      <c r="AS17" s="39" t="s">
        <v>49</v>
      </c>
      <c r="AT17" s="38"/>
      <c r="AU17" s="40"/>
      <c r="AV17" s="43">
        <f t="shared" si="8"/>
        <v>1</v>
      </c>
    </row>
    <row r="18" spans="1:48" ht="15.75" customHeight="1" x14ac:dyDescent="0.25">
      <c r="A18" s="21">
        <v>1</v>
      </c>
      <c r="B18" s="38" t="s">
        <v>81</v>
      </c>
      <c r="C18" s="44" t="s">
        <v>87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8"/>
      <c r="V18" s="40"/>
      <c r="W18" s="41">
        <f t="shared" si="3"/>
        <v>0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8"/>
      <c r="AP18" s="40"/>
      <c r="AQ18" s="41">
        <f t="shared" si="7"/>
        <v>0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44" t="s">
        <v>82</v>
      </c>
      <c r="C19" s="44" t="s">
        <v>87</v>
      </c>
      <c r="D19" s="45"/>
      <c r="E19" s="45"/>
      <c r="F19" s="45"/>
      <c r="G19" s="46"/>
      <c r="H19" s="47">
        <f t="shared" si="0"/>
        <v>0</v>
      </c>
      <c r="I19" s="45"/>
      <c r="J19" s="45"/>
      <c r="K19" s="45"/>
      <c r="L19" s="46"/>
      <c r="M19" s="47">
        <f t="shared" si="1"/>
        <v>0</v>
      </c>
      <c r="N19" s="45"/>
      <c r="O19" s="45"/>
      <c r="P19" s="45"/>
      <c r="Q19" s="46"/>
      <c r="R19" s="47">
        <f t="shared" si="2"/>
        <v>0</v>
      </c>
      <c r="S19" s="45"/>
      <c r="T19" s="45"/>
      <c r="U19" s="45"/>
      <c r="V19" s="46"/>
      <c r="W19" s="47">
        <f t="shared" si="3"/>
        <v>0</v>
      </c>
      <c r="X19" s="45"/>
      <c r="Y19" s="45"/>
      <c r="Z19" s="45"/>
      <c r="AA19" s="46"/>
      <c r="AB19" s="47">
        <f t="shared" si="4"/>
        <v>0</v>
      </c>
      <c r="AC19" s="45"/>
      <c r="AD19" s="45"/>
      <c r="AE19" s="45"/>
      <c r="AF19" s="46"/>
      <c r="AG19" s="47">
        <f t="shared" si="5"/>
        <v>0</v>
      </c>
      <c r="AH19" s="45"/>
      <c r="AI19" s="45"/>
      <c r="AJ19" s="45"/>
      <c r="AK19" s="46"/>
      <c r="AL19" s="47">
        <f t="shared" si="6"/>
        <v>0</v>
      </c>
      <c r="AM19" s="45"/>
      <c r="AN19" s="45"/>
      <c r="AO19" s="45"/>
      <c r="AP19" s="46"/>
      <c r="AQ19" s="47">
        <f t="shared" si="7"/>
        <v>0</v>
      </c>
      <c r="AR19" s="45"/>
      <c r="AS19" s="45"/>
      <c r="AT19" s="45"/>
      <c r="AU19" s="46"/>
      <c r="AV19" s="48">
        <f t="shared" si="8"/>
        <v>0</v>
      </c>
    </row>
    <row r="20" spans="1:48" ht="15.75" customHeight="1" x14ac:dyDescent="0.25">
      <c r="A20" s="21">
        <v>1</v>
      </c>
      <c r="B20" s="49"/>
      <c r="C20" s="50"/>
      <c r="D20" s="51"/>
      <c r="E20" s="52"/>
      <c r="F20" s="52"/>
      <c r="G20" s="52"/>
      <c r="H20" s="52">
        <f>SUM(H7:H19)</f>
        <v>4</v>
      </c>
      <c r="I20" s="52"/>
      <c r="J20" s="52"/>
      <c r="K20" s="52"/>
      <c r="L20" s="52"/>
      <c r="M20" s="52">
        <f>SUM(M7:M19)</f>
        <v>3</v>
      </c>
      <c r="N20" s="52"/>
      <c r="O20" s="52"/>
      <c r="P20" s="52"/>
      <c r="Q20" s="52"/>
      <c r="R20" s="52">
        <f>SUM(R7:R19)</f>
        <v>2</v>
      </c>
      <c r="S20" s="52"/>
      <c r="T20" s="52"/>
      <c r="U20" s="52"/>
      <c r="V20" s="52"/>
      <c r="W20" s="52">
        <f>SUM(W7:W19)</f>
        <v>6</v>
      </c>
      <c r="X20" s="52"/>
      <c r="Y20" s="52"/>
      <c r="Z20" s="52"/>
      <c r="AA20" s="52"/>
      <c r="AB20" s="52">
        <f>SUM(AB7:AB19)</f>
        <v>2</v>
      </c>
      <c r="AC20" s="52"/>
      <c r="AD20" s="52"/>
      <c r="AE20" s="52"/>
      <c r="AF20" s="52"/>
      <c r="AG20" s="52">
        <f>SUM(AG7:AG19)</f>
        <v>2</v>
      </c>
      <c r="AH20" s="52"/>
      <c r="AI20" s="52"/>
      <c r="AJ20" s="52"/>
      <c r="AK20" s="52"/>
      <c r="AL20" s="52">
        <f>SUM(AL7:AL19)</f>
        <v>3</v>
      </c>
      <c r="AM20" s="52"/>
      <c r="AN20" s="52"/>
      <c r="AO20" s="52"/>
      <c r="AP20" s="52"/>
      <c r="AQ20" s="52">
        <f>SUM(AQ7:AQ19)</f>
        <v>3</v>
      </c>
      <c r="AR20" s="52"/>
      <c r="AS20" s="52"/>
      <c r="AT20" s="52"/>
      <c r="AU20" s="52"/>
      <c r="AV20" s="52">
        <f>SUM(AV7:AV19)</f>
        <v>9</v>
      </c>
    </row>
    <row r="21" spans="1:48" ht="15.75" customHeight="1" x14ac:dyDescent="0.25">
      <c r="A21" s="21">
        <v>2</v>
      </c>
      <c r="B21" s="85" t="str">
        <f>"Буква (или иное название) класса "&amp;A21&amp;":"</f>
        <v>Буква (или иное название) класса 2:</v>
      </c>
      <c r="C21" s="86"/>
      <c r="D21" s="87" t="s">
        <v>83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9"/>
    </row>
    <row r="22" spans="1:48" ht="15.75" customHeight="1" x14ac:dyDescent="0.25">
      <c r="A22" s="21">
        <v>2</v>
      </c>
      <c r="B22" s="36" t="s">
        <v>70</v>
      </c>
      <c r="C22" s="37" t="s">
        <v>87</v>
      </c>
      <c r="D22" s="38"/>
      <c r="E22" s="38"/>
      <c r="F22" s="39" t="s">
        <v>49</v>
      </c>
      <c r="G22" s="40"/>
      <c r="H22" s="41">
        <f t="shared" ref="H22:H34" si="9">COUNTA(D22:G22)</f>
        <v>1</v>
      </c>
      <c r="I22" s="38"/>
      <c r="J22" s="39" t="s">
        <v>49</v>
      </c>
      <c r="K22" s="38"/>
      <c r="L22" s="40"/>
      <c r="M22" s="41">
        <f t="shared" ref="M22:M34" si="10">COUNTA(I22:L22)</f>
        <v>1</v>
      </c>
      <c r="N22" s="39"/>
      <c r="O22" s="38"/>
      <c r="P22" s="39" t="s">
        <v>49</v>
      </c>
      <c r="Q22" s="40"/>
      <c r="R22" s="41">
        <f t="shared" ref="R22:R34" si="11">COUNTA(N22:Q22)</f>
        <v>1</v>
      </c>
      <c r="S22" s="38"/>
      <c r="T22" s="39" t="s">
        <v>49</v>
      </c>
      <c r="U22" s="38"/>
      <c r="V22" s="42" t="s">
        <v>49</v>
      </c>
      <c r="W22" s="41">
        <f t="shared" ref="W22:W34" si="12">COUNTA(S22:V22)</f>
        <v>2</v>
      </c>
      <c r="X22" s="38"/>
      <c r="Y22" s="38"/>
      <c r="Z22" s="38"/>
      <c r="AA22" s="42" t="s">
        <v>49</v>
      </c>
      <c r="AB22" s="41">
        <f t="shared" ref="AB22:AB34" si="13">COUNTA(X22:AA22)</f>
        <v>1</v>
      </c>
      <c r="AC22" s="38"/>
      <c r="AD22" s="38"/>
      <c r="AE22" s="39" t="s">
        <v>49</v>
      </c>
      <c r="AF22" s="40"/>
      <c r="AG22" s="41">
        <f t="shared" ref="AG22:AG34" si="14">COUNTA(AC22:AF22)</f>
        <v>1</v>
      </c>
      <c r="AH22" s="38"/>
      <c r="AI22" s="39" t="s">
        <v>49</v>
      </c>
      <c r="AJ22" s="38"/>
      <c r="AK22" s="40"/>
      <c r="AL22" s="41">
        <f t="shared" ref="AL22:AL34" si="15">COUNTA(AH22:AK22)</f>
        <v>1</v>
      </c>
      <c r="AM22" s="38"/>
      <c r="AN22" s="39" t="s">
        <v>49</v>
      </c>
      <c r="AO22" s="38"/>
      <c r="AP22" s="42" t="s">
        <v>49</v>
      </c>
      <c r="AQ22" s="41">
        <f t="shared" ref="AQ22:AQ34" si="16">COUNTA(AM22:AP22)</f>
        <v>2</v>
      </c>
      <c r="AR22" s="38"/>
      <c r="AS22" s="38"/>
      <c r="AT22" s="39" t="s">
        <v>49</v>
      </c>
      <c r="AU22" s="40"/>
      <c r="AV22" s="43">
        <f t="shared" ref="AV22:AV34" si="17">COUNTA(AR22:AU22)</f>
        <v>1</v>
      </c>
    </row>
    <row r="23" spans="1:48" ht="15.75" customHeight="1" x14ac:dyDescent="0.25">
      <c r="A23" s="21">
        <v>2</v>
      </c>
      <c r="B23" s="38" t="s">
        <v>71</v>
      </c>
      <c r="C23" s="44" t="s">
        <v>87</v>
      </c>
      <c r="D23" s="38"/>
      <c r="E23" s="38"/>
      <c r="F23" s="38"/>
      <c r="G23" s="42" t="s">
        <v>49</v>
      </c>
      <c r="H23" s="41">
        <f t="shared" si="9"/>
        <v>1</v>
      </c>
      <c r="I23" s="38"/>
      <c r="J23" s="38"/>
      <c r="K23" s="38"/>
      <c r="L23" s="40"/>
      <c r="M23" s="41">
        <f t="shared" si="10"/>
        <v>0</v>
      </c>
      <c r="N23" s="38"/>
      <c r="O23" s="38"/>
      <c r="P23" s="38"/>
      <c r="Q23" s="40"/>
      <c r="R23" s="41">
        <f t="shared" si="11"/>
        <v>0</v>
      </c>
      <c r="S23" s="38"/>
      <c r="T23" s="38"/>
      <c r="U23" s="39" t="s">
        <v>49</v>
      </c>
      <c r="V23" s="40"/>
      <c r="W23" s="41">
        <f t="shared" si="12"/>
        <v>1</v>
      </c>
      <c r="X23" s="38"/>
      <c r="Y23" s="38"/>
      <c r="Z23" s="38"/>
      <c r="AA23" s="40"/>
      <c r="AB23" s="41">
        <f t="shared" si="13"/>
        <v>0</v>
      </c>
      <c r="AC23" s="38"/>
      <c r="AD23" s="38"/>
      <c r="AE23" s="38"/>
      <c r="AF23" s="40"/>
      <c r="AG23" s="41">
        <f t="shared" si="14"/>
        <v>0</v>
      </c>
      <c r="AH23" s="38"/>
      <c r="AI23" s="38"/>
      <c r="AJ23" s="38"/>
      <c r="AK23" s="40"/>
      <c r="AL23" s="41">
        <f t="shared" si="15"/>
        <v>0</v>
      </c>
      <c r="AM23" s="38"/>
      <c r="AN23" s="38"/>
      <c r="AO23" s="38"/>
      <c r="AP23" s="40"/>
      <c r="AQ23" s="41">
        <f t="shared" si="16"/>
        <v>0</v>
      </c>
      <c r="AR23" s="38"/>
      <c r="AS23" s="39" t="s">
        <v>49</v>
      </c>
      <c r="AT23" s="38"/>
      <c r="AU23" s="40"/>
      <c r="AV23" s="43">
        <f t="shared" si="17"/>
        <v>1</v>
      </c>
    </row>
    <row r="24" spans="1:48" ht="15.75" customHeight="1" x14ac:dyDescent="0.25">
      <c r="A24" s="21">
        <v>2</v>
      </c>
      <c r="B24" s="38" t="s">
        <v>72</v>
      </c>
      <c r="C24" s="44" t="s">
        <v>87</v>
      </c>
      <c r="D24" s="38"/>
      <c r="E24" s="38"/>
      <c r="F24" s="38"/>
      <c r="G24" s="40"/>
      <c r="H24" s="41">
        <f t="shared" si="9"/>
        <v>0</v>
      </c>
      <c r="I24" s="38"/>
      <c r="J24" s="38"/>
      <c r="K24" s="38"/>
      <c r="L24" s="40"/>
      <c r="M24" s="41">
        <f t="shared" si="10"/>
        <v>0</v>
      </c>
      <c r="N24" s="38"/>
      <c r="O24" s="38"/>
      <c r="P24" s="38"/>
      <c r="Q24" s="40"/>
      <c r="R24" s="41">
        <f t="shared" si="11"/>
        <v>0</v>
      </c>
      <c r="S24" s="38"/>
      <c r="T24" s="38"/>
      <c r="U24" s="38"/>
      <c r="V24" s="40"/>
      <c r="W24" s="41">
        <f t="shared" si="12"/>
        <v>0</v>
      </c>
      <c r="X24" s="38"/>
      <c r="Y24" s="38"/>
      <c r="Z24" s="38"/>
      <c r="AA24" s="40"/>
      <c r="AB24" s="41">
        <f t="shared" si="13"/>
        <v>0</v>
      </c>
      <c r="AC24" s="38"/>
      <c r="AD24" s="38"/>
      <c r="AE24" s="38"/>
      <c r="AF24" s="40"/>
      <c r="AG24" s="41">
        <f t="shared" si="14"/>
        <v>0</v>
      </c>
      <c r="AH24" s="38"/>
      <c r="AI24" s="38"/>
      <c r="AJ24" s="38"/>
      <c r="AK24" s="40"/>
      <c r="AL24" s="41">
        <f t="shared" si="15"/>
        <v>0</v>
      </c>
      <c r="AM24" s="38"/>
      <c r="AN24" s="38"/>
      <c r="AO24" s="38"/>
      <c r="AP24" s="40"/>
      <c r="AQ24" s="41">
        <f t="shared" si="16"/>
        <v>0</v>
      </c>
      <c r="AR24" s="38"/>
      <c r="AS24" s="38"/>
      <c r="AT24" s="38"/>
      <c r="AU24" s="40"/>
      <c r="AV24" s="43">
        <f t="shared" si="17"/>
        <v>0</v>
      </c>
    </row>
    <row r="25" spans="1:48" ht="15.75" customHeight="1" x14ac:dyDescent="0.25">
      <c r="A25" s="21">
        <v>2</v>
      </c>
      <c r="B25" s="38" t="s">
        <v>73</v>
      </c>
      <c r="C25" s="44" t="s">
        <v>87</v>
      </c>
      <c r="D25" s="38"/>
      <c r="E25" s="38"/>
      <c r="F25" s="38"/>
      <c r="G25" s="40"/>
      <c r="H25" s="41">
        <f t="shared" si="9"/>
        <v>0</v>
      </c>
      <c r="I25" s="38"/>
      <c r="J25" s="38"/>
      <c r="K25" s="38"/>
      <c r="L25" s="40"/>
      <c r="M25" s="41">
        <f t="shared" si="10"/>
        <v>0</v>
      </c>
      <c r="N25" s="38"/>
      <c r="O25" s="38"/>
      <c r="P25" s="38"/>
      <c r="Q25" s="40"/>
      <c r="R25" s="41">
        <f t="shared" si="11"/>
        <v>0</v>
      </c>
      <c r="S25" s="38"/>
      <c r="T25" s="38"/>
      <c r="U25" s="38"/>
      <c r="V25" s="40"/>
      <c r="W25" s="41">
        <f t="shared" si="12"/>
        <v>0</v>
      </c>
      <c r="X25" s="38"/>
      <c r="Y25" s="38"/>
      <c r="Z25" s="38"/>
      <c r="AA25" s="40"/>
      <c r="AB25" s="41">
        <f t="shared" si="13"/>
        <v>0</v>
      </c>
      <c r="AC25" s="38"/>
      <c r="AD25" s="38"/>
      <c r="AE25" s="38"/>
      <c r="AF25" s="40"/>
      <c r="AG25" s="41">
        <f t="shared" si="14"/>
        <v>0</v>
      </c>
      <c r="AH25" s="38"/>
      <c r="AI25" s="38"/>
      <c r="AJ25" s="38"/>
      <c r="AK25" s="40"/>
      <c r="AL25" s="41">
        <f t="shared" si="15"/>
        <v>0</v>
      </c>
      <c r="AM25" s="38"/>
      <c r="AN25" s="38"/>
      <c r="AO25" s="38"/>
      <c r="AP25" s="40"/>
      <c r="AQ25" s="41">
        <f t="shared" si="16"/>
        <v>0</v>
      </c>
      <c r="AR25" s="38"/>
      <c r="AS25" s="38"/>
      <c r="AT25" s="38"/>
      <c r="AU25" s="40"/>
      <c r="AV25" s="43">
        <f t="shared" si="17"/>
        <v>0</v>
      </c>
    </row>
    <row r="26" spans="1:48" ht="15.75" customHeight="1" x14ac:dyDescent="0.25">
      <c r="A26" s="21">
        <v>2</v>
      </c>
      <c r="B26" s="38" t="s">
        <v>74</v>
      </c>
      <c r="C26" s="44" t="s">
        <v>87</v>
      </c>
      <c r="D26" s="38"/>
      <c r="E26" s="38"/>
      <c r="F26" s="39" t="s">
        <v>49</v>
      </c>
      <c r="G26" s="40"/>
      <c r="H26" s="41">
        <f t="shared" si="9"/>
        <v>1</v>
      </c>
      <c r="I26" s="38"/>
      <c r="J26" s="38"/>
      <c r="K26" s="38"/>
      <c r="L26" s="40"/>
      <c r="M26" s="41">
        <f t="shared" si="10"/>
        <v>0</v>
      </c>
      <c r="N26" s="38"/>
      <c r="O26" s="38"/>
      <c r="P26" s="38"/>
      <c r="Q26" s="40"/>
      <c r="R26" s="41">
        <f t="shared" si="11"/>
        <v>0</v>
      </c>
      <c r="S26" s="38"/>
      <c r="T26" s="38"/>
      <c r="U26" s="39" t="s">
        <v>49</v>
      </c>
      <c r="V26" s="40"/>
      <c r="W26" s="41">
        <f t="shared" si="12"/>
        <v>1</v>
      </c>
      <c r="X26" s="38"/>
      <c r="Y26" s="38"/>
      <c r="Z26" s="38"/>
      <c r="AA26" s="40"/>
      <c r="AB26" s="41">
        <f t="shared" si="13"/>
        <v>0</v>
      </c>
      <c r="AC26" s="38"/>
      <c r="AD26" s="38"/>
      <c r="AE26" s="38"/>
      <c r="AF26" s="40"/>
      <c r="AG26" s="41">
        <f t="shared" si="14"/>
        <v>0</v>
      </c>
      <c r="AH26" s="38"/>
      <c r="AI26" s="38"/>
      <c r="AJ26" s="38"/>
      <c r="AK26" s="40"/>
      <c r="AL26" s="41">
        <f t="shared" si="15"/>
        <v>0</v>
      </c>
      <c r="AM26" s="38"/>
      <c r="AN26" s="38"/>
      <c r="AO26" s="38"/>
      <c r="AP26" s="40"/>
      <c r="AQ26" s="41">
        <f t="shared" si="16"/>
        <v>0</v>
      </c>
      <c r="AR26" s="38"/>
      <c r="AS26" s="38"/>
      <c r="AT26" s="39" t="s">
        <v>49</v>
      </c>
      <c r="AU26" s="40"/>
      <c r="AV26" s="43">
        <f t="shared" si="17"/>
        <v>1</v>
      </c>
    </row>
    <row r="27" spans="1:48" ht="15.75" customHeight="1" x14ac:dyDescent="0.25">
      <c r="A27" s="21">
        <v>2</v>
      </c>
      <c r="B27" s="38" t="s">
        <v>75</v>
      </c>
      <c r="C27" s="44" t="s">
        <v>87</v>
      </c>
      <c r="D27" s="38"/>
      <c r="E27" s="38"/>
      <c r="F27" s="39" t="s">
        <v>49</v>
      </c>
      <c r="G27" s="40"/>
      <c r="H27" s="41">
        <f t="shared" si="9"/>
        <v>1</v>
      </c>
      <c r="I27" s="38"/>
      <c r="J27" s="38"/>
      <c r="K27" s="39" t="s">
        <v>49</v>
      </c>
      <c r="L27" s="40"/>
      <c r="M27" s="41">
        <f t="shared" si="10"/>
        <v>1</v>
      </c>
      <c r="N27" s="38"/>
      <c r="O27" s="38"/>
      <c r="P27" s="38"/>
      <c r="Q27" s="42" t="s">
        <v>49</v>
      </c>
      <c r="R27" s="41">
        <f t="shared" si="11"/>
        <v>1</v>
      </c>
      <c r="S27" s="38"/>
      <c r="T27" s="38"/>
      <c r="U27" s="39" t="s">
        <v>49</v>
      </c>
      <c r="V27" s="40"/>
      <c r="W27" s="41">
        <f t="shared" si="12"/>
        <v>1</v>
      </c>
      <c r="X27" s="38"/>
      <c r="Y27" s="38"/>
      <c r="Z27" s="39" t="s">
        <v>49</v>
      </c>
      <c r="AA27" s="40"/>
      <c r="AB27" s="41">
        <f t="shared" si="13"/>
        <v>1</v>
      </c>
      <c r="AC27" s="38"/>
      <c r="AD27" s="38"/>
      <c r="AE27" s="38"/>
      <c r="AF27" s="42" t="s">
        <v>49</v>
      </c>
      <c r="AG27" s="41">
        <f t="shared" si="14"/>
        <v>1</v>
      </c>
      <c r="AH27" s="38"/>
      <c r="AI27" s="38"/>
      <c r="AJ27" s="39" t="s">
        <v>49</v>
      </c>
      <c r="AK27" s="40"/>
      <c r="AL27" s="41">
        <f t="shared" si="15"/>
        <v>1</v>
      </c>
      <c r="AM27" s="38"/>
      <c r="AN27" s="38"/>
      <c r="AO27" s="39" t="s">
        <v>49</v>
      </c>
      <c r="AP27" s="40"/>
      <c r="AQ27" s="41">
        <f t="shared" si="16"/>
        <v>1</v>
      </c>
      <c r="AR27" s="38"/>
      <c r="AS27" s="39" t="s">
        <v>49</v>
      </c>
      <c r="AT27" s="38"/>
      <c r="AU27" s="42" t="s">
        <v>49</v>
      </c>
      <c r="AV27" s="43">
        <f t="shared" si="17"/>
        <v>2</v>
      </c>
    </row>
    <row r="28" spans="1:48" ht="15.75" customHeight="1" x14ac:dyDescent="0.25">
      <c r="A28" s="21">
        <v>2</v>
      </c>
      <c r="B28" s="38" t="s">
        <v>76</v>
      </c>
      <c r="C28" s="44" t="s">
        <v>87</v>
      </c>
      <c r="D28" s="38"/>
      <c r="E28" s="38"/>
      <c r="F28" s="38"/>
      <c r="G28" s="40"/>
      <c r="H28" s="41">
        <f t="shared" si="9"/>
        <v>0</v>
      </c>
      <c r="I28" s="38"/>
      <c r="J28" s="38"/>
      <c r="K28" s="38"/>
      <c r="L28" s="42" t="s">
        <v>49</v>
      </c>
      <c r="M28" s="41">
        <f t="shared" si="10"/>
        <v>1</v>
      </c>
      <c r="N28" s="38"/>
      <c r="O28" s="38"/>
      <c r="P28" s="38"/>
      <c r="Q28" s="40"/>
      <c r="R28" s="41">
        <f t="shared" si="11"/>
        <v>0</v>
      </c>
      <c r="S28" s="38"/>
      <c r="T28" s="38"/>
      <c r="U28" s="38"/>
      <c r="V28" s="42" t="s">
        <v>49</v>
      </c>
      <c r="W28" s="41">
        <f t="shared" si="12"/>
        <v>1</v>
      </c>
      <c r="X28" s="38"/>
      <c r="Y28" s="38"/>
      <c r="Z28" s="38"/>
      <c r="AA28" s="40"/>
      <c r="AB28" s="41">
        <f t="shared" si="13"/>
        <v>0</v>
      </c>
      <c r="AC28" s="38"/>
      <c r="AD28" s="38"/>
      <c r="AE28" s="38"/>
      <c r="AF28" s="40"/>
      <c r="AG28" s="41">
        <f t="shared" si="14"/>
        <v>0</v>
      </c>
      <c r="AH28" s="38"/>
      <c r="AI28" s="38"/>
      <c r="AJ28" s="39" t="s">
        <v>49</v>
      </c>
      <c r="AK28" s="40"/>
      <c r="AL28" s="41">
        <f t="shared" si="15"/>
        <v>1</v>
      </c>
      <c r="AM28" s="38"/>
      <c r="AN28" s="38"/>
      <c r="AO28" s="38"/>
      <c r="AP28" s="40"/>
      <c r="AQ28" s="41">
        <f t="shared" si="16"/>
        <v>0</v>
      </c>
      <c r="AR28" s="38"/>
      <c r="AS28" s="38"/>
      <c r="AT28" s="38"/>
      <c r="AU28" s="42" t="s">
        <v>49</v>
      </c>
      <c r="AV28" s="43">
        <f t="shared" si="17"/>
        <v>1</v>
      </c>
    </row>
    <row r="29" spans="1:48" ht="15.75" customHeight="1" x14ac:dyDescent="0.25">
      <c r="A29" s="21">
        <v>2</v>
      </c>
      <c r="B29" s="38" t="s">
        <v>77</v>
      </c>
      <c r="C29" s="44" t="s">
        <v>87</v>
      </c>
      <c r="D29" s="38"/>
      <c r="E29" s="38"/>
      <c r="F29" s="38"/>
      <c r="G29" s="40"/>
      <c r="H29" s="41">
        <f t="shared" si="9"/>
        <v>0</v>
      </c>
      <c r="I29" s="38"/>
      <c r="J29" s="38"/>
      <c r="K29" s="38"/>
      <c r="L29" s="40"/>
      <c r="M29" s="41">
        <f t="shared" si="10"/>
        <v>0</v>
      </c>
      <c r="N29" s="38"/>
      <c r="O29" s="38"/>
      <c r="P29" s="38"/>
      <c r="Q29" s="40"/>
      <c r="R29" s="41">
        <f t="shared" si="11"/>
        <v>0</v>
      </c>
      <c r="S29" s="38"/>
      <c r="T29" s="38"/>
      <c r="U29" s="38"/>
      <c r="V29" s="40"/>
      <c r="W29" s="41">
        <f t="shared" si="12"/>
        <v>0</v>
      </c>
      <c r="X29" s="38"/>
      <c r="Y29" s="38"/>
      <c r="Z29" s="38"/>
      <c r="AA29" s="40"/>
      <c r="AB29" s="41">
        <f t="shared" si="13"/>
        <v>0</v>
      </c>
      <c r="AC29" s="38"/>
      <c r="AD29" s="38"/>
      <c r="AE29" s="38"/>
      <c r="AF29" s="40"/>
      <c r="AG29" s="41">
        <f t="shared" si="14"/>
        <v>0</v>
      </c>
      <c r="AH29" s="38"/>
      <c r="AI29" s="38"/>
      <c r="AJ29" s="38"/>
      <c r="AK29" s="40"/>
      <c r="AL29" s="41">
        <f t="shared" si="15"/>
        <v>0</v>
      </c>
      <c r="AM29" s="38"/>
      <c r="AN29" s="38"/>
      <c r="AO29" s="38"/>
      <c r="AP29" s="40"/>
      <c r="AQ29" s="41">
        <f t="shared" si="16"/>
        <v>0</v>
      </c>
      <c r="AR29" s="38"/>
      <c r="AS29" s="38"/>
      <c r="AT29" s="38"/>
      <c r="AU29" s="40"/>
      <c r="AV29" s="43">
        <f t="shared" si="17"/>
        <v>0</v>
      </c>
    </row>
    <row r="30" spans="1:48" ht="15.75" customHeight="1" x14ac:dyDescent="0.25">
      <c r="A30" s="21">
        <v>2</v>
      </c>
      <c r="B30" s="38" t="s">
        <v>78</v>
      </c>
      <c r="C30" s="44" t="s">
        <v>87</v>
      </c>
      <c r="D30" s="38"/>
      <c r="E30" s="38"/>
      <c r="F30" s="38"/>
      <c r="G30" s="40"/>
      <c r="H30" s="41">
        <f t="shared" si="9"/>
        <v>0</v>
      </c>
      <c r="I30" s="38"/>
      <c r="J30" s="38"/>
      <c r="K30" s="38"/>
      <c r="L30" s="40"/>
      <c r="M30" s="41">
        <f t="shared" si="10"/>
        <v>0</v>
      </c>
      <c r="N30" s="38"/>
      <c r="O30" s="38"/>
      <c r="P30" s="38"/>
      <c r="Q30" s="40"/>
      <c r="R30" s="41">
        <f t="shared" si="11"/>
        <v>0</v>
      </c>
      <c r="S30" s="38"/>
      <c r="T30" s="38"/>
      <c r="U30" s="38"/>
      <c r="V30" s="40"/>
      <c r="W30" s="41">
        <f t="shared" si="12"/>
        <v>0</v>
      </c>
      <c r="X30" s="38"/>
      <c r="Y30" s="38"/>
      <c r="Z30" s="38"/>
      <c r="AA30" s="40"/>
      <c r="AB30" s="41">
        <f t="shared" si="13"/>
        <v>0</v>
      </c>
      <c r="AC30" s="38"/>
      <c r="AD30" s="38"/>
      <c r="AE30" s="38"/>
      <c r="AF30" s="40"/>
      <c r="AG30" s="41">
        <f t="shared" si="14"/>
        <v>0</v>
      </c>
      <c r="AH30" s="38"/>
      <c r="AI30" s="38"/>
      <c r="AJ30" s="38"/>
      <c r="AK30" s="40"/>
      <c r="AL30" s="41">
        <f t="shared" si="15"/>
        <v>0</v>
      </c>
      <c r="AM30" s="38"/>
      <c r="AN30" s="38"/>
      <c r="AO30" s="38"/>
      <c r="AP30" s="40"/>
      <c r="AQ30" s="41">
        <f t="shared" si="16"/>
        <v>0</v>
      </c>
      <c r="AR30" s="38"/>
      <c r="AS30" s="38"/>
      <c r="AT30" s="38"/>
      <c r="AU30" s="40"/>
      <c r="AV30" s="43">
        <f t="shared" si="17"/>
        <v>0</v>
      </c>
    </row>
    <row r="31" spans="1:48" ht="15.75" customHeight="1" x14ac:dyDescent="0.25">
      <c r="A31" s="21">
        <v>2</v>
      </c>
      <c r="B31" s="38" t="s">
        <v>79</v>
      </c>
      <c r="C31" s="44" t="s">
        <v>87</v>
      </c>
      <c r="D31" s="38"/>
      <c r="E31" s="38"/>
      <c r="F31" s="38"/>
      <c r="G31" s="40"/>
      <c r="H31" s="41">
        <f t="shared" si="9"/>
        <v>0</v>
      </c>
      <c r="I31" s="38"/>
      <c r="J31" s="38"/>
      <c r="K31" s="38"/>
      <c r="L31" s="40"/>
      <c r="M31" s="41">
        <f t="shared" si="10"/>
        <v>0</v>
      </c>
      <c r="N31" s="38"/>
      <c r="O31" s="38"/>
      <c r="P31" s="38"/>
      <c r="Q31" s="40"/>
      <c r="R31" s="41">
        <f t="shared" si="11"/>
        <v>0</v>
      </c>
      <c r="S31" s="38"/>
      <c r="T31" s="38"/>
      <c r="U31" s="38"/>
      <c r="V31" s="40"/>
      <c r="W31" s="41">
        <f t="shared" si="12"/>
        <v>0</v>
      </c>
      <c r="X31" s="38"/>
      <c r="Y31" s="38"/>
      <c r="Z31" s="38"/>
      <c r="AA31" s="40"/>
      <c r="AB31" s="41">
        <f t="shared" si="13"/>
        <v>0</v>
      </c>
      <c r="AC31" s="38"/>
      <c r="AD31" s="38"/>
      <c r="AE31" s="38"/>
      <c r="AF31" s="40"/>
      <c r="AG31" s="41">
        <f t="shared" si="14"/>
        <v>0</v>
      </c>
      <c r="AH31" s="38"/>
      <c r="AI31" s="38"/>
      <c r="AJ31" s="38"/>
      <c r="AK31" s="40"/>
      <c r="AL31" s="41">
        <f t="shared" si="15"/>
        <v>0</v>
      </c>
      <c r="AM31" s="38"/>
      <c r="AN31" s="38"/>
      <c r="AO31" s="38"/>
      <c r="AP31" s="40"/>
      <c r="AQ31" s="41">
        <f t="shared" si="16"/>
        <v>0</v>
      </c>
      <c r="AR31" s="38"/>
      <c r="AS31" s="38"/>
      <c r="AT31" s="39" t="s">
        <v>49</v>
      </c>
      <c r="AU31" s="40"/>
      <c r="AV31" s="43">
        <f t="shared" si="17"/>
        <v>1</v>
      </c>
    </row>
    <row r="32" spans="1:48" ht="15.75" customHeight="1" x14ac:dyDescent="0.25">
      <c r="A32" s="21">
        <v>2</v>
      </c>
      <c r="B32" s="38" t="s">
        <v>80</v>
      </c>
      <c r="C32" s="44" t="s">
        <v>87</v>
      </c>
      <c r="D32" s="38"/>
      <c r="E32" s="38"/>
      <c r="F32" s="38"/>
      <c r="G32" s="40"/>
      <c r="H32" s="41">
        <f t="shared" si="9"/>
        <v>0</v>
      </c>
      <c r="I32" s="38"/>
      <c r="J32" s="38"/>
      <c r="K32" s="38"/>
      <c r="L32" s="40"/>
      <c r="M32" s="41">
        <f t="shared" si="10"/>
        <v>0</v>
      </c>
      <c r="N32" s="38"/>
      <c r="O32" s="38"/>
      <c r="P32" s="38"/>
      <c r="Q32" s="40"/>
      <c r="R32" s="41">
        <f t="shared" si="11"/>
        <v>0</v>
      </c>
      <c r="S32" s="38"/>
      <c r="T32" s="38"/>
      <c r="U32" s="38"/>
      <c r="V32" s="40"/>
      <c r="W32" s="41">
        <f t="shared" si="12"/>
        <v>0</v>
      </c>
      <c r="X32" s="38"/>
      <c r="Y32" s="38"/>
      <c r="Z32" s="38"/>
      <c r="AA32" s="40"/>
      <c r="AB32" s="41">
        <f t="shared" si="13"/>
        <v>0</v>
      </c>
      <c r="AC32" s="38"/>
      <c r="AD32" s="38"/>
      <c r="AE32" s="38"/>
      <c r="AF32" s="40"/>
      <c r="AG32" s="41">
        <f t="shared" si="14"/>
        <v>0</v>
      </c>
      <c r="AH32" s="38"/>
      <c r="AI32" s="38"/>
      <c r="AJ32" s="38"/>
      <c r="AK32" s="40"/>
      <c r="AL32" s="41">
        <f t="shared" si="15"/>
        <v>0</v>
      </c>
      <c r="AM32" s="38"/>
      <c r="AN32" s="38"/>
      <c r="AO32" s="38"/>
      <c r="AP32" s="40"/>
      <c r="AQ32" s="41">
        <f t="shared" si="16"/>
        <v>0</v>
      </c>
      <c r="AR32" s="38"/>
      <c r="AS32" s="39" t="s">
        <v>49</v>
      </c>
      <c r="AT32" s="38"/>
      <c r="AU32" s="40"/>
      <c r="AV32" s="43">
        <f t="shared" si="17"/>
        <v>1</v>
      </c>
    </row>
    <row r="33" spans="1:48" ht="15.75" customHeight="1" x14ac:dyDescent="0.25">
      <c r="A33" s="21">
        <v>2</v>
      </c>
      <c r="B33" s="38" t="s">
        <v>81</v>
      </c>
      <c r="C33" s="44" t="s">
        <v>87</v>
      </c>
      <c r="D33" s="38"/>
      <c r="E33" s="38"/>
      <c r="F33" s="38"/>
      <c r="G33" s="40"/>
      <c r="H33" s="41">
        <f t="shared" si="9"/>
        <v>0</v>
      </c>
      <c r="I33" s="38"/>
      <c r="J33" s="38"/>
      <c r="K33" s="38"/>
      <c r="L33" s="40"/>
      <c r="M33" s="41">
        <f t="shared" si="10"/>
        <v>0</v>
      </c>
      <c r="N33" s="38"/>
      <c r="O33" s="38"/>
      <c r="P33" s="38"/>
      <c r="Q33" s="40"/>
      <c r="R33" s="41">
        <f t="shared" si="11"/>
        <v>0</v>
      </c>
      <c r="S33" s="38"/>
      <c r="T33" s="38"/>
      <c r="U33" s="38"/>
      <c r="V33" s="40"/>
      <c r="W33" s="41">
        <f t="shared" si="12"/>
        <v>0</v>
      </c>
      <c r="X33" s="38"/>
      <c r="Y33" s="38"/>
      <c r="Z33" s="38"/>
      <c r="AA33" s="40"/>
      <c r="AB33" s="41">
        <f t="shared" si="13"/>
        <v>0</v>
      </c>
      <c r="AC33" s="38"/>
      <c r="AD33" s="38"/>
      <c r="AE33" s="38"/>
      <c r="AF33" s="40"/>
      <c r="AG33" s="41">
        <f t="shared" si="14"/>
        <v>0</v>
      </c>
      <c r="AH33" s="38"/>
      <c r="AI33" s="38"/>
      <c r="AJ33" s="38"/>
      <c r="AK33" s="40"/>
      <c r="AL33" s="41">
        <f t="shared" si="15"/>
        <v>0</v>
      </c>
      <c r="AM33" s="38"/>
      <c r="AN33" s="38"/>
      <c r="AO33" s="38"/>
      <c r="AP33" s="40"/>
      <c r="AQ33" s="41">
        <f t="shared" si="16"/>
        <v>0</v>
      </c>
      <c r="AR33" s="38"/>
      <c r="AS33" s="38"/>
      <c r="AT33" s="38"/>
      <c r="AU33" s="40"/>
      <c r="AV33" s="43">
        <f t="shared" si="17"/>
        <v>0</v>
      </c>
    </row>
    <row r="34" spans="1:48" ht="15.75" customHeight="1" x14ac:dyDescent="0.25">
      <c r="A34" s="21">
        <v>2</v>
      </c>
      <c r="B34" s="44" t="s">
        <v>82</v>
      </c>
      <c r="C34" s="44" t="s">
        <v>87</v>
      </c>
      <c r="D34" s="45"/>
      <c r="E34" s="45"/>
      <c r="F34" s="45"/>
      <c r="G34" s="46"/>
      <c r="H34" s="47">
        <f t="shared" si="9"/>
        <v>0</v>
      </c>
      <c r="I34" s="45"/>
      <c r="J34" s="45"/>
      <c r="K34" s="45"/>
      <c r="L34" s="46"/>
      <c r="M34" s="47">
        <f t="shared" si="10"/>
        <v>0</v>
      </c>
      <c r="N34" s="45"/>
      <c r="O34" s="45"/>
      <c r="P34" s="45"/>
      <c r="Q34" s="46"/>
      <c r="R34" s="47">
        <f t="shared" si="11"/>
        <v>0</v>
      </c>
      <c r="S34" s="45"/>
      <c r="T34" s="45"/>
      <c r="U34" s="45"/>
      <c r="V34" s="46"/>
      <c r="W34" s="47">
        <f t="shared" si="12"/>
        <v>0</v>
      </c>
      <c r="X34" s="45"/>
      <c r="Y34" s="45"/>
      <c r="Z34" s="45"/>
      <c r="AA34" s="46"/>
      <c r="AB34" s="47">
        <f t="shared" si="13"/>
        <v>0</v>
      </c>
      <c r="AC34" s="45"/>
      <c r="AD34" s="45"/>
      <c r="AE34" s="45"/>
      <c r="AF34" s="46"/>
      <c r="AG34" s="47">
        <f t="shared" si="14"/>
        <v>0</v>
      </c>
      <c r="AH34" s="45"/>
      <c r="AI34" s="45"/>
      <c r="AJ34" s="45"/>
      <c r="AK34" s="46"/>
      <c r="AL34" s="47">
        <f t="shared" si="15"/>
        <v>0</v>
      </c>
      <c r="AM34" s="45"/>
      <c r="AN34" s="45"/>
      <c r="AO34" s="45"/>
      <c r="AP34" s="46"/>
      <c r="AQ34" s="47">
        <f t="shared" si="16"/>
        <v>0</v>
      </c>
      <c r="AR34" s="45"/>
      <c r="AS34" s="45"/>
      <c r="AT34" s="45"/>
      <c r="AU34" s="46"/>
      <c r="AV34" s="48">
        <f t="shared" si="17"/>
        <v>0</v>
      </c>
    </row>
    <row r="35" spans="1:48" ht="15.75" customHeight="1" x14ac:dyDescent="0.25">
      <c r="A35" s="21">
        <v>2</v>
      </c>
      <c r="B35" s="49"/>
      <c r="C35" s="50"/>
      <c r="D35" s="51"/>
      <c r="E35" s="52"/>
      <c r="F35" s="52"/>
      <c r="G35" s="52"/>
      <c r="H35" s="52">
        <f>SUM(H22:H34)</f>
        <v>4</v>
      </c>
      <c r="I35" s="52"/>
      <c r="J35" s="52"/>
      <c r="K35" s="52"/>
      <c r="L35" s="52"/>
      <c r="M35" s="52">
        <f>SUM(M22:M34)</f>
        <v>3</v>
      </c>
      <c r="N35" s="52"/>
      <c r="O35" s="52"/>
      <c r="P35" s="52"/>
      <c r="Q35" s="52"/>
      <c r="R35" s="52">
        <f>SUM(R22:R34)</f>
        <v>2</v>
      </c>
      <c r="S35" s="52"/>
      <c r="T35" s="52"/>
      <c r="U35" s="52"/>
      <c r="V35" s="52"/>
      <c r="W35" s="52">
        <f>SUM(W22:W34)</f>
        <v>6</v>
      </c>
      <c r="X35" s="52"/>
      <c r="Y35" s="52"/>
      <c r="Z35" s="52"/>
      <c r="AA35" s="52"/>
      <c r="AB35" s="52">
        <f>SUM(AB22:AB34)</f>
        <v>2</v>
      </c>
      <c r="AC35" s="52"/>
      <c r="AD35" s="52"/>
      <c r="AE35" s="52"/>
      <c r="AF35" s="52"/>
      <c r="AG35" s="52">
        <f>SUM(AG22:AG34)</f>
        <v>2</v>
      </c>
      <c r="AH35" s="52"/>
      <c r="AI35" s="52"/>
      <c r="AJ35" s="52"/>
      <c r="AK35" s="52"/>
      <c r="AL35" s="52">
        <f>SUM(AL22:AL34)</f>
        <v>3</v>
      </c>
      <c r="AM35" s="52"/>
      <c r="AN35" s="52"/>
      <c r="AO35" s="52"/>
      <c r="AP35" s="52"/>
      <c r="AQ35" s="52">
        <f>SUM(AQ22:AQ34)</f>
        <v>3</v>
      </c>
      <c r="AR35" s="52"/>
      <c r="AS35" s="52"/>
      <c r="AT35" s="52"/>
      <c r="AU35" s="52"/>
      <c r="AV35" s="52">
        <f>SUM(AV22:AV34)</f>
        <v>8</v>
      </c>
    </row>
    <row r="36" spans="1:48" ht="15.75" customHeight="1" x14ac:dyDescent="0.25">
      <c r="A36" s="21">
        <v>3</v>
      </c>
      <c r="B36" s="85" t="str">
        <f>"Буква (или иное название) класса "&amp;A36&amp;":"</f>
        <v>Буква (или иное название) класса 3:</v>
      </c>
      <c r="C36" s="86"/>
      <c r="D36" s="87" t="s">
        <v>84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9"/>
    </row>
    <row r="37" spans="1:48" ht="15.75" customHeight="1" x14ac:dyDescent="0.25">
      <c r="A37" s="21">
        <v>3</v>
      </c>
      <c r="B37" s="36" t="s">
        <v>70</v>
      </c>
      <c r="C37" s="37" t="s">
        <v>87</v>
      </c>
      <c r="D37" s="38"/>
      <c r="E37" s="38"/>
      <c r="F37" s="39" t="s">
        <v>49</v>
      </c>
      <c r="G37" s="40"/>
      <c r="H37" s="41">
        <f t="shared" ref="H37:H49" si="18">COUNTA(D37:G37)</f>
        <v>1</v>
      </c>
      <c r="I37" s="38"/>
      <c r="J37" s="39" t="s">
        <v>49</v>
      </c>
      <c r="K37" s="38"/>
      <c r="L37" s="40"/>
      <c r="M37" s="41">
        <f t="shared" ref="M37:M49" si="19">COUNTA(I37:L37)</f>
        <v>1</v>
      </c>
      <c r="N37" s="38"/>
      <c r="O37" s="38"/>
      <c r="P37" s="39" t="s">
        <v>49</v>
      </c>
      <c r="Q37" s="40"/>
      <c r="R37" s="41">
        <f t="shared" ref="R37:R49" si="20">COUNTA(N37:Q37)</f>
        <v>1</v>
      </c>
      <c r="S37" s="38"/>
      <c r="T37" s="39" t="s">
        <v>49</v>
      </c>
      <c r="U37" s="38"/>
      <c r="V37" s="42" t="s">
        <v>49</v>
      </c>
      <c r="W37" s="41">
        <f t="shared" ref="W37:W49" si="21">COUNTA(S37:V37)</f>
        <v>2</v>
      </c>
      <c r="X37" s="38"/>
      <c r="Y37" s="38"/>
      <c r="Z37" s="38"/>
      <c r="AA37" s="42" t="s">
        <v>49</v>
      </c>
      <c r="AB37" s="41">
        <f t="shared" ref="AB37:AB49" si="22">COUNTA(X37:AA37)</f>
        <v>1</v>
      </c>
      <c r="AC37" s="38"/>
      <c r="AD37" s="38"/>
      <c r="AE37" s="39" t="s">
        <v>49</v>
      </c>
      <c r="AF37" s="40"/>
      <c r="AG37" s="41">
        <f t="shared" ref="AG37:AG49" si="23">COUNTA(AC37:AF37)</f>
        <v>1</v>
      </c>
      <c r="AH37" s="38"/>
      <c r="AI37" s="39" t="s">
        <v>49</v>
      </c>
      <c r="AJ37" s="38"/>
      <c r="AK37" s="40"/>
      <c r="AL37" s="41">
        <f t="shared" ref="AL37:AL49" si="24">COUNTA(AH37:AK37)</f>
        <v>1</v>
      </c>
      <c r="AM37" s="38"/>
      <c r="AN37" s="39" t="s">
        <v>49</v>
      </c>
      <c r="AO37" s="38"/>
      <c r="AP37" s="42" t="s">
        <v>49</v>
      </c>
      <c r="AQ37" s="41">
        <f t="shared" ref="AQ37:AQ49" si="25">COUNTA(AM37:AP37)</f>
        <v>2</v>
      </c>
      <c r="AR37" s="38"/>
      <c r="AS37" s="38"/>
      <c r="AT37" s="39" t="s">
        <v>49</v>
      </c>
      <c r="AU37" s="40"/>
      <c r="AV37" s="43">
        <f t="shared" ref="AV37:AV49" si="26">COUNTA(AR37:AU37)</f>
        <v>1</v>
      </c>
    </row>
    <row r="38" spans="1:48" ht="15.75" customHeight="1" x14ac:dyDescent="0.25">
      <c r="A38" s="21">
        <v>3</v>
      </c>
      <c r="B38" s="38" t="s">
        <v>71</v>
      </c>
      <c r="C38" s="44" t="s">
        <v>87</v>
      </c>
      <c r="D38" s="38"/>
      <c r="E38" s="38"/>
      <c r="F38" s="38"/>
      <c r="G38" s="42" t="s">
        <v>49</v>
      </c>
      <c r="H38" s="41">
        <f t="shared" si="18"/>
        <v>1</v>
      </c>
      <c r="I38" s="38"/>
      <c r="J38" s="38"/>
      <c r="K38" s="38"/>
      <c r="L38" s="40"/>
      <c r="M38" s="41">
        <f t="shared" si="19"/>
        <v>0</v>
      </c>
      <c r="N38" s="38"/>
      <c r="O38" s="38"/>
      <c r="P38" s="38"/>
      <c r="Q38" s="40"/>
      <c r="R38" s="41">
        <f t="shared" si="20"/>
        <v>0</v>
      </c>
      <c r="S38" s="38"/>
      <c r="T38" s="38"/>
      <c r="U38" s="39" t="s">
        <v>49</v>
      </c>
      <c r="V38" s="40"/>
      <c r="W38" s="41">
        <f t="shared" si="21"/>
        <v>1</v>
      </c>
      <c r="X38" s="38"/>
      <c r="Y38" s="38"/>
      <c r="Z38" s="38"/>
      <c r="AA38" s="40"/>
      <c r="AB38" s="41">
        <f t="shared" si="22"/>
        <v>0</v>
      </c>
      <c r="AC38" s="38"/>
      <c r="AD38" s="38"/>
      <c r="AE38" s="38"/>
      <c r="AF38" s="40"/>
      <c r="AG38" s="41">
        <f t="shared" si="23"/>
        <v>0</v>
      </c>
      <c r="AH38" s="38"/>
      <c r="AI38" s="38"/>
      <c r="AJ38" s="38"/>
      <c r="AK38" s="40"/>
      <c r="AL38" s="41">
        <f t="shared" si="24"/>
        <v>0</v>
      </c>
      <c r="AM38" s="38"/>
      <c r="AN38" s="38"/>
      <c r="AO38" s="38"/>
      <c r="AP38" s="40"/>
      <c r="AQ38" s="41">
        <f t="shared" si="25"/>
        <v>0</v>
      </c>
      <c r="AR38" s="38"/>
      <c r="AS38" s="39" t="s">
        <v>49</v>
      </c>
      <c r="AT38" s="38"/>
      <c r="AU38" s="40"/>
      <c r="AV38" s="43">
        <f t="shared" si="26"/>
        <v>1</v>
      </c>
    </row>
    <row r="39" spans="1:48" ht="15.75" customHeight="1" x14ac:dyDescent="0.25">
      <c r="A39" s="21">
        <v>3</v>
      </c>
      <c r="B39" s="38" t="s">
        <v>72</v>
      </c>
      <c r="C39" s="44" t="s">
        <v>87</v>
      </c>
      <c r="D39" s="38"/>
      <c r="E39" s="38"/>
      <c r="F39" s="38"/>
      <c r="G39" s="40"/>
      <c r="H39" s="41">
        <f t="shared" si="18"/>
        <v>0</v>
      </c>
      <c r="I39" s="38"/>
      <c r="J39" s="38"/>
      <c r="K39" s="38"/>
      <c r="L39" s="40"/>
      <c r="M39" s="41">
        <f t="shared" si="19"/>
        <v>0</v>
      </c>
      <c r="N39" s="38"/>
      <c r="O39" s="38"/>
      <c r="P39" s="38"/>
      <c r="Q39" s="40"/>
      <c r="R39" s="41">
        <f t="shared" si="20"/>
        <v>0</v>
      </c>
      <c r="S39" s="38"/>
      <c r="T39" s="38"/>
      <c r="U39" s="38"/>
      <c r="V39" s="40"/>
      <c r="W39" s="41">
        <f t="shared" si="21"/>
        <v>0</v>
      </c>
      <c r="X39" s="38"/>
      <c r="Y39" s="38"/>
      <c r="Z39" s="38"/>
      <c r="AA39" s="40"/>
      <c r="AB39" s="41">
        <f t="shared" si="22"/>
        <v>0</v>
      </c>
      <c r="AC39" s="38"/>
      <c r="AD39" s="38"/>
      <c r="AE39" s="38"/>
      <c r="AF39" s="40"/>
      <c r="AG39" s="41">
        <f t="shared" si="23"/>
        <v>0</v>
      </c>
      <c r="AH39" s="38"/>
      <c r="AI39" s="38"/>
      <c r="AJ39" s="38"/>
      <c r="AK39" s="40"/>
      <c r="AL39" s="41">
        <f t="shared" si="24"/>
        <v>0</v>
      </c>
      <c r="AM39" s="38"/>
      <c r="AN39" s="38"/>
      <c r="AO39" s="38"/>
      <c r="AP39" s="40"/>
      <c r="AQ39" s="41">
        <f t="shared" si="25"/>
        <v>0</v>
      </c>
      <c r="AR39" s="38"/>
      <c r="AS39" s="38"/>
      <c r="AT39" s="38"/>
      <c r="AU39" s="40"/>
      <c r="AV39" s="43">
        <f t="shared" si="26"/>
        <v>0</v>
      </c>
    </row>
    <row r="40" spans="1:48" ht="15.75" customHeight="1" x14ac:dyDescent="0.25">
      <c r="A40" s="21">
        <v>3</v>
      </c>
      <c r="B40" s="38" t="s">
        <v>73</v>
      </c>
      <c r="C40" s="44" t="s">
        <v>87</v>
      </c>
      <c r="D40" s="38"/>
      <c r="E40" s="38"/>
      <c r="F40" s="38"/>
      <c r="G40" s="40"/>
      <c r="H40" s="41">
        <f t="shared" si="18"/>
        <v>0</v>
      </c>
      <c r="I40" s="38"/>
      <c r="J40" s="38"/>
      <c r="K40" s="38"/>
      <c r="L40" s="40"/>
      <c r="M40" s="41">
        <f t="shared" si="19"/>
        <v>0</v>
      </c>
      <c r="N40" s="38"/>
      <c r="O40" s="38"/>
      <c r="P40" s="38"/>
      <c r="Q40" s="40"/>
      <c r="R40" s="41">
        <f t="shared" si="20"/>
        <v>0</v>
      </c>
      <c r="S40" s="38"/>
      <c r="T40" s="38"/>
      <c r="U40" s="38"/>
      <c r="V40" s="40"/>
      <c r="W40" s="41">
        <f t="shared" si="21"/>
        <v>0</v>
      </c>
      <c r="X40" s="38"/>
      <c r="Y40" s="38"/>
      <c r="Z40" s="38"/>
      <c r="AA40" s="40"/>
      <c r="AB40" s="41">
        <f t="shared" si="22"/>
        <v>0</v>
      </c>
      <c r="AC40" s="38"/>
      <c r="AD40" s="38"/>
      <c r="AE40" s="38"/>
      <c r="AF40" s="40"/>
      <c r="AG40" s="41">
        <f t="shared" si="23"/>
        <v>0</v>
      </c>
      <c r="AH40" s="38"/>
      <c r="AI40" s="38"/>
      <c r="AJ40" s="38"/>
      <c r="AK40" s="40"/>
      <c r="AL40" s="41">
        <f t="shared" si="24"/>
        <v>0</v>
      </c>
      <c r="AM40" s="38"/>
      <c r="AN40" s="38"/>
      <c r="AO40" s="38"/>
      <c r="AP40" s="40"/>
      <c r="AQ40" s="41">
        <f t="shared" si="25"/>
        <v>0</v>
      </c>
      <c r="AR40" s="38"/>
      <c r="AS40" s="38"/>
      <c r="AT40" s="38"/>
      <c r="AU40" s="40"/>
      <c r="AV40" s="43">
        <f t="shared" si="26"/>
        <v>0</v>
      </c>
    </row>
    <row r="41" spans="1:48" ht="15.75" customHeight="1" x14ac:dyDescent="0.25">
      <c r="A41" s="21">
        <v>3</v>
      </c>
      <c r="B41" s="38" t="s">
        <v>74</v>
      </c>
      <c r="C41" s="44" t="s">
        <v>87</v>
      </c>
      <c r="D41" s="38"/>
      <c r="E41" s="38"/>
      <c r="F41" s="39" t="s">
        <v>49</v>
      </c>
      <c r="G41" s="40"/>
      <c r="H41" s="41">
        <f t="shared" si="18"/>
        <v>1</v>
      </c>
      <c r="I41" s="38"/>
      <c r="J41" s="38"/>
      <c r="K41" s="38"/>
      <c r="L41" s="40"/>
      <c r="M41" s="41">
        <f t="shared" si="19"/>
        <v>0</v>
      </c>
      <c r="N41" s="38"/>
      <c r="O41" s="38"/>
      <c r="P41" s="38"/>
      <c r="Q41" s="40"/>
      <c r="R41" s="41">
        <f t="shared" si="20"/>
        <v>0</v>
      </c>
      <c r="S41" s="38"/>
      <c r="T41" s="38"/>
      <c r="U41" s="39" t="s">
        <v>49</v>
      </c>
      <c r="V41" s="40"/>
      <c r="W41" s="41">
        <f t="shared" si="21"/>
        <v>1</v>
      </c>
      <c r="X41" s="38"/>
      <c r="Y41" s="38"/>
      <c r="Z41" s="38"/>
      <c r="AA41" s="40"/>
      <c r="AB41" s="41">
        <f t="shared" si="22"/>
        <v>0</v>
      </c>
      <c r="AC41" s="38"/>
      <c r="AD41" s="38"/>
      <c r="AE41" s="38"/>
      <c r="AF41" s="40"/>
      <c r="AG41" s="41">
        <f t="shared" si="23"/>
        <v>0</v>
      </c>
      <c r="AH41" s="38"/>
      <c r="AI41" s="38"/>
      <c r="AJ41" s="38"/>
      <c r="AK41" s="40"/>
      <c r="AL41" s="41">
        <f t="shared" si="24"/>
        <v>0</v>
      </c>
      <c r="AM41" s="38"/>
      <c r="AN41" s="38"/>
      <c r="AO41" s="38"/>
      <c r="AP41" s="40"/>
      <c r="AQ41" s="41">
        <f t="shared" si="25"/>
        <v>0</v>
      </c>
      <c r="AR41" s="38"/>
      <c r="AS41" s="38"/>
      <c r="AT41" s="39" t="s">
        <v>49</v>
      </c>
      <c r="AU41" s="40"/>
      <c r="AV41" s="43">
        <f t="shared" si="26"/>
        <v>1</v>
      </c>
    </row>
    <row r="42" spans="1:48" ht="15.75" customHeight="1" x14ac:dyDescent="0.25">
      <c r="A42" s="21">
        <v>3</v>
      </c>
      <c r="B42" s="38" t="s">
        <v>75</v>
      </c>
      <c r="C42" s="44" t="s">
        <v>87</v>
      </c>
      <c r="D42" s="38"/>
      <c r="E42" s="38"/>
      <c r="F42" s="39" t="s">
        <v>49</v>
      </c>
      <c r="G42" s="40"/>
      <c r="H42" s="41">
        <f t="shared" si="18"/>
        <v>1</v>
      </c>
      <c r="I42" s="38"/>
      <c r="J42" s="38"/>
      <c r="K42" s="39" t="s">
        <v>49</v>
      </c>
      <c r="L42" s="40"/>
      <c r="M42" s="41">
        <f t="shared" si="19"/>
        <v>1</v>
      </c>
      <c r="N42" s="38"/>
      <c r="O42" s="38"/>
      <c r="P42" s="38"/>
      <c r="Q42" s="42" t="s">
        <v>49</v>
      </c>
      <c r="R42" s="41">
        <f t="shared" si="20"/>
        <v>1</v>
      </c>
      <c r="S42" s="38"/>
      <c r="T42" s="38"/>
      <c r="U42" s="39" t="s">
        <v>49</v>
      </c>
      <c r="V42" s="40"/>
      <c r="W42" s="41">
        <f t="shared" si="21"/>
        <v>1</v>
      </c>
      <c r="X42" s="38"/>
      <c r="Y42" s="38"/>
      <c r="Z42" s="39" t="s">
        <v>49</v>
      </c>
      <c r="AA42" s="40"/>
      <c r="AB42" s="41">
        <f t="shared" si="22"/>
        <v>1</v>
      </c>
      <c r="AC42" s="38"/>
      <c r="AD42" s="38"/>
      <c r="AE42" s="38"/>
      <c r="AF42" s="42" t="s">
        <v>49</v>
      </c>
      <c r="AG42" s="41">
        <f t="shared" si="23"/>
        <v>1</v>
      </c>
      <c r="AH42" s="38"/>
      <c r="AI42" s="38"/>
      <c r="AJ42" s="39" t="s">
        <v>49</v>
      </c>
      <c r="AK42" s="40"/>
      <c r="AL42" s="41">
        <f t="shared" si="24"/>
        <v>1</v>
      </c>
      <c r="AM42" s="38"/>
      <c r="AN42" s="38"/>
      <c r="AO42" s="39" t="s">
        <v>49</v>
      </c>
      <c r="AP42" s="40"/>
      <c r="AQ42" s="41">
        <f t="shared" si="25"/>
        <v>1</v>
      </c>
      <c r="AR42" s="38"/>
      <c r="AS42" s="39" t="s">
        <v>49</v>
      </c>
      <c r="AT42" s="38"/>
      <c r="AU42" s="42" t="s">
        <v>49</v>
      </c>
      <c r="AV42" s="43">
        <f t="shared" si="26"/>
        <v>2</v>
      </c>
    </row>
    <row r="43" spans="1:48" ht="15.75" customHeight="1" x14ac:dyDescent="0.25">
      <c r="A43" s="21">
        <v>3</v>
      </c>
      <c r="B43" s="38" t="s">
        <v>76</v>
      </c>
      <c r="C43" s="44" t="s">
        <v>87</v>
      </c>
      <c r="D43" s="38"/>
      <c r="E43" s="38"/>
      <c r="F43" s="38"/>
      <c r="G43" s="40"/>
      <c r="H43" s="41">
        <f t="shared" si="18"/>
        <v>0</v>
      </c>
      <c r="I43" s="38"/>
      <c r="J43" s="38"/>
      <c r="K43" s="38"/>
      <c r="L43" s="42" t="s">
        <v>49</v>
      </c>
      <c r="M43" s="41">
        <f t="shared" si="19"/>
        <v>1</v>
      </c>
      <c r="N43" s="38"/>
      <c r="O43" s="38"/>
      <c r="P43" s="38"/>
      <c r="Q43" s="40"/>
      <c r="R43" s="41">
        <f t="shared" si="20"/>
        <v>0</v>
      </c>
      <c r="S43" s="38"/>
      <c r="T43" s="38"/>
      <c r="U43" s="38"/>
      <c r="V43" s="42" t="s">
        <v>49</v>
      </c>
      <c r="W43" s="41">
        <f t="shared" si="21"/>
        <v>1</v>
      </c>
      <c r="X43" s="38"/>
      <c r="Y43" s="38"/>
      <c r="Z43" s="38"/>
      <c r="AA43" s="40"/>
      <c r="AB43" s="41">
        <f t="shared" si="22"/>
        <v>0</v>
      </c>
      <c r="AC43" s="38"/>
      <c r="AD43" s="38"/>
      <c r="AE43" s="38"/>
      <c r="AF43" s="40"/>
      <c r="AG43" s="41">
        <f t="shared" si="23"/>
        <v>0</v>
      </c>
      <c r="AH43" s="38"/>
      <c r="AI43" s="38"/>
      <c r="AJ43" s="39" t="s">
        <v>49</v>
      </c>
      <c r="AK43" s="40"/>
      <c r="AL43" s="41">
        <f t="shared" si="24"/>
        <v>1</v>
      </c>
      <c r="AM43" s="38"/>
      <c r="AN43" s="38"/>
      <c r="AO43" s="38"/>
      <c r="AP43" s="40"/>
      <c r="AQ43" s="41">
        <f t="shared" si="25"/>
        <v>0</v>
      </c>
      <c r="AR43" s="38"/>
      <c r="AS43" s="38"/>
      <c r="AT43" s="38"/>
      <c r="AU43" s="42" t="s">
        <v>49</v>
      </c>
      <c r="AV43" s="43">
        <f t="shared" si="26"/>
        <v>1</v>
      </c>
    </row>
    <row r="44" spans="1:48" ht="15.75" customHeight="1" x14ac:dyDescent="0.25">
      <c r="A44" s="21">
        <v>3</v>
      </c>
      <c r="B44" s="38" t="s">
        <v>77</v>
      </c>
      <c r="C44" s="44" t="s">
        <v>87</v>
      </c>
      <c r="D44" s="38"/>
      <c r="E44" s="38"/>
      <c r="F44" s="38"/>
      <c r="G44" s="40"/>
      <c r="H44" s="41">
        <f t="shared" si="18"/>
        <v>0</v>
      </c>
      <c r="I44" s="38"/>
      <c r="J44" s="38"/>
      <c r="K44" s="38"/>
      <c r="L44" s="40"/>
      <c r="M44" s="41">
        <f t="shared" si="19"/>
        <v>0</v>
      </c>
      <c r="N44" s="38"/>
      <c r="O44" s="38"/>
      <c r="P44" s="38"/>
      <c r="Q44" s="40"/>
      <c r="R44" s="41">
        <f t="shared" si="20"/>
        <v>0</v>
      </c>
      <c r="S44" s="38"/>
      <c r="T44" s="38"/>
      <c r="U44" s="38"/>
      <c r="V44" s="40"/>
      <c r="W44" s="41">
        <f t="shared" si="21"/>
        <v>0</v>
      </c>
      <c r="X44" s="38"/>
      <c r="Y44" s="38"/>
      <c r="Z44" s="38"/>
      <c r="AA44" s="40"/>
      <c r="AB44" s="41">
        <f t="shared" si="22"/>
        <v>0</v>
      </c>
      <c r="AC44" s="38"/>
      <c r="AD44" s="38"/>
      <c r="AE44" s="38"/>
      <c r="AF44" s="40"/>
      <c r="AG44" s="41">
        <f t="shared" si="23"/>
        <v>0</v>
      </c>
      <c r="AH44" s="38"/>
      <c r="AI44" s="38"/>
      <c r="AJ44" s="38"/>
      <c r="AK44" s="40"/>
      <c r="AL44" s="41">
        <f t="shared" si="24"/>
        <v>0</v>
      </c>
      <c r="AM44" s="38"/>
      <c r="AN44" s="38"/>
      <c r="AO44" s="38"/>
      <c r="AP44" s="40"/>
      <c r="AQ44" s="41">
        <f t="shared" si="25"/>
        <v>0</v>
      </c>
      <c r="AR44" s="38"/>
      <c r="AS44" s="38"/>
      <c r="AT44" s="38"/>
      <c r="AU44" s="40"/>
      <c r="AV44" s="43">
        <f t="shared" si="26"/>
        <v>0</v>
      </c>
    </row>
    <row r="45" spans="1:48" ht="15.75" customHeight="1" x14ac:dyDescent="0.25">
      <c r="A45" s="21">
        <v>3</v>
      </c>
      <c r="B45" s="38" t="s">
        <v>78</v>
      </c>
      <c r="C45" s="44" t="s">
        <v>87</v>
      </c>
      <c r="D45" s="38"/>
      <c r="E45" s="38"/>
      <c r="F45" s="38"/>
      <c r="G45" s="40"/>
      <c r="H45" s="41">
        <f t="shared" si="18"/>
        <v>0</v>
      </c>
      <c r="I45" s="38"/>
      <c r="J45" s="38"/>
      <c r="K45" s="38"/>
      <c r="L45" s="40"/>
      <c r="M45" s="41">
        <f t="shared" si="19"/>
        <v>0</v>
      </c>
      <c r="N45" s="38"/>
      <c r="O45" s="38"/>
      <c r="P45" s="38"/>
      <c r="Q45" s="40"/>
      <c r="R45" s="41">
        <f t="shared" si="20"/>
        <v>0</v>
      </c>
      <c r="S45" s="38"/>
      <c r="T45" s="38"/>
      <c r="U45" s="38"/>
      <c r="V45" s="40"/>
      <c r="W45" s="41">
        <f t="shared" si="21"/>
        <v>0</v>
      </c>
      <c r="X45" s="38"/>
      <c r="Y45" s="38"/>
      <c r="Z45" s="38"/>
      <c r="AA45" s="40"/>
      <c r="AB45" s="41">
        <f t="shared" si="22"/>
        <v>0</v>
      </c>
      <c r="AC45" s="38"/>
      <c r="AD45" s="38"/>
      <c r="AE45" s="38"/>
      <c r="AF45" s="40"/>
      <c r="AG45" s="41">
        <f t="shared" si="23"/>
        <v>0</v>
      </c>
      <c r="AH45" s="38"/>
      <c r="AI45" s="38"/>
      <c r="AJ45" s="38"/>
      <c r="AK45" s="40"/>
      <c r="AL45" s="41">
        <f t="shared" si="24"/>
        <v>0</v>
      </c>
      <c r="AM45" s="38"/>
      <c r="AN45" s="38"/>
      <c r="AO45" s="38"/>
      <c r="AP45" s="40"/>
      <c r="AQ45" s="41">
        <f t="shared" si="25"/>
        <v>0</v>
      </c>
      <c r="AR45" s="38"/>
      <c r="AS45" s="38"/>
      <c r="AT45" s="39" t="s">
        <v>49</v>
      </c>
      <c r="AU45" s="40"/>
      <c r="AV45" s="43">
        <f t="shared" si="26"/>
        <v>1</v>
      </c>
    </row>
    <row r="46" spans="1:48" ht="15.75" customHeight="1" x14ac:dyDescent="0.25">
      <c r="A46" s="21">
        <v>3</v>
      </c>
      <c r="B46" s="38" t="s">
        <v>79</v>
      </c>
      <c r="C46" s="44" t="s">
        <v>87</v>
      </c>
      <c r="D46" s="38"/>
      <c r="E46" s="38"/>
      <c r="F46" s="38"/>
      <c r="G46" s="40"/>
      <c r="H46" s="41">
        <f t="shared" si="18"/>
        <v>0</v>
      </c>
      <c r="I46" s="38"/>
      <c r="J46" s="38"/>
      <c r="K46" s="38"/>
      <c r="L46" s="40"/>
      <c r="M46" s="41">
        <f t="shared" si="19"/>
        <v>0</v>
      </c>
      <c r="N46" s="38"/>
      <c r="O46" s="38"/>
      <c r="P46" s="38"/>
      <c r="Q46" s="40"/>
      <c r="R46" s="41">
        <f t="shared" si="20"/>
        <v>0</v>
      </c>
      <c r="S46" s="38"/>
      <c r="T46" s="38"/>
      <c r="U46" s="38"/>
      <c r="V46" s="40"/>
      <c r="W46" s="41">
        <f t="shared" si="21"/>
        <v>0</v>
      </c>
      <c r="X46" s="38"/>
      <c r="Y46" s="38"/>
      <c r="Z46" s="38"/>
      <c r="AA46" s="40"/>
      <c r="AB46" s="41">
        <f t="shared" si="22"/>
        <v>0</v>
      </c>
      <c r="AC46" s="38"/>
      <c r="AD46" s="38"/>
      <c r="AE46" s="38"/>
      <c r="AF46" s="40"/>
      <c r="AG46" s="41">
        <f t="shared" si="23"/>
        <v>0</v>
      </c>
      <c r="AH46" s="38"/>
      <c r="AI46" s="38"/>
      <c r="AJ46" s="38"/>
      <c r="AK46" s="40"/>
      <c r="AL46" s="41">
        <f t="shared" si="24"/>
        <v>0</v>
      </c>
      <c r="AM46" s="38"/>
      <c r="AN46" s="38"/>
      <c r="AO46" s="38"/>
      <c r="AP46" s="40"/>
      <c r="AQ46" s="41">
        <f t="shared" si="25"/>
        <v>0</v>
      </c>
      <c r="AR46" s="38"/>
      <c r="AS46" s="38"/>
      <c r="AT46" s="39" t="s">
        <v>49</v>
      </c>
      <c r="AU46" s="40"/>
      <c r="AV46" s="43">
        <f t="shared" si="26"/>
        <v>1</v>
      </c>
    </row>
    <row r="47" spans="1:48" ht="15.75" customHeight="1" x14ac:dyDescent="0.25">
      <c r="A47" s="21">
        <v>3</v>
      </c>
      <c r="B47" s="38" t="s">
        <v>80</v>
      </c>
      <c r="C47" s="44" t="s">
        <v>87</v>
      </c>
      <c r="D47" s="38"/>
      <c r="E47" s="38"/>
      <c r="F47" s="38"/>
      <c r="G47" s="40"/>
      <c r="H47" s="41">
        <f t="shared" si="18"/>
        <v>0</v>
      </c>
      <c r="I47" s="38"/>
      <c r="J47" s="38"/>
      <c r="K47" s="38"/>
      <c r="L47" s="40"/>
      <c r="M47" s="41">
        <f t="shared" si="19"/>
        <v>0</v>
      </c>
      <c r="N47" s="38"/>
      <c r="O47" s="38"/>
      <c r="P47" s="38"/>
      <c r="Q47" s="40"/>
      <c r="R47" s="41">
        <f t="shared" si="20"/>
        <v>0</v>
      </c>
      <c r="S47" s="38"/>
      <c r="T47" s="38"/>
      <c r="U47" s="38"/>
      <c r="V47" s="40"/>
      <c r="W47" s="41">
        <f t="shared" si="21"/>
        <v>0</v>
      </c>
      <c r="X47" s="38"/>
      <c r="Y47" s="38"/>
      <c r="Z47" s="38"/>
      <c r="AA47" s="40"/>
      <c r="AB47" s="41">
        <f t="shared" si="22"/>
        <v>0</v>
      </c>
      <c r="AC47" s="38"/>
      <c r="AD47" s="38"/>
      <c r="AE47" s="38"/>
      <c r="AF47" s="40"/>
      <c r="AG47" s="41">
        <f t="shared" si="23"/>
        <v>0</v>
      </c>
      <c r="AH47" s="38"/>
      <c r="AI47" s="38"/>
      <c r="AJ47" s="38"/>
      <c r="AK47" s="40"/>
      <c r="AL47" s="41">
        <f t="shared" si="24"/>
        <v>0</v>
      </c>
      <c r="AM47" s="38"/>
      <c r="AN47" s="38"/>
      <c r="AO47" s="38"/>
      <c r="AP47" s="40"/>
      <c r="AQ47" s="41">
        <f t="shared" si="25"/>
        <v>0</v>
      </c>
      <c r="AR47" s="38"/>
      <c r="AS47" s="39" t="s">
        <v>49</v>
      </c>
      <c r="AT47" s="38"/>
      <c r="AU47" s="40"/>
      <c r="AV47" s="43">
        <f t="shared" si="26"/>
        <v>1</v>
      </c>
    </row>
    <row r="48" spans="1:48" ht="15.75" customHeight="1" x14ac:dyDescent="0.25">
      <c r="A48" s="21">
        <v>3</v>
      </c>
      <c r="B48" s="38" t="s">
        <v>81</v>
      </c>
      <c r="C48" s="44" t="s">
        <v>87</v>
      </c>
      <c r="D48" s="38"/>
      <c r="E48" s="38"/>
      <c r="F48" s="38"/>
      <c r="G48" s="40"/>
      <c r="H48" s="41">
        <f t="shared" si="18"/>
        <v>0</v>
      </c>
      <c r="I48" s="38"/>
      <c r="J48" s="38"/>
      <c r="K48" s="38"/>
      <c r="L48" s="40"/>
      <c r="M48" s="41">
        <f t="shared" si="19"/>
        <v>0</v>
      </c>
      <c r="N48" s="38"/>
      <c r="O48" s="38"/>
      <c r="P48" s="38"/>
      <c r="Q48" s="40"/>
      <c r="R48" s="41">
        <f t="shared" si="20"/>
        <v>0</v>
      </c>
      <c r="S48" s="38"/>
      <c r="T48" s="38"/>
      <c r="U48" s="38"/>
      <c r="V48" s="40"/>
      <c r="W48" s="41">
        <f t="shared" si="21"/>
        <v>0</v>
      </c>
      <c r="X48" s="38"/>
      <c r="Y48" s="38"/>
      <c r="Z48" s="38"/>
      <c r="AA48" s="40"/>
      <c r="AB48" s="41">
        <f t="shared" si="22"/>
        <v>0</v>
      </c>
      <c r="AC48" s="38"/>
      <c r="AD48" s="38"/>
      <c r="AE48" s="38"/>
      <c r="AF48" s="40"/>
      <c r="AG48" s="41">
        <f t="shared" si="23"/>
        <v>0</v>
      </c>
      <c r="AH48" s="38"/>
      <c r="AI48" s="38"/>
      <c r="AJ48" s="38"/>
      <c r="AK48" s="40"/>
      <c r="AL48" s="41">
        <f t="shared" si="24"/>
        <v>0</v>
      </c>
      <c r="AM48" s="38"/>
      <c r="AN48" s="38"/>
      <c r="AO48" s="38"/>
      <c r="AP48" s="40"/>
      <c r="AQ48" s="41">
        <f t="shared" si="25"/>
        <v>0</v>
      </c>
      <c r="AR48" s="38"/>
      <c r="AS48" s="38"/>
      <c r="AT48" s="38"/>
      <c r="AU48" s="40"/>
      <c r="AV48" s="43">
        <f t="shared" si="26"/>
        <v>0</v>
      </c>
    </row>
    <row r="49" spans="1:48" ht="15.75" customHeight="1" x14ac:dyDescent="0.25">
      <c r="A49" s="21">
        <v>3</v>
      </c>
      <c r="B49" s="44" t="s">
        <v>82</v>
      </c>
      <c r="C49" s="44" t="s">
        <v>87</v>
      </c>
      <c r="D49" s="45"/>
      <c r="E49" s="45"/>
      <c r="F49" s="45"/>
      <c r="G49" s="46"/>
      <c r="H49" s="47">
        <f t="shared" si="18"/>
        <v>0</v>
      </c>
      <c r="I49" s="45"/>
      <c r="J49" s="45"/>
      <c r="K49" s="45"/>
      <c r="L49" s="46"/>
      <c r="M49" s="47">
        <f t="shared" si="19"/>
        <v>0</v>
      </c>
      <c r="N49" s="45"/>
      <c r="O49" s="45"/>
      <c r="P49" s="45"/>
      <c r="Q49" s="46"/>
      <c r="R49" s="47">
        <f t="shared" si="20"/>
        <v>0</v>
      </c>
      <c r="S49" s="45"/>
      <c r="T49" s="45"/>
      <c r="U49" s="45"/>
      <c r="V49" s="46"/>
      <c r="W49" s="47">
        <f t="shared" si="21"/>
        <v>0</v>
      </c>
      <c r="X49" s="45"/>
      <c r="Y49" s="45"/>
      <c r="Z49" s="45"/>
      <c r="AA49" s="46"/>
      <c r="AB49" s="47">
        <f t="shared" si="22"/>
        <v>0</v>
      </c>
      <c r="AC49" s="45"/>
      <c r="AD49" s="45"/>
      <c r="AE49" s="45"/>
      <c r="AF49" s="46"/>
      <c r="AG49" s="47">
        <f t="shared" si="23"/>
        <v>0</v>
      </c>
      <c r="AH49" s="45"/>
      <c r="AI49" s="45"/>
      <c r="AJ49" s="45"/>
      <c r="AK49" s="46"/>
      <c r="AL49" s="47">
        <f t="shared" si="24"/>
        <v>0</v>
      </c>
      <c r="AM49" s="45"/>
      <c r="AN49" s="45"/>
      <c r="AO49" s="45"/>
      <c r="AP49" s="46"/>
      <c r="AQ49" s="47">
        <f t="shared" si="25"/>
        <v>0</v>
      </c>
      <c r="AR49" s="45"/>
      <c r="AS49" s="45"/>
      <c r="AT49" s="45"/>
      <c r="AU49" s="46"/>
      <c r="AV49" s="48">
        <f t="shared" si="26"/>
        <v>0</v>
      </c>
    </row>
    <row r="50" spans="1:48" ht="15.75" customHeight="1" x14ac:dyDescent="0.25">
      <c r="A50" s="21">
        <v>3</v>
      </c>
      <c r="B50" s="49"/>
      <c r="C50" s="50"/>
      <c r="D50" s="51"/>
      <c r="E50" s="52"/>
      <c r="F50" s="52"/>
      <c r="G50" s="52"/>
      <c r="H50" s="52">
        <f>SUM(H37:H49)</f>
        <v>4</v>
      </c>
      <c r="I50" s="52"/>
      <c r="J50" s="52"/>
      <c r="K50" s="52"/>
      <c r="L50" s="52"/>
      <c r="M50" s="52">
        <f>SUM(M37:M49)</f>
        <v>3</v>
      </c>
      <c r="N50" s="52"/>
      <c r="O50" s="52"/>
      <c r="P50" s="52"/>
      <c r="Q50" s="52"/>
      <c r="R50" s="52">
        <f>SUM(R37:R49)</f>
        <v>2</v>
      </c>
      <c r="S50" s="52"/>
      <c r="T50" s="52"/>
      <c r="U50" s="52"/>
      <c r="V50" s="52"/>
      <c r="W50" s="52">
        <f>SUM(W37:W49)</f>
        <v>6</v>
      </c>
      <c r="X50" s="52"/>
      <c r="Y50" s="52"/>
      <c r="Z50" s="52"/>
      <c r="AA50" s="52"/>
      <c r="AB50" s="52">
        <f>SUM(AB37:AB49)</f>
        <v>2</v>
      </c>
      <c r="AC50" s="52"/>
      <c r="AD50" s="52"/>
      <c r="AE50" s="52"/>
      <c r="AF50" s="52"/>
      <c r="AG50" s="52">
        <f>SUM(AG37:AG49)</f>
        <v>2</v>
      </c>
      <c r="AH50" s="52"/>
      <c r="AI50" s="52"/>
      <c r="AJ50" s="52"/>
      <c r="AK50" s="52"/>
      <c r="AL50" s="52">
        <f>SUM(AL37:AL49)</f>
        <v>3</v>
      </c>
      <c r="AM50" s="52"/>
      <c r="AN50" s="52"/>
      <c r="AO50" s="52"/>
      <c r="AP50" s="52"/>
      <c r="AQ50" s="52">
        <f>SUM(AQ37:AQ49)</f>
        <v>3</v>
      </c>
      <c r="AR50" s="52"/>
      <c r="AS50" s="52"/>
      <c r="AT50" s="52"/>
      <c r="AU50" s="52"/>
      <c r="AV50" s="52">
        <f>SUM(AV37:AV49)</f>
        <v>9</v>
      </c>
    </row>
    <row r="51" spans="1:48" ht="15.75" customHeight="1" x14ac:dyDescent="0.25">
      <c r="A51" s="21">
        <v>4</v>
      </c>
      <c r="B51" s="85" t="str">
        <f>"Буква (или иное название) класса "&amp;A51&amp;":"</f>
        <v>Буква (или иное название) класса 4:</v>
      </c>
      <c r="C51" s="86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9"/>
    </row>
  </sheetData>
  <mergeCells count="19">
    <mergeCell ref="B21:C21"/>
    <mergeCell ref="D21:AV21"/>
    <mergeCell ref="B36:C36"/>
    <mergeCell ref="D36:AV36"/>
    <mergeCell ref="B51:C51"/>
    <mergeCell ref="D51:AV51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5:AV51">
    <cfRule type="expression" dxfId="28" priority="1">
      <formula>$A5&gt;$C$2</formula>
    </cfRule>
  </conditionalFormatting>
  <conditionalFormatting sqref="D6:AV6 D21:AV21 D36:AV36 D51:AV51">
    <cfRule type="expression" dxfId="27" priority="2">
      <formula>AND(LEN($D6)=0,$A6&lt;=$C$2)</formula>
    </cfRule>
  </conditionalFormatting>
  <conditionalFormatting sqref="C2">
    <cfRule type="expression" dxfId="26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200-000000000000}">
      <formula1>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" xr:uid="{00000000-0002-0000-0200-000001000000}">
      <formula1>$D$1:$F$1</formula1>
    </dataValidation>
  </dataValidations>
  <pageMargins left="0.7" right="0.7" top="0.75" bottom="0.75" header="0" footer="0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V66"/>
  <sheetViews>
    <sheetView view="pageBreakPreview" zoomScale="60" zoomScaleNormal="10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A67" sqref="A67:XFD755"/>
    </sheetView>
  </sheetViews>
  <sheetFormatPr defaultColWidth="11.25" defaultRowHeight="15" customHeight="1" x14ac:dyDescent="0.25"/>
  <cols>
    <col min="1" max="1" width="2.75" hidden="1" customWidth="1"/>
    <col min="2" max="2" width="42" customWidth="1"/>
    <col min="3" max="3" width="12" customWidth="1"/>
    <col min="4" max="48" width="5.62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88</v>
      </c>
      <c r="C2" s="25">
        <v>4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89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6" t="s">
        <v>70</v>
      </c>
      <c r="C7" s="37" t="s">
        <v>89</v>
      </c>
      <c r="D7" s="38"/>
      <c r="E7" s="38"/>
      <c r="F7" s="39" t="s">
        <v>49</v>
      </c>
      <c r="G7" s="40"/>
      <c r="H7" s="41">
        <f t="shared" ref="H7:H19" si="0">COUNTA(D7:G7)</f>
        <v>1</v>
      </c>
      <c r="I7" s="38"/>
      <c r="J7" s="39" t="s">
        <v>49</v>
      </c>
      <c r="K7" s="38"/>
      <c r="L7" s="40"/>
      <c r="M7" s="41">
        <f t="shared" ref="M7:M19" si="1">COUNTA(I7:L7)</f>
        <v>1</v>
      </c>
      <c r="N7" s="38"/>
      <c r="O7" s="39" t="s">
        <v>49</v>
      </c>
      <c r="P7" s="38"/>
      <c r="Q7" s="40"/>
      <c r="R7" s="41">
        <f t="shared" ref="R7:R19" si="2">COUNTA(N7:Q7)</f>
        <v>1</v>
      </c>
      <c r="S7" s="39" t="s">
        <v>49</v>
      </c>
      <c r="T7" s="38"/>
      <c r="U7" s="39"/>
      <c r="V7" s="42" t="s">
        <v>49</v>
      </c>
      <c r="W7" s="41">
        <f t="shared" ref="W7:W19" si="3">COUNTA(S7:V7)</f>
        <v>2</v>
      </c>
      <c r="X7" s="38"/>
      <c r="Y7" s="38"/>
      <c r="Z7" s="38"/>
      <c r="AA7" s="40"/>
      <c r="AB7" s="41">
        <f t="shared" ref="AB7:AB19" si="4">COUNTA(X7:AA7)</f>
        <v>0</v>
      </c>
      <c r="AC7" s="38"/>
      <c r="AD7" s="39" t="s">
        <v>49</v>
      </c>
      <c r="AE7" s="38"/>
      <c r="AF7" s="40"/>
      <c r="AG7" s="41">
        <f t="shared" ref="AG7:AG19" si="5">COUNTA(AC7:AF7)</f>
        <v>1</v>
      </c>
      <c r="AH7" s="38"/>
      <c r="AI7" s="39" t="s">
        <v>49</v>
      </c>
      <c r="AJ7" s="38"/>
      <c r="AK7" s="40"/>
      <c r="AL7" s="41">
        <f t="shared" ref="AL7:AL19" si="6">COUNTA(AH7:AK7)</f>
        <v>1</v>
      </c>
      <c r="AM7" s="39" t="s">
        <v>47</v>
      </c>
      <c r="AN7" s="38"/>
      <c r="AO7" s="38"/>
      <c r="AP7" s="42" t="s">
        <v>49</v>
      </c>
      <c r="AQ7" s="41">
        <f t="shared" ref="AQ7:AQ19" si="7">COUNTA(AM7:AP7)</f>
        <v>2</v>
      </c>
      <c r="AR7" s="38"/>
      <c r="AS7" s="38"/>
      <c r="AT7" s="39" t="s">
        <v>49</v>
      </c>
      <c r="AU7" s="40"/>
      <c r="AV7" s="43">
        <f t="shared" ref="AV7:AV19" si="8">COUNTA(AR7:AU7)</f>
        <v>1</v>
      </c>
    </row>
    <row r="8" spans="1:48" ht="15.75" customHeight="1" x14ac:dyDescent="0.25">
      <c r="A8" s="21">
        <v>1</v>
      </c>
      <c r="B8" s="38" t="s">
        <v>71</v>
      </c>
      <c r="C8" s="44" t="s">
        <v>89</v>
      </c>
      <c r="D8" s="38"/>
      <c r="E8" s="39" t="s">
        <v>49</v>
      </c>
      <c r="F8" s="38"/>
      <c r="G8" s="40"/>
      <c r="H8" s="41">
        <f t="shared" si="0"/>
        <v>1</v>
      </c>
      <c r="I8" s="38"/>
      <c r="J8" s="38"/>
      <c r="K8" s="38"/>
      <c r="L8" s="40"/>
      <c r="M8" s="41">
        <f t="shared" si="1"/>
        <v>0</v>
      </c>
      <c r="N8" s="38"/>
      <c r="O8" s="38"/>
      <c r="P8" s="38"/>
      <c r="Q8" s="40"/>
      <c r="R8" s="41">
        <f t="shared" si="2"/>
        <v>0</v>
      </c>
      <c r="S8" s="38"/>
      <c r="T8" s="39"/>
      <c r="U8" s="38"/>
      <c r="V8" s="40"/>
      <c r="W8" s="41">
        <f t="shared" si="3"/>
        <v>0</v>
      </c>
      <c r="X8" s="38"/>
      <c r="Y8" s="39" t="s">
        <v>49</v>
      </c>
      <c r="Z8" s="38"/>
      <c r="AA8" s="40"/>
      <c r="AB8" s="41">
        <f t="shared" si="4"/>
        <v>1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9"/>
      <c r="AN8" s="38"/>
      <c r="AO8" s="38"/>
      <c r="AP8" s="40"/>
      <c r="AQ8" s="41">
        <f t="shared" si="7"/>
        <v>0</v>
      </c>
      <c r="AR8" s="38"/>
      <c r="AS8" s="39" t="s">
        <v>49</v>
      </c>
      <c r="AT8" s="38"/>
      <c r="AU8" s="40"/>
      <c r="AV8" s="43">
        <f t="shared" si="8"/>
        <v>1</v>
      </c>
    </row>
    <row r="9" spans="1:48" ht="15.75" customHeight="1" x14ac:dyDescent="0.25">
      <c r="A9" s="21">
        <v>1</v>
      </c>
      <c r="B9" s="38" t="s">
        <v>72</v>
      </c>
      <c r="C9" s="44" t="s">
        <v>89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73</v>
      </c>
      <c r="C10" s="44" t="s">
        <v>89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44" t="s">
        <v>89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75</v>
      </c>
      <c r="C12" s="44" t="s">
        <v>89</v>
      </c>
      <c r="D12" s="38"/>
      <c r="E12" s="38"/>
      <c r="F12" s="38"/>
      <c r="G12" s="42" t="s">
        <v>49</v>
      </c>
      <c r="H12" s="41">
        <f t="shared" si="0"/>
        <v>1</v>
      </c>
      <c r="I12" s="38"/>
      <c r="J12" s="38"/>
      <c r="K12" s="38"/>
      <c r="L12" s="42" t="s">
        <v>49</v>
      </c>
      <c r="M12" s="41">
        <f t="shared" si="1"/>
        <v>1</v>
      </c>
      <c r="N12" s="38"/>
      <c r="O12" s="38"/>
      <c r="P12" s="38"/>
      <c r="Q12" s="40"/>
      <c r="R12" s="41">
        <f t="shared" si="2"/>
        <v>0</v>
      </c>
      <c r="S12" s="39" t="s">
        <v>49</v>
      </c>
      <c r="T12" s="38"/>
      <c r="U12" s="38"/>
      <c r="V12" s="42"/>
      <c r="W12" s="41">
        <f t="shared" si="3"/>
        <v>1</v>
      </c>
      <c r="X12" s="38"/>
      <c r="Y12" s="38"/>
      <c r="Z12" s="38"/>
      <c r="AA12" s="42" t="s">
        <v>49</v>
      </c>
      <c r="AB12" s="41">
        <f t="shared" si="4"/>
        <v>1</v>
      </c>
      <c r="AC12" s="38"/>
      <c r="AD12" s="38"/>
      <c r="AE12" s="38"/>
      <c r="AF12" s="40"/>
      <c r="AG12" s="41">
        <f t="shared" si="5"/>
        <v>0</v>
      </c>
      <c r="AH12" s="39" t="s">
        <v>49</v>
      </c>
      <c r="AI12" s="38"/>
      <c r="AJ12" s="38"/>
      <c r="AK12" s="40"/>
      <c r="AL12" s="41">
        <f t="shared" si="6"/>
        <v>1</v>
      </c>
      <c r="AM12" s="39" t="s">
        <v>47</v>
      </c>
      <c r="AN12" s="38"/>
      <c r="AO12" s="39" t="s">
        <v>49</v>
      </c>
      <c r="AP12" s="40"/>
      <c r="AQ12" s="41">
        <f t="shared" si="7"/>
        <v>2</v>
      </c>
      <c r="AR12" s="38"/>
      <c r="AS12" s="38"/>
      <c r="AT12" s="39" t="s">
        <v>49</v>
      </c>
      <c r="AU12" s="40"/>
      <c r="AV12" s="43">
        <f t="shared" si="8"/>
        <v>1</v>
      </c>
    </row>
    <row r="13" spans="1:48" ht="15.75" customHeight="1" x14ac:dyDescent="0.25">
      <c r="A13" s="21">
        <v>1</v>
      </c>
      <c r="B13" s="38" t="s">
        <v>76</v>
      </c>
      <c r="C13" s="44" t="s">
        <v>89</v>
      </c>
      <c r="D13" s="38"/>
      <c r="E13" s="38"/>
      <c r="F13" s="38"/>
      <c r="G13" s="40"/>
      <c r="H13" s="41">
        <f t="shared" si="0"/>
        <v>0</v>
      </c>
      <c r="I13" s="38"/>
      <c r="J13" s="39" t="s">
        <v>49</v>
      </c>
      <c r="K13" s="38"/>
      <c r="L13" s="40"/>
      <c r="M13" s="41">
        <f t="shared" si="1"/>
        <v>1</v>
      </c>
      <c r="N13" s="38"/>
      <c r="O13" s="38"/>
      <c r="P13" s="38"/>
      <c r="Q13" s="40"/>
      <c r="R13" s="41">
        <f t="shared" si="2"/>
        <v>0</v>
      </c>
      <c r="S13" s="38"/>
      <c r="T13" s="38"/>
      <c r="U13" s="38"/>
      <c r="V13" s="42" t="s">
        <v>49</v>
      </c>
      <c r="W13" s="41">
        <f t="shared" si="3"/>
        <v>1</v>
      </c>
      <c r="X13" s="38"/>
      <c r="Y13" s="38"/>
      <c r="Z13" s="38"/>
      <c r="AA13" s="40"/>
      <c r="AB13" s="41">
        <f t="shared" si="4"/>
        <v>0</v>
      </c>
      <c r="AC13" s="38"/>
      <c r="AD13" s="38"/>
      <c r="AE13" s="38"/>
      <c r="AF13" s="40"/>
      <c r="AG13" s="41">
        <f t="shared" si="5"/>
        <v>0</v>
      </c>
      <c r="AH13" s="38"/>
      <c r="AI13" s="38"/>
      <c r="AJ13" s="38"/>
      <c r="AK13" s="40"/>
      <c r="AL13" s="41">
        <f t="shared" si="6"/>
        <v>0</v>
      </c>
      <c r="AM13" s="38"/>
      <c r="AN13" s="39" t="s">
        <v>47</v>
      </c>
      <c r="AO13" s="38"/>
      <c r="AP13" s="40"/>
      <c r="AQ13" s="41">
        <f t="shared" si="7"/>
        <v>1</v>
      </c>
      <c r="AR13" s="38"/>
      <c r="AS13" s="38"/>
      <c r="AT13" s="38"/>
      <c r="AU13" s="40"/>
      <c r="AV13" s="43">
        <f t="shared" si="8"/>
        <v>0</v>
      </c>
    </row>
    <row r="14" spans="1:48" ht="15.75" customHeight="1" x14ac:dyDescent="0.25">
      <c r="A14" s="21">
        <v>1</v>
      </c>
      <c r="B14" s="38" t="s">
        <v>77</v>
      </c>
      <c r="C14" s="44" t="s">
        <v>89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8"/>
      <c r="AK14" s="40"/>
      <c r="AL14" s="41">
        <f t="shared" si="6"/>
        <v>0</v>
      </c>
      <c r="AM14" s="38"/>
      <c r="AN14" s="38"/>
      <c r="AO14" s="38"/>
      <c r="AP14" s="40"/>
      <c r="AQ14" s="41">
        <f t="shared" si="7"/>
        <v>0</v>
      </c>
      <c r="AR14" s="38"/>
      <c r="AS14" s="38"/>
      <c r="AT14" s="38"/>
      <c r="AU14" s="40"/>
      <c r="AV14" s="43">
        <f t="shared" si="8"/>
        <v>0</v>
      </c>
    </row>
    <row r="15" spans="1:48" ht="15.75" customHeight="1" x14ac:dyDescent="0.25">
      <c r="A15" s="21">
        <v>1</v>
      </c>
      <c r="B15" s="38" t="s">
        <v>78</v>
      </c>
      <c r="C15" s="44" t="s">
        <v>89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8"/>
      <c r="U15" s="38"/>
      <c r="V15" s="40"/>
      <c r="W15" s="41">
        <f t="shared" si="3"/>
        <v>0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8"/>
      <c r="AS15" s="38"/>
      <c r="AT15" s="39" t="s">
        <v>49</v>
      </c>
      <c r="AU15" s="40"/>
      <c r="AV15" s="43">
        <f t="shared" si="8"/>
        <v>1</v>
      </c>
    </row>
    <row r="16" spans="1:48" ht="15.75" customHeight="1" x14ac:dyDescent="0.25">
      <c r="A16" s="21">
        <v>1</v>
      </c>
      <c r="B16" s="38" t="s">
        <v>79</v>
      </c>
      <c r="C16" s="44" t="s">
        <v>89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9" t="s">
        <v>49</v>
      </c>
      <c r="AS16" s="38"/>
      <c r="AT16" s="38"/>
      <c r="AU16" s="40"/>
      <c r="AV16" s="43">
        <f t="shared" si="8"/>
        <v>1</v>
      </c>
    </row>
    <row r="17" spans="1:48" ht="15.75" customHeight="1" x14ac:dyDescent="0.25">
      <c r="A17" s="21">
        <v>1</v>
      </c>
      <c r="B17" s="38" t="s">
        <v>80</v>
      </c>
      <c r="C17" s="44" t="s">
        <v>89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8"/>
      <c r="U17" s="38"/>
      <c r="V17" s="40"/>
      <c r="W17" s="41">
        <f t="shared" si="3"/>
        <v>0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8"/>
      <c r="AO17" s="38"/>
      <c r="AP17" s="40"/>
      <c r="AQ17" s="41">
        <f t="shared" si="7"/>
        <v>0</v>
      </c>
      <c r="AR17" s="38"/>
      <c r="AS17" s="38"/>
      <c r="AT17" s="38"/>
      <c r="AU17" s="42" t="s">
        <v>49</v>
      </c>
      <c r="AV17" s="43">
        <f t="shared" si="8"/>
        <v>1</v>
      </c>
    </row>
    <row r="18" spans="1:48" ht="15.75" customHeight="1" x14ac:dyDescent="0.25">
      <c r="A18" s="21">
        <v>1</v>
      </c>
      <c r="B18" s="38" t="s">
        <v>81</v>
      </c>
      <c r="C18" s="44" t="s">
        <v>89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8"/>
      <c r="V18" s="40"/>
      <c r="W18" s="41">
        <f t="shared" si="3"/>
        <v>0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8"/>
      <c r="AP18" s="40"/>
      <c r="AQ18" s="41">
        <f t="shared" si="7"/>
        <v>0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44" t="s">
        <v>82</v>
      </c>
      <c r="C19" s="44" t="s">
        <v>89</v>
      </c>
      <c r="D19" s="45"/>
      <c r="E19" s="45"/>
      <c r="F19" s="45"/>
      <c r="G19" s="46"/>
      <c r="H19" s="47">
        <f t="shared" si="0"/>
        <v>0</v>
      </c>
      <c r="I19" s="45"/>
      <c r="J19" s="45"/>
      <c r="K19" s="45"/>
      <c r="L19" s="46"/>
      <c r="M19" s="47">
        <f t="shared" si="1"/>
        <v>0</v>
      </c>
      <c r="N19" s="45"/>
      <c r="O19" s="45"/>
      <c r="P19" s="45"/>
      <c r="Q19" s="46"/>
      <c r="R19" s="47">
        <f t="shared" si="2"/>
        <v>0</v>
      </c>
      <c r="S19" s="45"/>
      <c r="T19" s="45"/>
      <c r="U19" s="45"/>
      <c r="V19" s="46"/>
      <c r="W19" s="47">
        <f t="shared" si="3"/>
        <v>0</v>
      </c>
      <c r="X19" s="45"/>
      <c r="Y19" s="45"/>
      <c r="Z19" s="45"/>
      <c r="AA19" s="46"/>
      <c r="AB19" s="47">
        <f t="shared" si="4"/>
        <v>0</v>
      </c>
      <c r="AC19" s="45"/>
      <c r="AD19" s="45"/>
      <c r="AE19" s="45"/>
      <c r="AF19" s="46"/>
      <c r="AG19" s="47">
        <f t="shared" si="5"/>
        <v>0</v>
      </c>
      <c r="AH19" s="45"/>
      <c r="AI19" s="45"/>
      <c r="AJ19" s="45"/>
      <c r="AK19" s="46"/>
      <c r="AL19" s="47">
        <f t="shared" si="6"/>
        <v>0</v>
      </c>
      <c r="AM19" s="45"/>
      <c r="AN19" s="45"/>
      <c r="AO19" s="45"/>
      <c r="AP19" s="46"/>
      <c r="AQ19" s="47">
        <f t="shared" si="7"/>
        <v>0</v>
      </c>
      <c r="AR19" s="45"/>
      <c r="AS19" s="45"/>
      <c r="AT19" s="45"/>
      <c r="AU19" s="46"/>
      <c r="AV19" s="48">
        <f t="shared" si="8"/>
        <v>0</v>
      </c>
    </row>
    <row r="20" spans="1:48" ht="15.75" customHeight="1" x14ac:dyDescent="0.25">
      <c r="A20" s="21">
        <v>1</v>
      </c>
      <c r="B20" s="49"/>
      <c r="C20" s="50"/>
      <c r="D20" s="51"/>
      <c r="E20" s="52"/>
      <c r="F20" s="52"/>
      <c r="G20" s="52"/>
      <c r="H20" s="52">
        <f>SUM(H7:H19)</f>
        <v>4</v>
      </c>
      <c r="I20" s="52"/>
      <c r="J20" s="52"/>
      <c r="K20" s="52"/>
      <c r="L20" s="52"/>
      <c r="M20" s="52">
        <f>SUM(M7:M19)</f>
        <v>3</v>
      </c>
      <c r="N20" s="52"/>
      <c r="O20" s="52"/>
      <c r="P20" s="52"/>
      <c r="Q20" s="52"/>
      <c r="R20" s="52">
        <f>SUM(R7:R19)</f>
        <v>1</v>
      </c>
      <c r="S20" s="52"/>
      <c r="T20" s="52"/>
      <c r="U20" s="52"/>
      <c r="V20" s="52"/>
      <c r="W20" s="52">
        <f>SUM(W7:W19)</f>
        <v>5</v>
      </c>
      <c r="X20" s="52"/>
      <c r="Y20" s="52"/>
      <c r="Z20" s="52"/>
      <c r="AA20" s="52"/>
      <c r="AB20" s="52">
        <f>SUM(AB7:AB19)</f>
        <v>2</v>
      </c>
      <c r="AC20" s="52"/>
      <c r="AD20" s="52"/>
      <c r="AE20" s="52"/>
      <c r="AF20" s="52"/>
      <c r="AG20" s="52">
        <f>SUM(AG7:AG19)</f>
        <v>1</v>
      </c>
      <c r="AH20" s="52"/>
      <c r="AI20" s="52"/>
      <c r="AJ20" s="52"/>
      <c r="AK20" s="52"/>
      <c r="AL20" s="52">
        <f>SUM(AL7:AL19)</f>
        <v>2</v>
      </c>
      <c r="AM20" s="52"/>
      <c r="AN20" s="52"/>
      <c r="AO20" s="52"/>
      <c r="AP20" s="52"/>
      <c r="AQ20" s="52">
        <f>SUM(AQ7:AQ19)</f>
        <v>5</v>
      </c>
      <c r="AR20" s="52"/>
      <c r="AS20" s="52"/>
      <c r="AT20" s="52"/>
      <c r="AU20" s="52"/>
      <c r="AV20" s="52">
        <f>SUM(AV7:AV19)</f>
        <v>7</v>
      </c>
    </row>
    <row r="21" spans="1:48" ht="15.75" customHeight="1" x14ac:dyDescent="0.25">
      <c r="A21" s="21">
        <v>2</v>
      </c>
      <c r="B21" s="85" t="str">
        <f>"Буква (или иное название) класса "&amp;A21&amp;":"</f>
        <v>Буква (или иное название) класса 2:</v>
      </c>
      <c r="C21" s="86"/>
      <c r="D21" s="87" t="s">
        <v>83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9"/>
    </row>
    <row r="22" spans="1:48" ht="15.75" customHeight="1" x14ac:dyDescent="0.25">
      <c r="A22" s="21">
        <v>2</v>
      </c>
      <c r="B22" s="36" t="s">
        <v>70</v>
      </c>
      <c r="C22" s="37" t="s">
        <v>89</v>
      </c>
      <c r="D22" s="38"/>
      <c r="E22" s="38"/>
      <c r="F22" s="39" t="s">
        <v>49</v>
      </c>
      <c r="G22" s="40"/>
      <c r="H22" s="41">
        <f t="shared" ref="H22:H34" si="9">COUNTA(D22:G22)</f>
        <v>1</v>
      </c>
      <c r="I22" s="38"/>
      <c r="J22" s="39" t="s">
        <v>49</v>
      </c>
      <c r="K22" s="38"/>
      <c r="L22" s="40"/>
      <c r="M22" s="41">
        <f t="shared" ref="M22:M34" si="10">COUNTA(I22:L22)</f>
        <v>1</v>
      </c>
      <c r="N22" s="38"/>
      <c r="O22" s="39" t="s">
        <v>49</v>
      </c>
      <c r="P22" s="38"/>
      <c r="Q22" s="40"/>
      <c r="R22" s="41">
        <f t="shared" ref="R22:R34" si="11">COUNTA(N22:Q22)</f>
        <v>1</v>
      </c>
      <c r="S22" s="39" t="s">
        <v>49</v>
      </c>
      <c r="T22" s="38"/>
      <c r="U22" s="38"/>
      <c r="V22" s="42" t="s">
        <v>49</v>
      </c>
      <c r="W22" s="41">
        <f t="shared" ref="W22:W34" si="12">COUNTA(S22:V22)</f>
        <v>2</v>
      </c>
      <c r="X22" s="38"/>
      <c r="Y22" s="38"/>
      <c r="Z22" s="38"/>
      <c r="AA22" s="40"/>
      <c r="AB22" s="41">
        <f t="shared" ref="AB22:AB34" si="13">COUNTA(X22:AA22)</f>
        <v>0</v>
      </c>
      <c r="AC22" s="38"/>
      <c r="AD22" s="39" t="s">
        <v>49</v>
      </c>
      <c r="AE22" s="38"/>
      <c r="AF22" s="40"/>
      <c r="AG22" s="41">
        <f t="shared" ref="AG22:AG34" si="14">COUNTA(AC22:AF22)</f>
        <v>1</v>
      </c>
      <c r="AH22" s="38"/>
      <c r="AI22" s="39" t="s">
        <v>49</v>
      </c>
      <c r="AJ22" s="38"/>
      <c r="AK22" s="40"/>
      <c r="AL22" s="41">
        <f t="shared" ref="AL22:AL34" si="15">COUNTA(AH22:AK22)</f>
        <v>1</v>
      </c>
      <c r="AM22" s="39" t="s">
        <v>47</v>
      </c>
      <c r="AN22" s="38"/>
      <c r="AO22" s="38"/>
      <c r="AP22" s="42" t="s">
        <v>49</v>
      </c>
      <c r="AQ22" s="41">
        <f t="shared" ref="AQ22:AQ34" si="16">COUNTA(AM22:AP22)</f>
        <v>2</v>
      </c>
      <c r="AR22" s="38"/>
      <c r="AS22" s="38"/>
      <c r="AT22" s="39" t="s">
        <v>49</v>
      </c>
      <c r="AU22" s="40"/>
      <c r="AV22" s="43">
        <f t="shared" ref="AV22:AV34" si="17">COUNTA(AR22:AU22)</f>
        <v>1</v>
      </c>
    </row>
    <row r="23" spans="1:48" ht="15.75" customHeight="1" x14ac:dyDescent="0.25">
      <c r="A23" s="21">
        <v>2</v>
      </c>
      <c r="B23" s="38" t="s">
        <v>71</v>
      </c>
      <c r="C23" s="44" t="s">
        <v>89</v>
      </c>
      <c r="D23" s="38"/>
      <c r="E23" s="39" t="s">
        <v>49</v>
      </c>
      <c r="F23" s="38"/>
      <c r="G23" s="40"/>
      <c r="H23" s="41">
        <f t="shared" si="9"/>
        <v>1</v>
      </c>
      <c r="I23" s="38"/>
      <c r="J23" s="38"/>
      <c r="K23" s="38"/>
      <c r="L23" s="40"/>
      <c r="M23" s="41">
        <f t="shared" si="10"/>
        <v>0</v>
      </c>
      <c r="N23" s="38"/>
      <c r="O23" s="38"/>
      <c r="P23" s="38"/>
      <c r="Q23" s="40"/>
      <c r="R23" s="41">
        <f t="shared" si="11"/>
        <v>0</v>
      </c>
      <c r="S23" s="38"/>
      <c r="T23" s="38"/>
      <c r="U23" s="38"/>
      <c r="V23" s="40"/>
      <c r="W23" s="41">
        <f t="shared" si="12"/>
        <v>0</v>
      </c>
      <c r="X23" s="38"/>
      <c r="Y23" s="39" t="s">
        <v>49</v>
      </c>
      <c r="Z23" s="38"/>
      <c r="AA23" s="40"/>
      <c r="AB23" s="41">
        <f t="shared" si="13"/>
        <v>1</v>
      </c>
      <c r="AC23" s="38"/>
      <c r="AD23" s="38"/>
      <c r="AE23" s="38"/>
      <c r="AF23" s="40"/>
      <c r="AG23" s="41">
        <f t="shared" si="14"/>
        <v>0</v>
      </c>
      <c r="AH23" s="38"/>
      <c r="AI23" s="38"/>
      <c r="AJ23" s="38"/>
      <c r="AK23" s="40"/>
      <c r="AL23" s="41">
        <f t="shared" si="15"/>
        <v>0</v>
      </c>
      <c r="AM23" s="38"/>
      <c r="AN23" s="38"/>
      <c r="AO23" s="38"/>
      <c r="AP23" s="40"/>
      <c r="AQ23" s="41">
        <f t="shared" si="16"/>
        <v>0</v>
      </c>
      <c r="AR23" s="38"/>
      <c r="AS23" s="39" t="s">
        <v>49</v>
      </c>
      <c r="AT23" s="38"/>
      <c r="AU23" s="40"/>
      <c r="AV23" s="43">
        <f t="shared" si="17"/>
        <v>1</v>
      </c>
    </row>
    <row r="24" spans="1:48" ht="15.75" customHeight="1" x14ac:dyDescent="0.25">
      <c r="A24" s="21">
        <v>2</v>
      </c>
      <c r="B24" s="38" t="s">
        <v>72</v>
      </c>
      <c r="C24" s="44" t="s">
        <v>89</v>
      </c>
      <c r="D24" s="38"/>
      <c r="E24" s="38"/>
      <c r="F24" s="38"/>
      <c r="G24" s="40"/>
      <c r="H24" s="41">
        <f t="shared" si="9"/>
        <v>0</v>
      </c>
      <c r="I24" s="38"/>
      <c r="J24" s="38"/>
      <c r="K24" s="38"/>
      <c r="L24" s="40"/>
      <c r="M24" s="41">
        <f t="shared" si="10"/>
        <v>0</v>
      </c>
      <c r="N24" s="38"/>
      <c r="O24" s="38"/>
      <c r="P24" s="38"/>
      <c r="Q24" s="40"/>
      <c r="R24" s="41">
        <f t="shared" si="11"/>
        <v>0</v>
      </c>
      <c r="S24" s="38"/>
      <c r="T24" s="38"/>
      <c r="U24" s="38"/>
      <c r="V24" s="40"/>
      <c r="W24" s="41">
        <f t="shared" si="12"/>
        <v>0</v>
      </c>
      <c r="X24" s="38"/>
      <c r="Y24" s="38"/>
      <c r="Z24" s="38"/>
      <c r="AA24" s="40"/>
      <c r="AB24" s="41">
        <f t="shared" si="13"/>
        <v>0</v>
      </c>
      <c r="AC24" s="38"/>
      <c r="AD24" s="38"/>
      <c r="AE24" s="38"/>
      <c r="AF24" s="40"/>
      <c r="AG24" s="41">
        <f t="shared" si="14"/>
        <v>0</v>
      </c>
      <c r="AH24" s="38"/>
      <c r="AI24" s="38"/>
      <c r="AJ24" s="38"/>
      <c r="AK24" s="40"/>
      <c r="AL24" s="41">
        <f t="shared" si="15"/>
        <v>0</v>
      </c>
      <c r="AM24" s="38"/>
      <c r="AN24" s="38"/>
      <c r="AO24" s="38"/>
      <c r="AP24" s="40"/>
      <c r="AQ24" s="41">
        <f t="shared" si="16"/>
        <v>0</v>
      </c>
      <c r="AR24" s="38"/>
      <c r="AS24" s="38"/>
      <c r="AT24" s="38"/>
      <c r="AU24" s="40"/>
      <c r="AV24" s="43">
        <f t="shared" si="17"/>
        <v>0</v>
      </c>
    </row>
    <row r="25" spans="1:48" ht="15.75" customHeight="1" x14ac:dyDescent="0.25">
      <c r="A25" s="21">
        <v>2</v>
      </c>
      <c r="B25" s="38" t="s">
        <v>73</v>
      </c>
      <c r="C25" s="44" t="s">
        <v>89</v>
      </c>
      <c r="D25" s="38"/>
      <c r="E25" s="38"/>
      <c r="F25" s="38"/>
      <c r="G25" s="40"/>
      <c r="H25" s="41">
        <f t="shared" si="9"/>
        <v>0</v>
      </c>
      <c r="I25" s="38"/>
      <c r="J25" s="38"/>
      <c r="K25" s="38"/>
      <c r="L25" s="40"/>
      <c r="M25" s="41">
        <f t="shared" si="10"/>
        <v>0</v>
      </c>
      <c r="N25" s="38"/>
      <c r="O25" s="38"/>
      <c r="P25" s="38"/>
      <c r="Q25" s="40"/>
      <c r="R25" s="41">
        <f t="shared" si="11"/>
        <v>0</v>
      </c>
      <c r="S25" s="38"/>
      <c r="T25" s="38"/>
      <c r="U25" s="38"/>
      <c r="V25" s="40"/>
      <c r="W25" s="41">
        <f t="shared" si="12"/>
        <v>0</v>
      </c>
      <c r="X25" s="38"/>
      <c r="Y25" s="38"/>
      <c r="Z25" s="38"/>
      <c r="AA25" s="40"/>
      <c r="AB25" s="41">
        <f t="shared" si="13"/>
        <v>0</v>
      </c>
      <c r="AC25" s="38"/>
      <c r="AD25" s="38"/>
      <c r="AE25" s="38"/>
      <c r="AF25" s="40"/>
      <c r="AG25" s="41">
        <f t="shared" si="14"/>
        <v>0</v>
      </c>
      <c r="AH25" s="38"/>
      <c r="AI25" s="38"/>
      <c r="AJ25" s="38"/>
      <c r="AK25" s="40"/>
      <c r="AL25" s="41">
        <f t="shared" si="15"/>
        <v>0</v>
      </c>
      <c r="AM25" s="38"/>
      <c r="AN25" s="38"/>
      <c r="AO25" s="38"/>
      <c r="AP25" s="40"/>
      <c r="AQ25" s="41">
        <f t="shared" si="16"/>
        <v>0</v>
      </c>
      <c r="AR25" s="38"/>
      <c r="AS25" s="38"/>
      <c r="AT25" s="38"/>
      <c r="AU25" s="40"/>
      <c r="AV25" s="43">
        <f t="shared" si="17"/>
        <v>0</v>
      </c>
    </row>
    <row r="26" spans="1:48" ht="15.75" customHeight="1" x14ac:dyDescent="0.25">
      <c r="A26" s="21">
        <v>2</v>
      </c>
      <c r="B26" s="38" t="s">
        <v>74</v>
      </c>
      <c r="C26" s="44" t="s">
        <v>89</v>
      </c>
      <c r="D26" s="38"/>
      <c r="E26" s="38"/>
      <c r="F26" s="39" t="s">
        <v>49</v>
      </c>
      <c r="G26" s="40"/>
      <c r="H26" s="41">
        <f t="shared" si="9"/>
        <v>1</v>
      </c>
      <c r="I26" s="38"/>
      <c r="J26" s="38"/>
      <c r="K26" s="38"/>
      <c r="L26" s="40"/>
      <c r="M26" s="41">
        <f t="shared" si="10"/>
        <v>0</v>
      </c>
      <c r="N26" s="38"/>
      <c r="O26" s="38"/>
      <c r="P26" s="38"/>
      <c r="Q26" s="40"/>
      <c r="R26" s="41">
        <f t="shared" si="11"/>
        <v>0</v>
      </c>
      <c r="S26" s="38"/>
      <c r="T26" s="38"/>
      <c r="U26" s="39" t="s">
        <v>49</v>
      </c>
      <c r="V26" s="40"/>
      <c r="W26" s="41">
        <f t="shared" si="12"/>
        <v>1</v>
      </c>
      <c r="X26" s="38"/>
      <c r="Y26" s="38"/>
      <c r="Z26" s="38"/>
      <c r="AA26" s="40"/>
      <c r="AB26" s="41">
        <f t="shared" si="13"/>
        <v>0</v>
      </c>
      <c r="AC26" s="38"/>
      <c r="AD26" s="38"/>
      <c r="AE26" s="38"/>
      <c r="AF26" s="40"/>
      <c r="AG26" s="41">
        <f t="shared" si="14"/>
        <v>0</v>
      </c>
      <c r="AH26" s="38"/>
      <c r="AI26" s="38"/>
      <c r="AJ26" s="38"/>
      <c r="AK26" s="40"/>
      <c r="AL26" s="41">
        <f t="shared" si="15"/>
        <v>0</v>
      </c>
      <c r="AM26" s="38"/>
      <c r="AN26" s="38"/>
      <c r="AO26" s="38"/>
      <c r="AP26" s="40"/>
      <c r="AQ26" s="41">
        <f t="shared" si="16"/>
        <v>0</v>
      </c>
      <c r="AR26" s="38"/>
      <c r="AS26" s="38"/>
      <c r="AT26" s="39" t="s">
        <v>49</v>
      </c>
      <c r="AU26" s="40"/>
      <c r="AV26" s="43">
        <f t="shared" si="17"/>
        <v>1</v>
      </c>
    </row>
    <row r="27" spans="1:48" ht="15.75" customHeight="1" x14ac:dyDescent="0.25">
      <c r="A27" s="21">
        <v>2</v>
      </c>
      <c r="B27" s="38" t="s">
        <v>75</v>
      </c>
      <c r="C27" s="44" t="s">
        <v>89</v>
      </c>
      <c r="D27" s="38"/>
      <c r="E27" s="38"/>
      <c r="F27" s="38"/>
      <c r="G27" s="42" t="s">
        <v>49</v>
      </c>
      <c r="H27" s="41">
        <f t="shared" si="9"/>
        <v>1</v>
      </c>
      <c r="I27" s="38"/>
      <c r="J27" s="38"/>
      <c r="K27" s="38"/>
      <c r="L27" s="42" t="s">
        <v>49</v>
      </c>
      <c r="M27" s="41">
        <f t="shared" si="10"/>
        <v>1</v>
      </c>
      <c r="N27" s="38"/>
      <c r="O27" s="38"/>
      <c r="P27" s="38"/>
      <c r="Q27" s="40"/>
      <c r="R27" s="41">
        <f t="shared" si="11"/>
        <v>0</v>
      </c>
      <c r="S27" s="39" t="s">
        <v>49</v>
      </c>
      <c r="T27" s="38"/>
      <c r="U27" s="38"/>
      <c r="V27" s="40"/>
      <c r="W27" s="41">
        <f t="shared" si="12"/>
        <v>1</v>
      </c>
      <c r="X27" s="38"/>
      <c r="Y27" s="38"/>
      <c r="Z27" s="38"/>
      <c r="AA27" s="42" t="s">
        <v>49</v>
      </c>
      <c r="AB27" s="41">
        <f t="shared" si="13"/>
        <v>1</v>
      </c>
      <c r="AC27" s="38"/>
      <c r="AD27" s="38"/>
      <c r="AE27" s="38"/>
      <c r="AF27" s="40"/>
      <c r="AG27" s="41">
        <f t="shared" si="14"/>
        <v>0</v>
      </c>
      <c r="AH27" s="39" t="s">
        <v>49</v>
      </c>
      <c r="AI27" s="38"/>
      <c r="AJ27" s="38"/>
      <c r="AK27" s="40"/>
      <c r="AL27" s="41">
        <f t="shared" si="15"/>
        <v>1</v>
      </c>
      <c r="AM27" s="39" t="s">
        <v>47</v>
      </c>
      <c r="AN27" s="38"/>
      <c r="AO27" s="39" t="s">
        <v>49</v>
      </c>
      <c r="AP27" s="40"/>
      <c r="AQ27" s="41">
        <f t="shared" si="16"/>
        <v>2</v>
      </c>
      <c r="AR27" s="38"/>
      <c r="AS27" s="38"/>
      <c r="AT27" s="39" t="s">
        <v>49</v>
      </c>
      <c r="AU27" s="40"/>
      <c r="AV27" s="43">
        <f t="shared" si="17"/>
        <v>1</v>
      </c>
    </row>
    <row r="28" spans="1:48" ht="15.75" customHeight="1" x14ac:dyDescent="0.25">
      <c r="A28" s="21">
        <v>2</v>
      </c>
      <c r="B28" s="38" t="s">
        <v>76</v>
      </c>
      <c r="C28" s="44" t="s">
        <v>89</v>
      </c>
      <c r="D28" s="38"/>
      <c r="E28" s="38"/>
      <c r="F28" s="38"/>
      <c r="G28" s="40"/>
      <c r="H28" s="41">
        <f t="shared" si="9"/>
        <v>0</v>
      </c>
      <c r="I28" s="38"/>
      <c r="J28" s="39" t="s">
        <v>49</v>
      </c>
      <c r="K28" s="38"/>
      <c r="L28" s="40"/>
      <c r="M28" s="41">
        <f t="shared" si="10"/>
        <v>1</v>
      </c>
      <c r="N28" s="38"/>
      <c r="O28" s="38"/>
      <c r="P28" s="38"/>
      <c r="Q28" s="40"/>
      <c r="R28" s="41">
        <f t="shared" si="11"/>
        <v>0</v>
      </c>
      <c r="S28" s="38"/>
      <c r="T28" s="38"/>
      <c r="U28" s="38"/>
      <c r="V28" s="42" t="s">
        <v>49</v>
      </c>
      <c r="W28" s="41">
        <f t="shared" si="12"/>
        <v>1</v>
      </c>
      <c r="X28" s="38"/>
      <c r="Y28" s="38"/>
      <c r="Z28" s="38"/>
      <c r="AA28" s="40"/>
      <c r="AB28" s="41">
        <f t="shared" si="13"/>
        <v>0</v>
      </c>
      <c r="AC28" s="38"/>
      <c r="AD28" s="38"/>
      <c r="AE28" s="38"/>
      <c r="AF28" s="40"/>
      <c r="AG28" s="41">
        <f t="shared" si="14"/>
        <v>0</v>
      </c>
      <c r="AH28" s="38"/>
      <c r="AI28" s="38"/>
      <c r="AJ28" s="38"/>
      <c r="AK28" s="40"/>
      <c r="AL28" s="41">
        <f t="shared" si="15"/>
        <v>0</v>
      </c>
      <c r="AM28" s="38"/>
      <c r="AN28" s="39" t="s">
        <v>47</v>
      </c>
      <c r="AO28" s="38"/>
      <c r="AP28" s="40"/>
      <c r="AQ28" s="41">
        <f t="shared" si="16"/>
        <v>1</v>
      </c>
      <c r="AR28" s="38"/>
      <c r="AS28" s="38"/>
      <c r="AT28" s="38"/>
      <c r="AU28" s="40"/>
      <c r="AV28" s="43">
        <f t="shared" si="17"/>
        <v>0</v>
      </c>
    </row>
    <row r="29" spans="1:48" ht="15.75" customHeight="1" x14ac:dyDescent="0.25">
      <c r="A29" s="21">
        <v>2</v>
      </c>
      <c r="B29" s="38" t="s">
        <v>77</v>
      </c>
      <c r="C29" s="44" t="s">
        <v>89</v>
      </c>
      <c r="D29" s="38"/>
      <c r="E29" s="38"/>
      <c r="F29" s="38"/>
      <c r="G29" s="40"/>
      <c r="H29" s="41">
        <f t="shared" si="9"/>
        <v>0</v>
      </c>
      <c r="I29" s="38"/>
      <c r="J29" s="38"/>
      <c r="K29" s="38"/>
      <c r="L29" s="40"/>
      <c r="M29" s="41">
        <f t="shared" si="10"/>
        <v>0</v>
      </c>
      <c r="N29" s="38"/>
      <c r="O29" s="38"/>
      <c r="P29" s="38"/>
      <c r="Q29" s="40"/>
      <c r="R29" s="41">
        <f t="shared" si="11"/>
        <v>0</v>
      </c>
      <c r="S29" s="38"/>
      <c r="T29" s="38"/>
      <c r="U29" s="38"/>
      <c r="V29" s="40"/>
      <c r="W29" s="41">
        <f t="shared" si="12"/>
        <v>0</v>
      </c>
      <c r="X29" s="38"/>
      <c r="Y29" s="38"/>
      <c r="Z29" s="38"/>
      <c r="AA29" s="40"/>
      <c r="AB29" s="41">
        <f t="shared" si="13"/>
        <v>0</v>
      </c>
      <c r="AC29" s="38"/>
      <c r="AD29" s="38"/>
      <c r="AE29" s="38"/>
      <c r="AF29" s="40"/>
      <c r="AG29" s="41">
        <f t="shared" si="14"/>
        <v>0</v>
      </c>
      <c r="AH29" s="38"/>
      <c r="AI29" s="38"/>
      <c r="AJ29" s="38"/>
      <c r="AK29" s="40"/>
      <c r="AL29" s="41">
        <f t="shared" si="15"/>
        <v>0</v>
      </c>
      <c r="AM29" s="38"/>
      <c r="AN29" s="38"/>
      <c r="AO29" s="38"/>
      <c r="AP29" s="40"/>
      <c r="AQ29" s="41">
        <f t="shared" si="16"/>
        <v>0</v>
      </c>
      <c r="AR29" s="38"/>
      <c r="AS29" s="38"/>
      <c r="AT29" s="38"/>
      <c r="AU29" s="40"/>
      <c r="AV29" s="43">
        <f t="shared" si="17"/>
        <v>0</v>
      </c>
    </row>
    <row r="30" spans="1:48" ht="15.75" customHeight="1" x14ac:dyDescent="0.25">
      <c r="A30" s="21">
        <v>2</v>
      </c>
      <c r="B30" s="38" t="s">
        <v>78</v>
      </c>
      <c r="C30" s="44" t="s">
        <v>89</v>
      </c>
      <c r="D30" s="38"/>
      <c r="E30" s="38"/>
      <c r="F30" s="38"/>
      <c r="G30" s="40"/>
      <c r="H30" s="41">
        <f t="shared" si="9"/>
        <v>0</v>
      </c>
      <c r="I30" s="38"/>
      <c r="J30" s="38"/>
      <c r="K30" s="38"/>
      <c r="L30" s="40"/>
      <c r="M30" s="41">
        <f t="shared" si="10"/>
        <v>0</v>
      </c>
      <c r="N30" s="38"/>
      <c r="O30" s="38"/>
      <c r="P30" s="38"/>
      <c r="Q30" s="40"/>
      <c r="R30" s="41">
        <f t="shared" si="11"/>
        <v>0</v>
      </c>
      <c r="S30" s="38"/>
      <c r="T30" s="38"/>
      <c r="U30" s="38"/>
      <c r="V30" s="40"/>
      <c r="W30" s="41">
        <f t="shared" si="12"/>
        <v>0</v>
      </c>
      <c r="X30" s="38"/>
      <c r="Y30" s="38"/>
      <c r="Z30" s="38"/>
      <c r="AA30" s="40"/>
      <c r="AB30" s="41">
        <f t="shared" si="13"/>
        <v>0</v>
      </c>
      <c r="AC30" s="38"/>
      <c r="AD30" s="38"/>
      <c r="AE30" s="38"/>
      <c r="AF30" s="40"/>
      <c r="AG30" s="41">
        <f t="shared" si="14"/>
        <v>0</v>
      </c>
      <c r="AH30" s="38"/>
      <c r="AI30" s="38"/>
      <c r="AJ30" s="38"/>
      <c r="AK30" s="40"/>
      <c r="AL30" s="41">
        <f t="shared" si="15"/>
        <v>0</v>
      </c>
      <c r="AM30" s="38"/>
      <c r="AN30" s="38"/>
      <c r="AO30" s="38"/>
      <c r="AP30" s="40"/>
      <c r="AQ30" s="41">
        <f t="shared" si="16"/>
        <v>0</v>
      </c>
      <c r="AR30" s="38"/>
      <c r="AS30" s="38"/>
      <c r="AT30" s="39" t="s">
        <v>49</v>
      </c>
      <c r="AU30" s="40"/>
      <c r="AV30" s="43">
        <f t="shared" si="17"/>
        <v>1</v>
      </c>
    </row>
    <row r="31" spans="1:48" ht="15.75" customHeight="1" x14ac:dyDescent="0.25">
      <c r="A31" s="21">
        <v>2</v>
      </c>
      <c r="B31" s="38" t="s">
        <v>79</v>
      </c>
      <c r="C31" s="44" t="s">
        <v>89</v>
      </c>
      <c r="D31" s="38"/>
      <c r="E31" s="38"/>
      <c r="F31" s="38"/>
      <c r="G31" s="40"/>
      <c r="H31" s="41">
        <f t="shared" si="9"/>
        <v>0</v>
      </c>
      <c r="I31" s="38"/>
      <c r="J31" s="38"/>
      <c r="K31" s="38"/>
      <c r="L31" s="40"/>
      <c r="M31" s="41">
        <f t="shared" si="10"/>
        <v>0</v>
      </c>
      <c r="N31" s="38"/>
      <c r="O31" s="38"/>
      <c r="P31" s="38"/>
      <c r="Q31" s="40"/>
      <c r="R31" s="41">
        <f t="shared" si="11"/>
        <v>0</v>
      </c>
      <c r="S31" s="38"/>
      <c r="T31" s="38"/>
      <c r="U31" s="38"/>
      <c r="V31" s="40"/>
      <c r="W31" s="41">
        <f t="shared" si="12"/>
        <v>0</v>
      </c>
      <c r="X31" s="38"/>
      <c r="Y31" s="38"/>
      <c r="Z31" s="38"/>
      <c r="AA31" s="40"/>
      <c r="AB31" s="41">
        <f t="shared" si="13"/>
        <v>0</v>
      </c>
      <c r="AC31" s="38"/>
      <c r="AD31" s="38"/>
      <c r="AE31" s="38"/>
      <c r="AF31" s="40"/>
      <c r="AG31" s="41">
        <f t="shared" si="14"/>
        <v>0</v>
      </c>
      <c r="AH31" s="38"/>
      <c r="AI31" s="38"/>
      <c r="AJ31" s="38"/>
      <c r="AK31" s="40"/>
      <c r="AL31" s="41">
        <f t="shared" si="15"/>
        <v>0</v>
      </c>
      <c r="AM31" s="38"/>
      <c r="AN31" s="38"/>
      <c r="AO31" s="38"/>
      <c r="AP31" s="40"/>
      <c r="AQ31" s="41">
        <f t="shared" si="16"/>
        <v>0</v>
      </c>
      <c r="AR31" s="39" t="s">
        <v>49</v>
      </c>
      <c r="AS31" s="38"/>
      <c r="AT31" s="38"/>
      <c r="AU31" s="40"/>
      <c r="AV31" s="43">
        <f t="shared" si="17"/>
        <v>1</v>
      </c>
    </row>
    <row r="32" spans="1:48" ht="15.75" customHeight="1" x14ac:dyDescent="0.25">
      <c r="A32" s="21">
        <v>2</v>
      </c>
      <c r="B32" s="38" t="s">
        <v>80</v>
      </c>
      <c r="C32" s="44" t="s">
        <v>89</v>
      </c>
      <c r="D32" s="38"/>
      <c r="E32" s="38"/>
      <c r="F32" s="38"/>
      <c r="G32" s="40"/>
      <c r="H32" s="41">
        <f t="shared" si="9"/>
        <v>0</v>
      </c>
      <c r="I32" s="38"/>
      <c r="J32" s="38"/>
      <c r="K32" s="38"/>
      <c r="L32" s="40"/>
      <c r="M32" s="41">
        <f t="shared" si="10"/>
        <v>0</v>
      </c>
      <c r="N32" s="38"/>
      <c r="O32" s="38"/>
      <c r="P32" s="38"/>
      <c r="Q32" s="40"/>
      <c r="R32" s="41">
        <f t="shared" si="11"/>
        <v>0</v>
      </c>
      <c r="S32" s="38"/>
      <c r="T32" s="38"/>
      <c r="U32" s="38"/>
      <c r="V32" s="40"/>
      <c r="W32" s="41">
        <f t="shared" si="12"/>
        <v>0</v>
      </c>
      <c r="X32" s="38"/>
      <c r="Y32" s="38"/>
      <c r="Z32" s="38"/>
      <c r="AA32" s="40"/>
      <c r="AB32" s="41">
        <f t="shared" si="13"/>
        <v>0</v>
      </c>
      <c r="AC32" s="38"/>
      <c r="AD32" s="38"/>
      <c r="AE32" s="38"/>
      <c r="AF32" s="40"/>
      <c r="AG32" s="41">
        <f t="shared" si="14"/>
        <v>0</v>
      </c>
      <c r="AH32" s="38"/>
      <c r="AI32" s="38"/>
      <c r="AJ32" s="38"/>
      <c r="AK32" s="40"/>
      <c r="AL32" s="41">
        <f t="shared" si="15"/>
        <v>0</v>
      </c>
      <c r="AM32" s="38"/>
      <c r="AN32" s="38"/>
      <c r="AO32" s="38"/>
      <c r="AP32" s="40"/>
      <c r="AQ32" s="41">
        <f t="shared" si="16"/>
        <v>0</v>
      </c>
      <c r="AR32" s="38"/>
      <c r="AS32" s="38"/>
      <c r="AT32" s="38"/>
      <c r="AU32" s="42" t="s">
        <v>49</v>
      </c>
      <c r="AV32" s="43">
        <f t="shared" si="17"/>
        <v>1</v>
      </c>
    </row>
    <row r="33" spans="1:48" ht="15.75" customHeight="1" x14ac:dyDescent="0.25">
      <c r="A33" s="21">
        <v>2</v>
      </c>
      <c r="B33" s="38" t="s">
        <v>81</v>
      </c>
      <c r="C33" s="44" t="s">
        <v>89</v>
      </c>
      <c r="D33" s="38"/>
      <c r="E33" s="38"/>
      <c r="F33" s="38"/>
      <c r="G33" s="40"/>
      <c r="H33" s="41">
        <f t="shared" si="9"/>
        <v>0</v>
      </c>
      <c r="I33" s="38"/>
      <c r="J33" s="38"/>
      <c r="K33" s="38"/>
      <c r="L33" s="40"/>
      <c r="M33" s="41">
        <f t="shared" si="10"/>
        <v>0</v>
      </c>
      <c r="N33" s="38"/>
      <c r="O33" s="38"/>
      <c r="P33" s="38"/>
      <c r="Q33" s="40"/>
      <c r="R33" s="41">
        <f t="shared" si="11"/>
        <v>0</v>
      </c>
      <c r="S33" s="38"/>
      <c r="T33" s="38"/>
      <c r="U33" s="38"/>
      <c r="V33" s="40"/>
      <c r="W33" s="41">
        <f t="shared" si="12"/>
        <v>0</v>
      </c>
      <c r="X33" s="38"/>
      <c r="Y33" s="38"/>
      <c r="Z33" s="38"/>
      <c r="AA33" s="40"/>
      <c r="AB33" s="41">
        <f t="shared" si="13"/>
        <v>0</v>
      </c>
      <c r="AC33" s="38"/>
      <c r="AD33" s="38"/>
      <c r="AE33" s="38"/>
      <c r="AF33" s="40"/>
      <c r="AG33" s="41">
        <f t="shared" si="14"/>
        <v>0</v>
      </c>
      <c r="AH33" s="38"/>
      <c r="AI33" s="38"/>
      <c r="AJ33" s="38"/>
      <c r="AK33" s="40"/>
      <c r="AL33" s="41">
        <f t="shared" si="15"/>
        <v>0</v>
      </c>
      <c r="AM33" s="38"/>
      <c r="AN33" s="38"/>
      <c r="AO33" s="38"/>
      <c r="AP33" s="40"/>
      <c r="AQ33" s="41">
        <f t="shared" si="16"/>
        <v>0</v>
      </c>
      <c r="AR33" s="38"/>
      <c r="AS33" s="38"/>
      <c r="AT33" s="38"/>
      <c r="AU33" s="40"/>
      <c r="AV33" s="43">
        <f t="shared" si="17"/>
        <v>0</v>
      </c>
    </row>
    <row r="34" spans="1:48" ht="15.75" customHeight="1" x14ac:dyDescent="0.25">
      <c r="A34" s="21">
        <v>2</v>
      </c>
      <c r="B34" s="44" t="s">
        <v>82</v>
      </c>
      <c r="C34" s="44" t="s">
        <v>89</v>
      </c>
      <c r="D34" s="45"/>
      <c r="E34" s="45"/>
      <c r="F34" s="45"/>
      <c r="G34" s="46"/>
      <c r="H34" s="47">
        <f t="shared" si="9"/>
        <v>0</v>
      </c>
      <c r="I34" s="45"/>
      <c r="J34" s="45"/>
      <c r="K34" s="45"/>
      <c r="L34" s="46"/>
      <c r="M34" s="47">
        <f t="shared" si="10"/>
        <v>0</v>
      </c>
      <c r="N34" s="45"/>
      <c r="O34" s="45"/>
      <c r="P34" s="45"/>
      <c r="Q34" s="46"/>
      <c r="R34" s="47">
        <f t="shared" si="11"/>
        <v>0</v>
      </c>
      <c r="S34" s="45"/>
      <c r="T34" s="45"/>
      <c r="U34" s="45"/>
      <c r="V34" s="46"/>
      <c r="W34" s="47">
        <f t="shared" si="12"/>
        <v>0</v>
      </c>
      <c r="X34" s="45"/>
      <c r="Y34" s="45"/>
      <c r="Z34" s="45"/>
      <c r="AA34" s="46"/>
      <c r="AB34" s="47">
        <f t="shared" si="13"/>
        <v>0</v>
      </c>
      <c r="AC34" s="45"/>
      <c r="AD34" s="45"/>
      <c r="AE34" s="45"/>
      <c r="AF34" s="46"/>
      <c r="AG34" s="47">
        <f t="shared" si="14"/>
        <v>0</v>
      </c>
      <c r="AH34" s="45"/>
      <c r="AI34" s="45"/>
      <c r="AJ34" s="45"/>
      <c r="AK34" s="46"/>
      <c r="AL34" s="47">
        <f t="shared" si="15"/>
        <v>0</v>
      </c>
      <c r="AM34" s="45"/>
      <c r="AN34" s="45"/>
      <c r="AO34" s="45"/>
      <c r="AP34" s="46"/>
      <c r="AQ34" s="47">
        <f t="shared" si="16"/>
        <v>0</v>
      </c>
      <c r="AR34" s="45"/>
      <c r="AS34" s="45"/>
      <c r="AT34" s="45"/>
      <c r="AU34" s="46"/>
      <c r="AV34" s="48">
        <f t="shared" si="17"/>
        <v>0</v>
      </c>
    </row>
    <row r="35" spans="1:48" ht="15.75" customHeight="1" x14ac:dyDescent="0.25">
      <c r="A35" s="21">
        <v>2</v>
      </c>
      <c r="B35" s="49"/>
      <c r="C35" s="50"/>
      <c r="D35" s="51"/>
      <c r="E35" s="52"/>
      <c r="F35" s="52"/>
      <c r="G35" s="52"/>
      <c r="H35" s="52">
        <f>SUM(H22:H34)</f>
        <v>4</v>
      </c>
      <c r="I35" s="52"/>
      <c r="J35" s="52"/>
      <c r="K35" s="52"/>
      <c r="L35" s="52"/>
      <c r="M35" s="52">
        <f>SUM(M22:M34)</f>
        <v>3</v>
      </c>
      <c r="N35" s="52"/>
      <c r="O35" s="52"/>
      <c r="P35" s="52"/>
      <c r="Q35" s="52"/>
      <c r="R35" s="52">
        <f>SUM(R22:R34)</f>
        <v>1</v>
      </c>
      <c r="S35" s="52"/>
      <c r="T35" s="52"/>
      <c r="U35" s="52"/>
      <c r="V35" s="52"/>
      <c r="W35" s="52">
        <f>SUM(W22:W34)</f>
        <v>5</v>
      </c>
      <c r="X35" s="52"/>
      <c r="Y35" s="52"/>
      <c r="Z35" s="52"/>
      <c r="AA35" s="52"/>
      <c r="AB35" s="52">
        <f>SUM(AB22:AB34)</f>
        <v>2</v>
      </c>
      <c r="AC35" s="52"/>
      <c r="AD35" s="52"/>
      <c r="AE35" s="52"/>
      <c r="AF35" s="52"/>
      <c r="AG35" s="52">
        <f>SUM(AG22:AG34)</f>
        <v>1</v>
      </c>
      <c r="AH35" s="52"/>
      <c r="AI35" s="52"/>
      <c r="AJ35" s="52"/>
      <c r="AK35" s="52"/>
      <c r="AL35" s="52">
        <f>SUM(AL22:AL34)</f>
        <v>2</v>
      </c>
      <c r="AM35" s="52"/>
      <c r="AN35" s="52"/>
      <c r="AO35" s="52"/>
      <c r="AP35" s="52"/>
      <c r="AQ35" s="52">
        <f>SUM(AQ22:AQ34)</f>
        <v>5</v>
      </c>
      <c r="AR35" s="52"/>
      <c r="AS35" s="52"/>
      <c r="AT35" s="52"/>
      <c r="AU35" s="52"/>
      <c r="AV35" s="52">
        <f>SUM(AV22:AV34)</f>
        <v>7</v>
      </c>
    </row>
    <row r="36" spans="1:48" ht="15.75" customHeight="1" x14ac:dyDescent="0.25">
      <c r="A36" s="21">
        <v>3</v>
      </c>
      <c r="B36" s="85" t="str">
        <f>"Буква (или иное название) класса "&amp;A36&amp;":"</f>
        <v>Буква (или иное название) класса 3:</v>
      </c>
      <c r="C36" s="86"/>
      <c r="D36" s="87" t="s">
        <v>84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9"/>
    </row>
    <row r="37" spans="1:48" ht="15.75" customHeight="1" x14ac:dyDescent="0.25">
      <c r="A37" s="21">
        <v>3</v>
      </c>
      <c r="B37" s="36" t="s">
        <v>70</v>
      </c>
      <c r="C37" s="37" t="s">
        <v>89</v>
      </c>
      <c r="D37" s="53"/>
      <c r="E37" s="53"/>
      <c r="F37" s="38" t="s">
        <v>49</v>
      </c>
      <c r="G37" s="54"/>
      <c r="H37" s="55">
        <f t="shared" ref="H37:H49" si="18">COUNTA(D37:G37)</f>
        <v>1</v>
      </c>
      <c r="I37" s="53"/>
      <c r="J37" s="38" t="s">
        <v>49</v>
      </c>
      <c r="K37" s="53"/>
      <c r="L37" s="54"/>
      <c r="M37" s="55">
        <f t="shared" ref="M37:M49" si="19">COUNTA(I37:L37)</f>
        <v>1</v>
      </c>
      <c r="N37" s="53"/>
      <c r="O37" s="38" t="s">
        <v>49</v>
      </c>
      <c r="P37" s="53"/>
      <c r="Q37" s="54"/>
      <c r="R37" s="55">
        <f t="shared" ref="R37:R49" si="20">COUNTA(N37:Q37)</f>
        <v>1</v>
      </c>
      <c r="S37" s="38" t="s">
        <v>49</v>
      </c>
      <c r="T37" s="53"/>
      <c r="U37" s="53"/>
      <c r="V37" s="54" t="s">
        <v>49</v>
      </c>
      <c r="W37" s="55">
        <f t="shared" ref="W37:W49" si="21">COUNTA(S37:V37)</f>
        <v>2</v>
      </c>
      <c r="X37" s="53"/>
      <c r="Y37" s="53"/>
      <c r="Z37" s="53"/>
      <c r="AA37" s="54"/>
      <c r="AB37" s="55">
        <f t="shared" ref="AB37:AB49" si="22">COUNTA(X37:AA37)</f>
        <v>0</v>
      </c>
      <c r="AC37" s="53"/>
      <c r="AD37" s="38" t="s">
        <v>49</v>
      </c>
      <c r="AE37" s="53"/>
      <c r="AF37" s="54"/>
      <c r="AG37" s="55">
        <f t="shared" ref="AG37:AG49" si="23">COUNTA(AC37:AF37)</f>
        <v>1</v>
      </c>
      <c r="AH37" s="53"/>
      <c r="AI37" s="38" t="s">
        <v>49</v>
      </c>
      <c r="AJ37" s="53"/>
      <c r="AK37" s="54"/>
      <c r="AL37" s="55">
        <f t="shared" ref="AL37:AL49" si="24">COUNTA(AH37:AK37)</f>
        <v>1</v>
      </c>
      <c r="AM37" s="38" t="s">
        <v>47</v>
      </c>
      <c r="AN37" s="53"/>
      <c r="AO37" s="53"/>
      <c r="AP37" s="54" t="s">
        <v>49</v>
      </c>
      <c r="AQ37" s="55">
        <f t="shared" ref="AQ37:AQ49" si="25">COUNTA(AM37:AP37)</f>
        <v>2</v>
      </c>
      <c r="AR37" s="53"/>
      <c r="AS37" s="53"/>
      <c r="AT37" s="38" t="s">
        <v>49</v>
      </c>
      <c r="AU37" s="54"/>
      <c r="AV37" s="56">
        <f t="shared" ref="AV37:AV49" si="26">COUNTA(AR37:AU37)</f>
        <v>1</v>
      </c>
    </row>
    <row r="38" spans="1:48" ht="15.75" customHeight="1" x14ac:dyDescent="0.25">
      <c r="A38" s="21">
        <v>3</v>
      </c>
      <c r="B38" s="38" t="s">
        <v>71</v>
      </c>
      <c r="C38" s="44" t="s">
        <v>89</v>
      </c>
      <c r="D38" s="53"/>
      <c r="E38" s="38" t="s">
        <v>49</v>
      </c>
      <c r="F38" s="53"/>
      <c r="G38" s="54"/>
      <c r="H38" s="55">
        <f t="shared" si="18"/>
        <v>1</v>
      </c>
      <c r="I38" s="53"/>
      <c r="J38" s="53"/>
      <c r="K38" s="53"/>
      <c r="L38" s="54"/>
      <c r="M38" s="55">
        <f t="shared" si="19"/>
        <v>0</v>
      </c>
      <c r="N38" s="53"/>
      <c r="O38" s="53"/>
      <c r="P38" s="53"/>
      <c r="Q38" s="54"/>
      <c r="R38" s="55">
        <f t="shared" si="20"/>
        <v>0</v>
      </c>
      <c r="S38" s="53"/>
      <c r="T38" s="53"/>
      <c r="U38" s="53"/>
      <c r="V38" s="54"/>
      <c r="W38" s="55">
        <f t="shared" si="21"/>
        <v>0</v>
      </c>
      <c r="X38" s="53"/>
      <c r="Y38" s="38" t="s">
        <v>49</v>
      </c>
      <c r="Z38" s="53"/>
      <c r="AA38" s="54"/>
      <c r="AB38" s="55">
        <f t="shared" si="22"/>
        <v>1</v>
      </c>
      <c r="AC38" s="53"/>
      <c r="AD38" s="53"/>
      <c r="AE38" s="53"/>
      <c r="AF38" s="54"/>
      <c r="AG38" s="55">
        <f t="shared" si="23"/>
        <v>0</v>
      </c>
      <c r="AH38" s="53"/>
      <c r="AI38" s="53"/>
      <c r="AJ38" s="53"/>
      <c r="AK38" s="54"/>
      <c r="AL38" s="55">
        <f t="shared" si="24"/>
        <v>0</v>
      </c>
      <c r="AM38" s="53"/>
      <c r="AN38" s="53"/>
      <c r="AO38" s="53"/>
      <c r="AP38" s="54"/>
      <c r="AQ38" s="55">
        <f t="shared" si="25"/>
        <v>0</v>
      </c>
      <c r="AR38" s="53"/>
      <c r="AS38" s="38" t="s">
        <v>49</v>
      </c>
      <c r="AT38" s="53"/>
      <c r="AU38" s="54"/>
      <c r="AV38" s="56">
        <f t="shared" si="26"/>
        <v>1</v>
      </c>
    </row>
    <row r="39" spans="1:48" ht="15.75" customHeight="1" x14ac:dyDescent="0.25">
      <c r="A39" s="21">
        <v>3</v>
      </c>
      <c r="B39" s="38" t="s">
        <v>72</v>
      </c>
      <c r="C39" s="44" t="s">
        <v>89</v>
      </c>
      <c r="D39" s="53"/>
      <c r="E39" s="53"/>
      <c r="F39" s="53"/>
      <c r="G39" s="54"/>
      <c r="H39" s="55">
        <f t="shared" si="18"/>
        <v>0</v>
      </c>
      <c r="I39" s="53"/>
      <c r="J39" s="53"/>
      <c r="K39" s="53"/>
      <c r="L39" s="54"/>
      <c r="M39" s="55">
        <f t="shared" si="19"/>
        <v>0</v>
      </c>
      <c r="N39" s="53"/>
      <c r="O39" s="53"/>
      <c r="P39" s="53"/>
      <c r="Q39" s="54"/>
      <c r="R39" s="55">
        <f t="shared" si="20"/>
        <v>0</v>
      </c>
      <c r="S39" s="53"/>
      <c r="T39" s="53"/>
      <c r="U39" s="53"/>
      <c r="V39" s="54"/>
      <c r="W39" s="55">
        <f t="shared" si="21"/>
        <v>0</v>
      </c>
      <c r="X39" s="53"/>
      <c r="Y39" s="53"/>
      <c r="Z39" s="53"/>
      <c r="AA39" s="54"/>
      <c r="AB39" s="55">
        <f t="shared" si="22"/>
        <v>0</v>
      </c>
      <c r="AC39" s="53"/>
      <c r="AD39" s="53"/>
      <c r="AE39" s="53"/>
      <c r="AF39" s="54"/>
      <c r="AG39" s="55">
        <f t="shared" si="23"/>
        <v>0</v>
      </c>
      <c r="AH39" s="53"/>
      <c r="AI39" s="53"/>
      <c r="AJ39" s="53"/>
      <c r="AK39" s="54"/>
      <c r="AL39" s="55">
        <f t="shared" si="24"/>
        <v>0</v>
      </c>
      <c r="AM39" s="53"/>
      <c r="AN39" s="53"/>
      <c r="AO39" s="53"/>
      <c r="AP39" s="54"/>
      <c r="AQ39" s="55">
        <f t="shared" si="25"/>
        <v>0</v>
      </c>
      <c r="AR39" s="53"/>
      <c r="AS39" s="53"/>
      <c r="AT39" s="53"/>
      <c r="AU39" s="54"/>
      <c r="AV39" s="56">
        <f t="shared" si="26"/>
        <v>0</v>
      </c>
    </row>
    <row r="40" spans="1:48" ht="15.75" customHeight="1" x14ac:dyDescent="0.25">
      <c r="A40" s="21">
        <v>3</v>
      </c>
      <c r="B40" s="38" t="s">
        <v>73</v>
      </c>
      <c r="C40" s="44" t="s">
        <v>89</v>
      </c>
      <c r="D40" s="53"/>
      <c r="E40" s="53"/>
      <c r="F40" s="53"/>
      <c r="G40" s="54"/>
      <c r="H40" s="55">
        <f t="shared" si="18"/>
        <v>0</v>
      </c>
      <c r="I40" s="53"/>
      <c r="J40" s="53"/>
      <c r="K40" s="53"/>
      <c r="L40" s="54"/>
      <c r="M40" s="55">
        <f t="shared" si="19"/>
        <v>0</v>
      </c>
      <c r="N40" s="53"/>
      <c r="O40" s="53"/>
      <c r="P40" s="53"/>
      <c r="Q40" s="54"/>
      <c r="R40" s="55">
        <f t="shared" si="20"/>
        <v>0</v>
      </c>
      <c r="S40" s="53"/>
      <c r="T40" s="53"/>
      <c r="U40" s="53"/>
      <c r="V40" s="54"/>
      <c r="W40" s="55">
        <f t="shared" si="21"/>
        <v>0</v>
      </c>
      <c r="X40" s="53"/>
      <c r="Y40" s="53"/>
      <c r="Z40" s="53"/>
      <c r="AA40" s="54"/>
      <c r="AB40" s="55">
        <f t="shared" si="22"/>
        <v>0</v>
      </c>
      <c r="AC40" s="53"/>
      <c r="AD40" s="53"/>
      <c r="AE40" s="53"/>
      <c r="AF40" s="54"/>
      <c r="AG40" s="55">
        <f t="shared" si="23"/>
        <v>0</v>
      </c>
      <c r="AH40" s="53"/>
      <c r="AI40" s="53"/>
      <c r="AJ40" s="53"/>
      <c r="AK40" s="54"/>
      <c r="AL40" s="55">
        <f t="shared" si="24"/>
        <v>0</v>
      </c>
      <c r="AM40" s="53"/>
      <c r="AN40" s="53"/>
      <c r="AO40" s="53"/>
      <c r="AP40" s="54"/>
      <c r="AQ40" s="55">
        <f t="shared" si="25"/>
        <v>0</v>
      </c>
      <c r="AR40" s="53"/>
      <c r="AS40" s="53"/>
      <c r="AT40" s="53"/>
      <c r="AU40" s="54"/>
      <c r="AV40" s="56">
        <f t="shared" si="26"/>
        <v>0</v>
      </c>
    </row>
    <row r="41" spans="1:48" ht="15.75" customHeight="1" x14ac:dyDescent="0.25">
      <c r="A41" s="21">
        <v>3</v>
      </c>
      <c r="B41" s="38" t="s">
        <v>74</v>
      </c>
      <c r="C41" s="44" t="s">
        <v>89</v>
      </c>
      <c r="D41" s="53"/>
      <c r="E41" s="53"/>
      <c r="F41" s="57" t="s">
        <v>49</v>
      </c>
      <c r="G41" s="54"/>
      <c r="H41" s="55">
        <f t="shared" si="18"/>
        <v>1</v>
      </c>
      <c r="I41" s="53"/>
      <c r="J41" s="53"/>
      <c r="K41" s="53"/>
      <c r="L41" s="54"/>
      <c r="M41" s="55">
        <f t="shared" si="19"/>
        <v>0</v>
      </c>
      <c r="N41" s="53"/>
      <c r="O41" s="53"/>
      <c r="P41" s="53"/>
      <c r="Q41" s="54"/>
      <c r="R41" s="55">
        <f t="shared" si="20"/>
        <v>0</v>
      </c>
      <c r="S41" s="53"/>
      <c r="T41" s="53"/>
      <c r="U41" s="57" t="s">
        <v>49</v>
      </c>
      <c r="V41" s="54"/>
      <c r="W41" s="55">
        <f t="shared" si="21"/>
        <v>1</v>
      </c>
      <c r="X41" s="53"/>
      <c r="Y41" s="53"/>
      <c r="Z41" s="53"/>
      <c r="AA41" s="54"/>
      <c r="AB41" s="55">
        <f t="shared" si="22"/>
        <v>0</v>
      </c>
      <c r="AC41" s="53"/>
      <c r="AD41" s="53"/>
      <c r="AE41" s="53"/>
      <c r="AF41" s="54"/>
      <c r="AG41" s="55">
        <f t="shared" si="23"/>
        <v>0</v>
      </c>
      <c r="AH41" s="53"/>
      <c r="AI41" s="53"/>
      <c r="AJ41" s="53"/>
      <c r="AK41" s="54"/>
      <c r="AL41" s="55">
        <f t="shared" si="24"/>
        <v>0</v>
      </c>
      <c r="AM41" s="53"/>
      <c r="AN41" s="53"/>
      <c r="AO41" s="53"/>
      <c r="AP41" s="54"/>
      <c r="AQ41" s="55">
        <f t="shared" si="25"/>
        <v>0</v>
      </c>
      <c r="AR41" s="53"/>
      <c r="AS41" s="53"/>
      <c r="AT41" s="57" t="s">
        <v>49</v>
      </c>
      <c r="AU41" s="54"/>
      <c r="AV41" s="56">
        <f t="shared" si="26"/>
        <v>1</v>
      </c>
    </row>
    <row r="42" spans="1:48" ht="15.75" customHeight="1" x14ac:dyDescent="0.25">
      <c r="A42" s="21">
        <v>3</v>
      </c>
      <c r="B42" s="38" t="s">
        <v>75</v>
      </c>
      <c r="C42" s="44" t="s">
        <v>89</v>
      </c>
      <c r="D42" s="53"/>
      <c r="E42" s="53"/>
      <c r="F42" s="53"/>
      <c r="G42" s="54" t="s">
        <v>49</v>
      </c>
      <c r="H42" s="55">
        <f t="shared" si="18"/>
        <v>1</v>
      </c>
      <c r="I42" s="53"/>
      <c r="J42" s="53"/>
      <c r="K42" s="53"/>
      <c r="L42" s="54" t="s">
        <v>49</v>
      </c>
      <c r="M42" s="55">
        <f t="shared" si="19"/>
        <v>1</v>
      </c>
      <c r="N42" s="53"/>
      <c r="O42" s="53"/>
      <c r="P42" s="53"/>
      <c r="Q42" s="54"/>
      <c r="R42" s="55">
        <f t="shared" si="20"/>
        <v>0</v>
      </c>
      <c r="S42" s="38" t="s">
        <v>49</v>
      </c>
      <c r="T42" s="53"/>
      <c r="U42" s="53"/>
      <c r="V42" s="54"/>
      <c r="W42" s="55">
        <f t="shared" si="21"/>
        <v>1</v>
      </c>
      <c r="X42" s="53"/>
      <c r="Y42" s="53"/>
      <c r="Z42" s="53"/>
      <c r="AA42" s="54" t="s">
        <v>49</v>
      </c>
      <c r="AB42" s="55">
        <f t="shared" si="22"/>
        <v>1</v>
      </c>
      <c r="AC42" s="53"/>
      <c r="AD42" s="53"/>
      <c r="AE42" s="53"/>
      <c r="AF42" s="54"/>
      <c r="AG42" s="55">
        <f t="shared" si="23"/>
        <v>0</v>
      </c>
      <c r="AH42" s="38" t="s">
        <v>49</v>
      </c>
      <c r="AI42" s="53"/>
      <c r="AJ42" s="53"/>
      <c r="AK42" s="54"/>
      <c r="AL42" s="55">
        <f t="shared" si="24"/>
        <v>1</v>
      </c>
      <c r="AM42" s="38" t="s">
        <v>47</v>
      </c>
      <c r="AN42" s="53"/>
      <c r="AO42" s="38" t="s">
        <v>49</v>
      </c>
      <c r="AP42" s="54"/>
      <c r="AQ42" s="55">
        <f t="shared" si="25"/>
        <v>2</v>
      </c>
      <c r="AR42" s="53"/>
      <c r="AS42" s="53"/>
      <c r="AT42" s="38" t="s">
        <v>49</v>
      </c>
      <c r="AU42" s="54"/>
      <c r="AV42" s="56">
        <f t="shared" si="26"/>
        <v>1</v>
      </c>
    </row>
    <row r="43" spans="1:48" ht="15.75" customHeight="1" x14ac:dyDescent="0.25">
      <c r="A43" s="21">
        <v>3</v>
      </c>
      <c r="B43" s="38" t="s">
        <v>76</v>
      </c>
      <c r="C43" s="44" t="s">
        <v>89</v>
      </c>
      <c r="D43" s="53"/>
      <c r="E43" s="53"/>
      <c r="F43" s="53"/>
      <c r="G43" s="54"/>
      <c r="H43" s="55">
        <f t="shared" si="18"/>
        <v>0</v>
      </c>
      <c r="I43" s="53"/>
      <c r="J43" s="38" t="s">
        <v>49</v>
      </c>
      <c r="K43" s="53"/>
      <c r="L43" s="54"/>
      <c r="M43" s="55">
        <f t="shared" si="19"/>
        <v>1</v>
      </c>
      <c r="N43" s="53"/>
      <c r="O43" s="53"/>
      <c r="P43" s="53"/>
      <c r="Q43" s="54"/>
      <c r="R43" s="55">
        <f t="shared" si="20"/>
        <v>0</v>
      </c>
      <c r="S43" s="53"/>
      <c r="T43" s="53"/>
      <c r="U43" s="53"/>
      <c r="V43" s="54" t="s">
        <v>49</v>
      </c>
      <c r="W43" s="55">
        <f t="shared" si="21"/>
        <v>1</v>
      </c>
      <c r="X43" s="53"/>
      <c r="Y43" s="53"/>
      <c r="Z43" s="53"/>
      <c r="AA43" s="54"/>
      <c r="AB43" s="55">
        <f t="shared" si="22"/>
        <v>0</v>
      </c>
      <c r="AC43" s="53"/>
      <c r="AD43" s="53"/>
      <c r="AE43" s="53"/>
      <c r="AF43" s="54"/>
      <c r="AG43" s="55">
        <f t="shared" si="23"/>
        <v>0</v>
      </c>
      <c r="AH43" s="53"/>
      <c r="AI43" s="53"/>
      <c r="AJ43" s="53"/>
      <c r="AK43" s="54"/>
      <c r="AL43" s="55">
        <f t="shared" si="24"/>
        <v>0</v>
      </c>
      <c r="AM43" s="53"/>
      <c r="AN43" s="38" t="s">
        <v>47</v>
      </c>
      <c r="AO43" s="53"/>
      <c r="AP43" s="54"/>
      <c r="AQ43" s="55">
        <f t="shared" si="25"/>
        <v>1</v>
      </c>
      <c r="AR43" s="53"/>
      <c r="AS43" s="53"/>
      <c r="AT43" s="53"/>
      <c r="AU43" s="54"/>
      <c r="AV43" s="56">
        <f t="shared" si="26"/>
        <v>0</v>
      </c>
    </row>
    <row r="44" spans="1:48" ht="15.75" customHeight="1" x14ac:dyDescent="0.25">
      <c r="A44" s="21">
        <v>3</v>
      </c>
      <c r="B44" s="38" t="s">
        <v>77</v>
      </c>
      <c r="C44" s="44" t="s">
        <v>89</v>
      </c>
      <c r="D44" s="53"/>
      <c r="E44" s="53"/>
      <c r="F44" s="53"/>
      <c r="G44" s="54"/>
      <c r="H44" s="55">
        <f t="shared" si="18"/>
        <v>0</v>
      </c>
      <c r="I44" s="53"/>
      <c r="J44" s="53"/>
      <c r="K44" s="53"/>
      <c r="L44" s="54"/>
      <c r="M44" s="55">
        <f t="shared" si="19"/>
        <v>0</v>
      </c>
      <c r="N44" s="53"/>
      <c r="O44" s="53"/>
      <c r="P44" s="53"/>
      <c r="Q44" s="54"/>
      <c r="R44" s="55">
        <f t="shared" si="20"/>
        <v>0</v>
      </c>
      <c r="S44" s="53"/>
      <c r="T44" s="53"/>
      <c r="U44" s="53"/>
      <c r="V44" s="54"/>
      <c r="W44" s="55">
        <f t="shared" si="21"/>
        <v>0</v>
      </c>
      <c r="X44" s="53"/>
      <c r="Y44" s="53"/>
      <c r="Z44" s="53"/>
      <c r="AA44" s="54"/>
      <c r="AB44" s="55">
        <f t="shared" si="22"/>
        <v>0</v>
      </c>
      <c r="AC44" s="53"/>
      <c r="AD44" s="53"/>
      <c r="AE44" s="53"/>
      <c r="AF44" s="54"/>
      <c r="AG44" s="55">
        <f t="shared" si="23"/>
        <v>0</v>
      </c>
      <c r="AH44" s="53"/>
      <c r="AI44" s="53"/>
      <c r="AJ44" s="53"/>
      <c r="AK44" s="54"/>
      <c r="AL44" s="55">
        <f t="shared" si="24"/>
        <v>0</v>
      </c>
      <c r="AM44" s="53"/>
      <c r="AN44" s="53"/>
      <c r="AO44" s="53"/>
      <c r="AP44" s="54"/>
      <c r="AQ44" s="55">
        <f t="shared" si="25"/>
        <v>0</v>
      </c>
      <c r="AR44" s="53"/>
      <c r="AS44" s="53"/>
      <c r="AT44" s="53"/>
      <c r="AU44" s="54"/>
      <c r="AV44" s="56">
        <f t="shared" si="26"/>
        <v>0</v>
      </c>
    </row>
    <row r="45" spans="1:48" ht="15.75" customHeight="1" x14ac:dyDescent="0.25">
      <c r="A45" s="21">
        <v>3</v>
      </c>
      <c r="B45" s="38" t="s">
        <v>78</v>
      </c>
      <c r="C45" s="44" t="s">
        <v>89</v>
      </c>
      <c r="D45" s="53"/>
      <c r="E45" s="53"/>
      <c r="F45" s="53"/>
      <c r="G45" s="54"/>
      <c r="H45" s="55">
        <f t="shared" si="18"/>
        <v>0</v>
      </c>
      <c r="I45" s="53"/>
      <c r="J45" s="53"/>
      <c r="K45" s="53"/>
      <c r="L45" s="54"/>
      <c r="M45" s="55">
        <f t="shared" si="19"/>
        <v>0</v>
      </c>
      <c r="N45" s="53"/>
      <c r="O45" s="53"/>
      <c r="P45" s="53"/>
      <c r="Q45" s="54"/>
      <c r="R45" s="55">
        <f t="shared" si="20"/>
        <v>0</v>
      </c>
      <c r="S45" s="53"/>
      <c r="T45" s="53"/>
      <c r="U45" s="53"/>
      <c r="V45" s="54"/>
      <c r="W45" s="55">
        <f t="shared" si="21"/>
        <v>0</v>
      </c>
      <c r="X45" s="53"/>
      <c r="Y45" s="53"/>
      <c r="Z45" s="53"/>
      <c r="AA45" s="54"/>
      <c r="AB45" s="55">
        <f t="shared" si="22"/>
        <v>0</v>
      </c>
      <c r="AC45" s="53"/>
      <c r="AD45" s="53"/>
      <c r="AE45" s="53"/>
      <c r="AF45" s="54"/>
      <c r="AG45" s="55">
        <f t="shared" si="23"/>
        <v>0</v>
      </c>
      <c r="AH45" s="53"/>
      <c r="AI45" s="53"/>
      <c r="AJ45" s="53"/>
      <c r="AK45" s="54"/>
      <c r="AL45" s="55">
        <f t="shared" si="24"/>
        <v>0</v>
      </c>
      <c r="AM45" s="53"/>
      <c r="AN45" s="53"/>
      <c r="AO45" s="53"/>
      <c r="AP45" s="54"/>
      <c r="AQ45" s="55">
        <f t="shared" si="25"/>
        <v>0</v>
      </c>
      <c r="AR45" s="53"/>
      <c r="AS45" s="53"/>
      <c r="AT45" s="53"/>
      <c r="AU45" s="54"/>
      <c r="AV45" s="56">
        <f t="shared" si="26"/>
        <v>0</v>
      </c>
    </row>
    <row r="46" spans="1:48" ht="15.75" customHeight="1" x14ac:dyDescent="0.25">
      <c r="A46" s="21">
        <v>3</v>
      </c>
      <c r="B46" s="38" t="s">
        <v>79</v>
      </c>
      <c r="C46" s="44" t="s">
        <v>89</v>
      </c>
      <c r="D46" s="53"/>
      <c r="E46" s="53"/>
      <c r="F46" s="53"/>
      <c r="G46" s="54"/>
      <c r="H46" s="55">
        <f t="shared" si="18"/>
        <v>0</v>
      </c>
      <c r="I46" s="53"/>
      <c r="J46" s="53"/>
      <c r="K46" s="53"/>
      <c r="L46" s="54"/>
      <c r="M46" s="55">
        <f t="shared" si="19"/>
        <v>0</v>
      </c>
      <c r="N46" s="53"/>
      <c r="O46" s="53"/>
      <c r="P46" s="53"/>
      <c r="Q46" s="54"/>
      <c r="R46" s="55">
        <f t="shared" si="20"/>
        <v>0</v>
      </c>
      <c r="S46" s="53"/>
      <c r="T46" s="53"/>
      <c r="U46" s="53"/>
      <c r="V46" s="54"/>
      <c r="W46" s="55">
        <f t="shared" si="21"/>
        <v>0</v>
      </c>
      <c r="X46" s="53"/>
      <c r="Y46" s="53"/>
      <c r="Z46" s="53"/>
      <c r="AA46" s="54"/>
      <c r="AB46" s="55">
        <f t="shared" si="22"/>
        <v>0</v>
      </c>
      <c r="AC46" s="53"/>
      <c r="AD46" s="53"/>
      <c r="AE46" s="53"/>
      <c r="AF46" s="54"/>
      <c r="AG46" s="55">
        <f t="shared" si="23"/>
        <v>0</v>
      </c>
      <c r="AH46" s="53"/>
      <c r="AI46" s="53"/>
      <c r="AJ46" s="53"/>
      <c r="AK46" s="54"/>
      <c r="AL46" s="55">
        <f t="shared" si="24"/>
        <v>0</v>
      </c>
      <c r="AM46" s="53"/>
      <c r="AN46" s="53"/>
      <c r="AO46" s="53"/>
      <c r="AP46" s="54"/>
      <c r="AQ46" s="55">
        <f t="shared" si="25"/>
        <v>0</v>
      </c>
      <c r="AR46" s="38" t="s">
        <v>49</v>
      </c>
      <c r="AS46" s="53"/>
      <c r="AT46" s="53"/>
      <c r="AU46" s="54"/>
      <c r="AV46" s="56">
        <f t="shared" si="26"/>
        <v>1</v>
      </c>
    </row>
    <row r="47" spans="1:48" ht="15.75" customHeight="1" x14ac:dyDescent="0.25">
      <c r="A47" s="21">
        <v>3</v>
      </c>
      <c r="B47" s="38" t="s">
        <v>80</v>
      </c>
      <c r="C47" s="44" t="s">
        <v>89</v>
      </c>
      <c r="D47" s="53"/>
      <c r="E47" s="53"/>
      <c r="F47" s="53"/>
      <c r="G47" s="54"/>
      <c r="H47" s="55">
        <f t="shared" si="18"/>
        <v>0</v>
      </c>
      <c r="I47" s="53"/>
      <c r="J47" s="53"/>
      <c r="K47" s="53"/>
      <c r="L47" s="54"/>
      <c r="M47" s="55">
        <f t="shared" si="19"/>
        <v>0</v>
      </c>
      <c r="N47" s="53"/>
      <c r="O47" s="53"/>
      <c r="P47" s="53"/>
      <c r="Q47" s="54"/>
      <c r="R47" s="55">
        <f t="shared" si="20"/>
        <v>0</v>
      </c>
      <c r="S47" s="53"/>
      <c r="T47" s="53"/>
      <c r="U47" s="53"/>
      <c r="V47" s="54"/>
      <c r="W47" s="55">
        <f t="shared" si="21"/>
        <v>0</v>
      </c>
      <c r="X47" s="53"/>
      <c r="Y47" s="53"/>
      <c r="Z47" s="53"/>
      <c r="AA47" s="54"/>
      <c r="AB47" s="55">
        <f t="shared" si="22"/>
        <v>0</v>
      </c>
      <c r="AC47" s="53"/>
      <c r="AD47" s="53"/>
      <c r="AE47" s="53"/>
      <c r="AF47" s="54"/>
      <c r="AG47" s="55">
        <f t="shared" si="23"/>
        <v>0</v>
      </c>
      <c r="AH47" s="53"/>
      <c r="AI47" s="53"/>
      <c r="AJ47" s="53"/>
      <c r="AK47" s="54"/>
      <c r="AL47" s="55">
        <f t="shared" si="24"/>
        <v>0</v>
      </c>
      <c r="AM47" s="53"/>
      <c r="AN47" s="53"/>
      <c r="AO47" s="53"/>
      <c r="AP47" s="54"/>
      <c r="AQ47" s="55">
        <f t="shared" si="25"/>
        <v>0</v>
      </c>
      <c r="AR47" s="53"/>
      <c r="AS47" s="53"/>
      <c r="AT47" s="53"/>
      <c r="AU47" s="58" t="s">
        <v>49</v>
      </c>
      <c r="AV47" s="56">
        <f t="shared" si="26"/>
        <v>1</v>
      </c>
    </row>
    <row r="48" spans="1:48" ht="15.75" customHeight="1" x14ac:dyDescent="0.25">
      <c r="A48" s="21">
        <v>3</v>
      </c>
      <c r="B48" s="38" t="s">
        <v>81</v>
      </c>
      <c r="C48" s="44" t="s">
        <v>89</v>
      </c>
      <c r="D48" s="53"/>
      <c r="E48" s="53"/>
      <c r="F48" s="53"/>
      <c r="G48" s="54"/>
      <c r="H48" s="55">
        <f t="shared" si="18"/>
        <v>0</v>
      </c>
      <c r="I48" s="53"/>
      <c r="J48" s="53"/>
      <c r="K48" s="53"/>
      <c r="L48" s="54"/>
      <c r="M48" s="55">
        <f t="shared" si="19"/>
        <v>0</v>
      </c>
      <c r="N48" s="53"/>
      <c r="O48" s="53"/>
      <c r="P48" s="53"/>
      <c r="Q48" s="54"/>
      <c r="R48" s="55">
        <f t="shared" si="20"/>
        <v>0</v>
      </c>
      <c r="S48" s="53"/>
      <c r="T48" s="53"/>
      <c r="U48" s="53"/>
      <c r="V48" s="54"/>
      <c r="W48" s="55">
        <f t="shared" si="21"/>
        <v>0</v>
      </c>
      <c r="X48" s="53"/>
      <c r="Y48" s="53"/>
      <c r="Z48" s="53"/>
      <c r="AA48" s="54"/>
      <c r="AB48" s="55">
        <f t="shared" si="22"/>
        <v>0</v>
      </c>
      <c r="AC48" s="53"/>
      <c r="AD48" s="53"/>
      <c r="AE48" s="53"/>
      <c r="AF48" s="54"/>
      <c r="AG48" s="55">
        <f t="shared" si="23"/>
        <v>0</v>
      </c>
      <c r="AH48" s="53"/>
      <c r="AI48" s="53"/>
      <c r="AJ48" s="53"/>
      <c r="AK48" s="54"/>
      <c r="AL48" s="55">
        <f t="shared" si="24"/>
        <v>0</v>
      </c>
      <c r="AM48" s="53"/>
      <c r="AN48" s="53"/>
      <c r="AO48" s="53"/>
      <c r="AP48" s="54"/>
      <c r="AQ48" s="55">
        <f t="shared" si="25"/>
        <v>0</v>
      </c>
      <c r="AR48" s="53"/>
      <c r="AS48" s="53"/>
      <c r="AT48" s="53"/>
      <c r="AU48" s="54"/>
      <c r="AV48" s="56">
        <f t="shared" si="26"/>
        <v>0</v>
      </c>
    </row>
    <row r="49" spans="1:48" ht="15.75" customHeight="1" x14ac:dyDescent="0.25">
      <c r="A49" s="21">
        <v>3</v>
      </c>
      <c r="B49" s="44" t="s">
        <v>82</v>
      </c>
      <c r="C49" s="44" t="s">
        <v>89</v>
      </c>
      <c r="D49" s="59"/>
      <c r="E49" s="59"/>
      <c r="F49" s="59"/>
      <c r="G49" s="60"/>
      <c r="H49" s="61">
        <f t="shared" si="18"/>
        <v>0</v>
      </c>
      <c r="I49" s="59"/>
      <c r="J49" s="59"/>
      <c r="K49" s="59"/>
      <c r="L49" s="60"/>
      <c r="M49" s="61">
        <f t="shared" si="19"/>
        <v>0</v>
      </c>
      <c r="N49" s="59"/>
      <c r="O49" s="59"/>
      <c r="P49" s="59"/>
      <c r="Q49" s="60"/>
      <c r="R49" s="61">
        <f t="shared" si="20"/>
        <v>0</v>
      </c>
      <c r="S49" s="59"/>
      <c r="T49" s="59"/>
      <c r="U49" s="59"/>
      <c r="V49" s="60"/>
      <c r="W49" s="61">
        <f t="shared" si="21"/>
        <v>0</v>
      </c>
      <c r="X49" s="59"/>
      <c r="Y49" s="59"/>
      <c r="Z49" s="59"/>
      <c r="AA49" s="60"/>
      <c r="AB49" s="61">
        <f t="shared" si="22"/>
        <v>0</v>
      </c>
      <c r="AC49" s="59"/>
      <c r="AD49" s="59"/>
      <c r="AE49" s="59"/>
      <c r="AF49" s="60"/>
      <c r="AG49" s="61">
        <f t="shared" si="23"/>
        <v>0</v>
      </c>
      <c r="AH49" s="59"/>
      <c r="AI49" s="59"/>
      <c r="AJ49" s="59"/>
      <c r="AK49" s="60"/>
      <c r="AL49" s="61">
        <f t="shared" si="24"/>
        <v>0</v>
      </c>
      <c r="AM49" s="59"/>
      <c r="AN49" s="59"/>
      <c r="AO49" s="59"/>
      <c r="AP49" s="60"/>
      <c r="AQ49" s="61">
        <f t="shared" si="25"/>
        <v>0</v>
      </c>
      <c r="AR49" s="59"/>
      <c r="AS49" s="59"/>
      <c r="AT49" s="59"/>
      <c r="AU49" s="60"/>
      <c r="AV49" s="62">
        <f t="shared" si="26"/>
        <v>0</v>
      </c>
    </row>
    <row r="50" spans="1:48" ht="15.75" customHeight="1" x14ac:dyDescent="0.25">
      <c r="A50" s="21">
        <v>3</v>
      </c>
      <c r="B50" s="49"/>
      <c r="C50" s="50"/>
      <c r="D50" s="51"/>
      <c r="E50" s="52"/>
      <c r="F50" s="52"/>
      <c r="G50" s="52"/>
      <c r="H50" s="52">
        <f>SUM(H37:H49)</f>
        <v>4</v>
      </c>
      <c r="I50" s="52"/>
      <c r="J50" s="52"/>
      <c r="K50" s="52"/>
      <c r="L50" s="52"/>
      <c r="M50" s="52">
        <f>SUM(M37:M49)</f>
        <v>3</v>
      </c>
      <c r="N50" s="52"/>
      <c r="O50" s="52"/>
      <c r="P50" s="52"/>
      <c r="Q50" s="52"/>
      <c r="R50" s="52">
        <f>SUM(R37:R49)</f>
        <v>1</v>
      </c>
      <c r="S50" s="52"/>
      <c r="T50" s="52"/>
      <c r="U50" s="52"/>
      <c r="V50" s="52"/>
      <c r="W50" s="52">
        <f>SUM(W37:W49)</f>
        <v>5</v>
      </c>
      <c r="X50" s="52"/>
      <c r="Y50" s="52"/>
      <c r="Z50" s="52"/>
      <c r="AA50" s="52"/>
      <c r="AB50" s="52">
        <f>SUM(AB37:AB49)</f>
        <v>2</v>
      </c>
      <c r="AC50" s="52"/>
      <c r="AD50" s="52"/>
      <c r="AE50" s="52"/>
      <c r="AF50" s="52"/>
      <c r="AG50" s="52">
        <f>SUM(AG37:AG49)</f>
        <v>1</v>
      </c>
      <c r="AH50" s="52"/>
      <c r="AI50" s="52"/>
      <c r="AJ50" s="52"/>
      <c r="AK50" s="52"/>
      <c r="AL50" s="52">
        <f>SUM(AL37:AL49)</f>
        <v>2</v>
      </c>
      <c r="AM50" s="52"/>
      <c r="AN50" s="52"/>
      <c r="AO50" s="52"/>
      <c r="AP50" s="52"/>
      <c r="AQ50" s="52">
        <f>SUM(AQ37:AQ49)</f>
        <v>5</v>
      </c>
      <c r="AR50" s="52"/>
      <c r="AS50" s="52"/>
      <c r="AT50" s="52"/>
      <c r="AU50" s="52"/>
      <c r="AV50" s="52">
        <f>SUM(AV37:AV49)</f>
        <v>6</v>
      </c>
    </row>
    <row r="51" spans="1:48" ht="15.75" customHeight="1" x14ac:dyDescent="0.25">
      <c r="A51" s="21">
        <v>4</v>
      </c>
      <c r="B51" s="85" t="str">
        <f>"Буква (или иное название) класса "&amp;A51&amp;":"</f>
        <v>Буква (или иное название) класса 4:</v>
      </c>
      <c r="C51" s="86"/>
      <c r="D51" s="87" t="s">
        <v>85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9"/>
    </row>
    <row r="52" spans="1:48" ht="15.75" customHeight="1" x14ac:dyDescent="0.25">
      <c r="A52" s="21">
        <v>4</v>
      </c>
      <c r="B52" s="36" t="s">
        <v>70</v>
      </c>
      <c r="C52" s="37" t="s">
        <v>89</v>
      </c>
      <c r="D52" s="38"/>
      <c r="E52" s="39" t="s">
        <v>49</v>
      </c>
      <c r="F52" s="38"/>
      <c r="G52" s="40"/>
      <c r="H52" s="41">
        <f t="shared" ref="H52:H64" si="27">COUNTA(D52:G52)</f>
        <v>1</v>
      </c>
      <c r="I52" s="38"/>
      <c r="J52" s="39" t="s">
        <v>49</v>
      </c>
      <c r="K52" s="38"/>
      <c r="L52" s="40"/>
      <c r="M52" s="41">
        <f t="shared" ref="M52:M64" si="28">COUNTA(I52:L52)</f>
        <v>1</v>
      </c>
      <c r="N52" s="39" t="s">
        <v>49</v>
      </c>
      <c r="O52" s="38"/>
      <c r="P52" s="38"/>
      <c r="Q52" s="42" t="s">
        <v>49</v>
      </c>
      <c r="R52" s="41">
        <f t="shared" ref="R52:R64" si="29">COUNTA(N52:Q52)</f>
        <v>2</v>
      </c>
      <c r="S52" s="38"/>
      <c r="T52" s="38"/>
      <c r="U52" s="39" t="s">
        <v>49</v>
      </c>
      <c r="V52" s="40"/>
      <c r="W52" s="41">
        <f t="shared" ref="W52:W64" si="30">COUNTA(S52:V52)</f>
        <v>1</v>
      </c>
      <c r="X52" s="38"/>
      <c r="Y52" s="38"/>
      <c r="Z52" s="38"/>
      <c r="AA52" s="42" t="s">
        <v>49</v>
      </c>
      <c r="AB52" s="41">
        <f t="shared" ref="AB52:AB64" si="31">COUNTA(X52:AA52)</f>
        <v>1</v>
      </c>
      <c r="AC52" s="38"/>
      <c r="AD52" s="38"/>
      <c r="AE52" s="38"/>
      <c r="AF52" s="42" t="s">
        <v>49</v>
      </c>
      <c r="AG52" s="41">
        <f t="shared" ref="AG52:AG64" si="32">COUNTA(AC52:AF52)</f>
        <v>1</v>
      </c>
      <c r="AH52" s="38"/>
      <c r="AI52" s="38"/>
      <c r="AJ52" s="39" t="s">
        <v>49</v>
      </c>
      <c r="AK52" s="40"/>
      <c r="AL52" s="41">
        <f t="shared" ref="AL52:AL64" si="33">COUNTA(AH52:AK52)</f>
        <v>1</v>
      </c>
      <c r="AM52" s="38"/>
      <c r="AN52" s="38"/>
      <c r="AO52" s="39" t="s">
        <v>47</v>
      </c>
      <c r="AP52" s="40"/>
      <c r="AQ52" s="41">
        <f t="shared" ref="AQ52:AQ64" si="34">COUNTA(AM52:AP52)</f>
        <v>1</v>
      </c>
      <c r="AR52" s="38"/>
      <c r="AS52" s="39" t="s">
        <v>49</v>
      </c>
      <c r="AT52" s="38"/>
      <c r="AU52" s="40"/>
      <c r="AV52" s="43">
        <f t="shared" ref="AV52:AV64" si="35">COUNTA(AR52:AU52)</f>
        <v>1</v>
      </c>
    </row>
    <row r="53" spans="1:48" ht="15.75" customHeight="1" x14ac:dyDescent="0.25">
      <c r="A53" s="21">
        <v>4</v>
      </c>
      <c r="B53" s="38" t="s">
        <v>71</v>
      </c>
      <c r="C53" s="44" t="s">
        <v>89</v>
      </c>
      <c r="D53" s="38"/>
      <c r="E53" s="39"/>
      <c r="F53" s="39" t="s">
        <v>49</v>
      </c>
      <c r="G53" s="40"/>
      <c r="H53" s="41">
        <f t="shared" si="27"/>
        <v>1</v>
      </c>
      <c r="I53" s="38"/>
      <c r="J53" s="38"/>
      <c r="K53" s="38"/>
      <c r="L53" s="40"/>
      <c r="M53" s="41">
        <f t="shared" si="28"/>
        <v>0</v>
      </c>
      <c r="N53" s="38"/>
      <c r="O53" s="38"/>
      <c r="P53" s="38"/>
      <c r="Q53" s="42"/>
      <c r="R53" s="41">
        <f t="shared" si="29"/>
        <v>0</v>
      </c>
      <c r="S53" s="38"/>
      <c r="T53" s="38"/>
      <c r="U53" s="38"/>
      <c r="V53" s="42" t="s">
        <v>49</v>
      </c>
      <c r="W53" s="41">
        <f t="shared" si="30"/>
        <v>1</v>
      </c>
      <c r="X53" s="38"/>
      <c r="Y53" s="38"/>
      <c r="Z53" s="38"/>
      <c r="AA53" s="40"/>
      <c r="AB53" s="41">
        <f t="shared" si="31"/>
        <v>0</v>
      </c>
      <c r="AC53" s="38"/>
      <c r="AD53" s="38"/>
      <c r="AE53" s="38"/>
      <c r="AF53" s="40"/>
      <c r="AG53" s="41">
        <f t="shared" si="32"/>
        <v>0</v>
      </c>
      <c r="AH53" s="38"/>
      <c r="AI53" s="38"/>
      <c r="AJ53" s="38"/>
      <c r="AK53" s="40"/>
      <c r="AL53" s="41">
        <f t="shared" si="33"/>
        <v>0</v>
      </c>
      <c r="AM53" s="38"/>
      <c r="AN53" s="38"/>
      <c r="AO53" s="38"/>
      <c r="AP53" s="40"/>
      <c r="AQ53" s="41">
        <f t="shared" si="34"/>
        <v>0</v>
      </c>
      <c r="AR53" s="39" t="s">
        <v>49</v>
      </c>
      <c r="AS53" s="38"/>
      <c r="AT53" s="39"/>
      <c r="AU53" s="40"/>
      <c r="AV53" s="43">
        <f t="shared" si="35"/>
        <v>1</v>
      </c>
    </row>
    <row r="54" spans="1:48" ht="15.75" customHeight="1" x14ac:dyDescent="0.25">
      <c r="A54" s="21">
        <v>4</v>
      </c>
      <c r="B54" s="38" t="s">
        <v>72</v>
      </c>
      <c r="C54" s="44" t="s">
        <v>89</v>
      </c>
      <c r="D54" s="38"/>
      <c r="E54" s="38"/>
      <c r="F54" s="38"/>
      <c r="G54" s="40"/>
      <c r="H54" s="41">
        <f t="shared" si="27"/>
        <v>0</v>
      </c>
      <c r="I54" s="38"/>
      <c r="J54" s="38"/>
      <c r="K54" s="38"/>
      <c r="L54" s="40"/>
      <c r="M54" s="41">
        <f t="shared" si="28"/>
        <v>0</v>
      </c>
      <c r="N54" s="38"/>
      <c r="O54" s="38"/>
      <c r="P54" s="38"/>
      <c r="Q54" s="40"/>
      <c r="R54" s="41">
        <f t="shared" si="29"/>
        <v>0</v>
      </c>
      <c r="S54" s="38"/>
      <c r="T54" s="38"/>
      <c r="U54" s="38"/>
      <c r="V54" s="40"/>
      <c r="W54" s="41">
        <f t="shared" si="30"/>
        <v>0</v>
      </c>
      <c r="X54" s="38"/>
      <c r="Y54" s="38"/>
      <c r="Z54" s="38"/>
      <c r="AA54" s="40"/>
      <c r="AB54" s="41">
        <f t="shared" si="31"/>
        <v>0</v>
      </c>
      <c r="AC54" s="38"/>
      <c r="AD54" s="38"/>
      <c r="AE54" s="38"/>
      <c r="AF54" s="40"/>
      <c r="AG54" s="41">
        <f t="shared" si="32"/>
        <v>0</v>
      </c>
      <c r="AH54" s="38"/>
      <c r="AI54" s="38"/>
      <c r="AJ54" s="38"/>
      <c r="AK54" s="40"/>
      <c r="AL54" s="41">
        <f t="shared" si="33"/>
        <v>0</v>
      </c>
      <c r="AM54" s="38"/>
      <c r="AN54" s="38"/>
      <c r="AO54" s="38"/>
      <c r="AP54" s="40"/>
      <c r="AQ54" s="41">
        <f t="shared" si="34"/>
        <v>0</v>
      </c>
      <c r="AR54" s="38"/>
      <c r="AS54" s="38"/>
      <c r="AT54" s="38"/>
      <c r="AU54" s="40"/>
      <c r="AV54" s="43">
        <f t="shared" si="35"/>
        <v>0</v>
      </c>
    </row>
    <row r="55" spans="1:48" ht="15.75" customHeight="1" x14ac:dyDescent="0.25">
      <c r="A55" s="21">
        <v>4</v>
      </c>
      <c r="B55" s="38" t="s">
        <v>73</v>
      </c>
      <c r="C55" s="44" t="s">
        <v>89</v>
      </c>
      <c r="D55" s="38"/>
      <c r="E55" s="38"/>
      <c r="F55" s="38"/>
      <c r="G55" s="40"/>
      <c r="H55" s="41">
        <f t="shared" si="27"/>
        <v>0</v>
      </c>
      <c r="I55" s="38"/>
      <c r="J55" s="38"/>
      <c r="K55" s="38"/>
      <c r="L55" s="40"/>
      <c r="M55" s="41">
        <f t="shared" si="28"/>
        <v>0</v>
      </c>
      <c r="N55" s="38"/>
      <c r="O55" s="38"/>
      <c r="P55" s="38"/>
      <c r="Q55" s="40"/>
      <c r="R55" s="41">
        <f t="shared" si="29"/>
        <v>0</v>
      </c>
      <c r="S55" s="38"/>
      <c r="T55" s="38"/>
      <c r="U55" s="38"/>
      <c r="V55" s="40"/>
      <c r="W55" s="41">
        <f t="shared" si="30"/>
        <v>0</v>
      </c>
      <c r="X55" s="38"/>
      <c r="Y55" s="38"/>
      <c r="Z55" s="38"/>
      <c r="AA55" s="40"/>
      <c r="AB55" s="41">
        <f t="shared" si="31"/>
        <v>0</v>
      </c>
      <c r="AC55" s="38"/>
      <c r="AD55" s="38"/>
      <c r="AE55" s="38"/>
      <c r="AF55" s="40"/>
      <c r="AG55" s="41">
        <f t="shared" si="32"/>
        <v>0</v>
      </c>
      <c r="AH55" s="38"/>
      <c r="AI55" s="38"/>
      <c r="AJ55" s="38"/>
      <c r="AK55" s="40"/>
      <c r="AL55" s="41">
        <f t="shared" si="33"/>
        <v>0</v>
      </c>
      <c r="AM55" s="38"/>
      <c r="AN55" s="38"/>
      <c r="AO55" s="38"/>
      <c r="AP55" s="40"/>
      <c r="AQ55" s="41">
        <f t="shared" si="34"/>
        <v>0</v>
      </c>
      <c r="AR55" s="38"/>
      <c r="AS55" s="38"/>
      <c r="AT55" s="38"/>
      <c r="AU55" s="40"/>
      <c r="AV55" s="43">
        <f t="shared" si="35"/>
        <v>0</v>
      </c>
    </row>
    <row r="56" spans="1:48" ht="15.75" customHeight="1" x14ac:dyDescent="0.25">
      <c r="A56" s="21">
        <v>4</v>
      </c>
      <c r="B56" s="38" t="s">
        <v>74</v>
      </c>
      <c r="C56" s="44" t="s">
        <v>89</v>
      </c>
      <c r="D56" s="38"/>
      <c r="E56" s="38"/>
      <c r="F56" s="39" t="s">
        <v>49</v>
      </c>
      <c r="G56" s="40"/>
      <c r="H56" s="41">
        <f t="shared" si="27"/>
        <v>1</v>
      </c>
      <c r="I56" s="38"/>
      <c r="J56" s="38"/>
      <c r="K56" s="38"/>
      <c r="L56" s="40"/>
      <c r="M56" s="41">
        <f t="shared" si="28"/>
        <v>0</v>
      </c>
      <c r="N56" s="38"/>
      <c r="O56" s="38"/>
      <c r="P56" s="38"/>
      <c r="Q56" s="40"/>
      <c r="R56" s="41">
        <f t="shared" si="29"/>
        <v>0</v>
      </c>
      <c r="S56" s="38"/>
      <c r="T56" s="38"/>
      <c r="U56" s="39" t="s">
        <v>49</v>
      </c>
      <c r="V56" s="40"/>
      <c r="W56" s="41">
        <f t="shared" si="30"/>
        <v>1</v>
      </c>
      <c r="X56" s="38"/>
      <c r="Y56" s="38"/>
      <c r="Z56" s="38"/>
      <c r="AA56" s="40"/>
      <c r="AB56" s="41">
        <f t="shared" si="31"/>
        <v>0</v>
      </c>
      <c r="AC56" s="38"/>
      <c r="AD56" s="38"/>
      <c r="AE56" s="38"/>
      <c r="AF56" s="40"/>
      <c r="AG56" s="41">
        <f t="shared" si="32"/>
        <v>0</v>
      </c>
      <c r="AH56" s="38"/>
      <c r="AI56" s="38"/>
      <c r="AJ56" s="38"/>
      <c r="AK56" s="40"/>
      <c r="AL56" s="41">
        <f t="shared" si="33"/>
        <v>0</v>
      </c>
      <c r="AM56" s="38"/>
      <c r="AN56" s="38"/>
      <c r="AO56" s="38"/>
      <c r="AP56" s="40"/>
      <c r="AQ56" s="41">
        <f t="shared" si="34"/>
        <v>0</v>
      </c>
      <c r="AR56" s="38"/>
      <c r="AS56" s="38"/>
      <c r="AT56" s="39" t="s">
        <v>49</v>
      </c>
      <c r="AU56" s="40"/>
      <c r="AV56" s="43">
        <f t="shared" si="35"/>
        <v>1</v>
      </c>
    </row>
    <row r="57" spans="1:48" ht="15.75" customHeight="1" x14ac:dyDescent="0.25">
      <c r="A57" s="21">
        <v>4</v>
      </c>
      <c r="B57" s="38" t="s">
        <v>75</v>
      </c>
      <c r="C57" s="44" t="s">
        <v>89</v>
      </c>
      <c r="D57" s="38"/>
      <c r="E57" s="38"/>
      <c r="F57" s="39" t="s">
        <v>49</v>
      </c>
      <c r="G57" s="40"/>
      <c r="H57" s="41">
        <f t="shared" si="27"/>
        <v>1</v>
      </c>
      <c r="I57" s="38"/>
      <c r="J57" s="38"/>
      <c r="K57" s="39"/>
      <c r="L57" s="42" t="s">
        <v>49</v>
      </c>
      <c r="M57" s="41">
        <f t="shared" si="28"/>
        <v>1</v>
      </c>
      <c r="N57" s="38"/>
      <c r="O57" s="38"/>
      <c r="P57" s="38"/>
      <c r="Q57" s="42" t="s">
        <v>49</v>
      </c>
      <c r="R57" s="41">
        <f t="shared" si="29"/>
        <v>1</v>
      </c>
      <c r="S57" s="38"/>
      <c r="T57" s="38"/>
      <c r="U57" s="38"/>
      <c r="V57" s="42" t="s">
        <v>49</v>
      </c>
      <c r="W57" s="41">
        <f t="shared" si="30"/>
        <v>1</v>
      </c>
      <c r="X57" s="38"/>
      <c r="Y57" s="38"/>
      <c r="Z57" s="38"/>
      <c r="AA57" s="40"/>
      <c r="AB57" s="41">
        <f t="shared" si="31"/>
        <v>0</v>
      </c>
      <c r="AC57" s="39"/>
      <c r="AD57" s="39" t="s">
        <v>49</v>
      </c>
      <c r="AE57" s="38"/>
      <c r="AF57" s="40"/>
      <c r="AG57" s="41">
        <f t="shared" si="32"/>
        <v>1</v>
      </c>
      <c r="AH57" s="38"/>
      <c r="AI57" s="39"/>
      <c r="AJ57" s="39" t="s">
        <v>49</v>
      </c>
      <c r="AK57" s="40"/>
      <c r="AL57" s="41">
        <f t="shared" si="33"/>
        <v>1</v>
      </c>
      <c r="AM57" s="38"/>
      <c r="AN57" s="38"/>
      <c r="AO57" s="39" t="s">
        <v>47</v>
      </c>
      <c r="AP57" s="40"/>
      <c r="AQ57" s="41">
        <f t="shared" si="34"/>
        <v>1</v>
      </c>
      <c r="AR57" s="38"/>
      <c r="AS57" s="38"/>
      <c r="AT57" s="39" t="s">
        <v>49</v>
      </c>
      <c r="AU57" s="42"/>
      <c r="AV57" s="43">
        <f t="shared" si="35"/>
        <v>1</v>
      </c>
    </row>
    <row r="58" spans="1:48" ht="15.75" customHeight="1" x14ac:dyDescent="0.25">
      <c r="A58" s="21">
        <v>4</v>
      </c>
      <c r="B58" s="38" t="s">
        <v>76</v>
      </c>
      <c r="C58" s="44" t="s">
        <v>89</v>
      </c>
      <c r="D58" s="38"/>
      <c r="E58" s="38"/>
      <c r="F58" s="38"/>
      <c r="G58" s="42" t="s">
        <v>49</v>
      </c>
      <c r="H58" s="41">
        <f t="shared" si="27"/>
        <v>1</v>
      </c>
      <c r="I58" s="38"/>
      <c r="J58" s="38"/>
      <c r="K58" s="38"/>
      <c r="L58" s="40"/>
      <c r="M58" s="41">
        <f t="shared" si="28"/>
        <v>0</v>
      </c>
      <c r="N58" s="38"/>
      <c r="O58" s="38"/>
      <c r="P58" s="38"/>
      <c r="Q58" s="40"/>
      <c r="R58" s="41">
        <f t="shared" si="29"/>
        <v>0</v>
      </c>
      <c r="S58" s="38"/>
      <c r="T58" s="38"/>
      <c r="U58" s="38"/>
      <c r="V58" s="42" t="s">
        <v>49</v>
      </c>
      <c r="W58" s="41">
        <f t="shared" si="30"/>
        <v>1</v>
      </c>
      <c r="X58" s="38"/>
      <c r="Y58" s="38"/>
      <c r="Z58" s="38"/>
      <c r="AA58" s="40"/>
      <c r="AB58" s="41">
        <f t="shared" si="31"/>
        <v>0</v>
      </c>
      <c r="AC58" s="38"/>
      <c r="AD58" s="38"/>
      <c r="AE58" s="38"/>
      <c r="AF58" s="40"/>
      <c r="AG58" s="41">
        <f t="shared" si="32"/>
        <v>0</v>
      </c>
      <c r="AH58" s="38"/>
      <c r="AI58" s="38"/>
      <c r="AJ58" s="38"/>
      <c r="AK58" s="40"/>
      <c r="AL58" s="41">
        <f t="shared" si="33"/>
        <v>0</v>
      </c>
      <c r="AM58" s="38"/>
      <c r="AN58" s="38"/>
      <c r="AO58" s="38"/>
      <c r="AP58" s="42" t="s">
        <v>49</v>
      </c>
      <c r="AQ58" s="41">
        <f t="shared" si="34"/>
        <v>1</v>
      </c>
      <c r="AR58" s="38"/>
      <c r="AS58" s="38"/>
      <c r="AT58" s="38"/>
      <c r="AU58" s="40"/>
      <c r="AV58" s="43">
        <f t="shared" si="35"/>
        <v>0</v>
      </c>
    </row>
    <row r="59" spans="1:48" ht="15.75" customHeight="1" x14ac:dyDescent="0.25">
      <c r="A59" s="21">
        <v>4</v>
      </c>
      <c r="B59" s="38" t="s">
        <v>77</v>
      </c>
      <c r="C59" s="44" t="s">
        <v>89</v>
      </c>
      <c r="D59" s="38"/>
      <c r="E59" s="38"/>
      <c r="F59" s="38"/>
      <c r="G59" s="40"/>
      <c r="H59" s="41">
        <f t="shared" si="27"/>
        <v>0</v>
      </c>
      <c r="I59" s="38"/>
      <c r="J59" s="38"/>
      <c r="K59" s="38"/>
      <c r="L59" s="40"/>
      <c r="M59" s="41">
        <f t="shared" si="28"/>
        <v>0</v>
      </c>
      <c r="N59" s="38"/>
      <c r="O59" s="38"/>
      <c r="P59" s="38"/>
      <c r="Q59" s="40"/>
      <c r="R59" s="41">
        <f t="shared" si="29"/>
        <v>0</v>
      </c>
      <c r="S59" s="38"/>
      <c r="T59" s="38"/>
      <c r="U59" s="38"/>
      <c r="V59" s="40"/>
      <c r="W59" s="41">
        <f t="shared" si="30"/>
        <v>0</v>
      </c>
      <c r="X59" s="38"/>
      <c r="Y59" s="38"/>
      <c r="Z59" s="38"/>
      <c r="AA59" s="40"/>
      <c r="AB59" s="41">
        <f t="shared" si="31"/>
        <v>0</v>
      </c>
      <c r="AC59" s="38"/>
      <c r="AD59" s="38"/>
      <c r="AE59" s="38"/>
      <c r="AF59" s="40"/>
      <c r="AG59" s="41">
        <f t="shared" si="32"/>
        <v>0</v>
      </c>
      <c r="AH59" s="38"/>
      <c r="AI59" s="38"/>
      <c r="AJ59" s="38"/>
      <c r="AK59" s="40"/>
      <c r="AL59" s="41">
        <f t="shared" si="33"/>
        <v>0</v>
      </c>
      <c r="AM59" s="38"/>
      <c r="AN59" s="38"/>
      <c r="AO59" s="38"/>
      <c r="AP59" s="40"/>
      <c r="AQ59" s="41">
        <f t="shared" si="34"/>
        <v>0</v>
      </c>
      <c r="AR59" s="38"/>
      <c r="AS59" s="38"/>
      <c r="AT59" s="38"/>
      <c r="AU59" s="40"/>
      <c r="AV59" s="43">
        <f t="shared" si="35"/>
        <v>0</v>
      </c>
    </row>
    <row r="60" spans="1:48" ht="15.75" customHeight="1" x14ac:dyDescent="0.25">
      <c r="A60" s="21">
        <v>4</v>
      </c>
      <c r="B60" s="38" t="s">
        <v>78</v>
      </c>
      <c r="C60" s="44" t="s">
        <v>89</v>
      </c>
      <c r="D60" s="38"/>
      <c r="E60" s="38"/>
      <c r="F60" s="38"/>
      <c r="G60" s="40"/>
      <c r="H60" s="41">
        <f t="shared" si="27"/>
        <v>0</v>
      </c>
      <c r="I60" s="38"/>
      <c r="J60" s="38"/>
      <c r="K60" s="38"/>
      <c r="L60" s="40"/>
      <c r="M60" s="41">
        <f t="shared" si="28"/>
        <v>0</v>
      </c>
      <c r="N60" s="38"/>
      <c r="O60" s="38"/>
      <c r="P60" s="38"/>
      <c r="Q60" s="40"/>
      <c r="R60" s="41">
        <f t="shared" si="29"/>
        <v>0</v>
      </c>
      <c r="S60" s="38"/>
      <c r="T60" s="38"/>
      <c r="U60" s="38"/>
      <c r="V60" s="40"/>
      <c r="W60" s="41">
        <f t="shared" si="30"/>
        <v>0</v>
      </c>
      <c r="X60" s="38"/>
      <c r="Y60" s="38"/>
      <c r="Z60" s="38"/>
      <c r="AA60" s="40"/>
      <c r="AB60" s="41">
        <f t="shared" si="31"/>
        <v>0</v>
      </c>
      <c r="AC60" s="38"/>
      <c r="AD60" s="38"/>
      <c r="AE60" s="38"/>
      <c r="AF60" s="40"/>
      <c r="AG60" s="41">
        <f t="shared" si="32"/>
        <v>0</v>
      </c>
      <c r="AH60" s="38"/>
      <c r="AI60" s="38"/>
      <c r="AJ60" s="38"/>
      <c r="AK60" s="40"/>
      <c r="AL60" s="41">
        <f t="shared" si="33"/>
        <v>0</v>
      </c>
      <c r="AM60" s="38"/>
      <c r="AN60" s="38"/>
      <c r="AO60" s="38"/>
      <c r="AP60" s="40"/>
      <c r="AQ60" s="41">
        <f t="shared" si="34"/>
        <v>0</v>
      </c>
      <c r="AR60" s="38"/>
      <c r="AS60" s="38"/>
      <c r="AT60" s="38"/>
      <c r="AU60" s="40"/>
      <c r="AV60" s="43">
        <f t="shared" si="35"/>
        <v>0</v>
      </c>
    </row>
    <row r="61" spans="1:48" ht="15.75" customHeight="1" x14ac:dyDescent="0.25">
      <c r="A61" s="21">
        <v>4</v>
      </c>
      <c r="B61" s="38" t="s">
        <v>79</v>
      </c>
      <c r="C61" s="44" t="s">
        <v>89</v>
      </c>
      <c r="D61" s="38"/>
      <c r="E61" s="38"/>
      <c r="F61" s="38"/>
      <c r="G61" s="40"/>
      <c r="H61" s="41">
        <f t="shared" si="27"/>
        <v>0</v>
      </c>
      <c r="I61" s="38"/>
      <c r="J61" s="38"/>
      <c r="K61" s="38"/>
      <c r="L61" s="40"/>
      <c r="M61" s="41">
        <f t="shared" si="28"/>
        <v>0</v>
      </c>
      <c r="N61" s="38"/>
      <c r="O61" s="38"/>
      <c r="P61" s="38"/>
      <c r="Q61" s="40"/>
      <c r="R61" s="41">
        <f t="shared" si="29"/>
        <v>0</v>
      </c>
      <c r="S61" s="38"/>
      <c r="T61" s="38"/>
      <c r="U61" s="38"/>
      <c r="V61" s="40"/>
      <c r="W61" s="41">
        <f t="shared" si="30"/>
        <v>0</v>
      </c>
      <c r="X61" s="38"/>
      <c r="Y61" s="38"/>
      <c r="Z61" s="38"/>
      <c r="AA61" s="40"/>
      <c r="AB61" s="41">
        <f t="shared" si="31"/>
        <v>0</v>
      </c>
      <c r="AC61" s="38"/>
      <c r="AD61" s="38"/>
      <c r="AE61" s="38"/>
      <c r="AF61" s="40"/>
      <c r="AG61" s="41">
        <f t="shared" si="32"/>
        <v>0</v>
      </c>
      <c r="AH61" s="38"/>
      <c r="AI61" s="38"/>
      <c r="AJ61" s="38"/>
      <c r="AK61" s="40"/>
      <c r="AL61" s="41">
        <f t="shared" si="33"/>
        <v>0</v>
      </c>
      <c r="AM61" s="38"/>
      <c r="AN61" s="38"/>
      <c r="AO61" s="38"/>
      <c r="AP61" s="40"/>
      <c r="AQ61" s="41">
        <f t="shared" si="34"/>
        <v>0</v>
      </c>
      <c r="AR61" s="38"/>
      <c r="AS61" s="38"/>
      <c r="AT61" s="38"/>
      <c r="AU61" s="42" t="s">
        <v>49</v>
      </c>
      <c r="AV61" s="43">
        <f t="shared" si="35"/>
        <v>1</v>
      </c>
    </row>
    <row r="62" spans="1:48" ht="15.75" customHeight="1" x14ac:dyDescent="0.25">
      <c r="A62" s="21">
        <v>4</v>
      </c>
      <c r="B62" s="38" t="s">
        <v>80</v>
      </c>
      <c r="C62" s="44" t="s">
        <v>89</v>
      </c>
      <c r="D62" s="38"/>
      <c r="E62" s="38"/>
      <c r="F62" s="38"/>
      <c r="G62" s="40"/>
      <c r="H62" s="41">
        <f t="shared" si="27"/>
        <v>0</v>
      </c>
      <c r="I62" s="38"/>
      <c r="J62" s="38"/>
      <c r="K62" s="38"/>
      <c r="L62" s="40"/>
      <c r="M62" s="41">
        <f t="shared" si="28"/>
        <v>0</v>
      </c>
      <c r="N62" s="38"/>
      <c r="O62" s="38"/>
      <c r="P62" s="38"/>
      <c r="Q62" s="40"/>
      <c r="R62" s="41">
        <f t="shared" si="29"/>
        <v>0</v>
      </c>
      <c r="S62" s="38"/>
      <c r="T62" s="38"/>
      <c r="U62" s="38"/>
      <c r="V62" s="40"/>
      <c r="W62" s="41">
        <f t="shared" si="30"/>
        <v>0</v>
      </c>
      <c r="X62" s="38"/>
      <c r="Y62" s="38"/>
      <c r="Z62" s="38"/>
      <c r="AA62" s="40"/>
      <c r="AB62" s="41">
        <f t="shared" si="31"/>
        <v>0</v>
      </c>
      <c r="AC62" s="38"/>
      <c r="AD62" s="38"/>
      <c r="AE62" s="38"/>
      <c r="AF62" s="40"/>
      <c r="AG62" s="41">
        <f t="shared" si="32"/>
        <v>0</v>
      </c>
      <c r="AH62" s="38"/>
      <c r="AI62" s="38"/>
      <c r="AJ62" s="38"/>
      <c r="AK62" s="40"/>
      <c r="AL62" s="41">
        <f t="shared" si="33"/>
        <v>0</v>
      </c>
      <c r="AM62" s="38"/>
      <c r="AN62" s="38"/>
      <c r="AO62" s="38"/>
      <c r="AP62" s="40"/>
      <c r="AQ62" s="41">
        <f t="shared" si="34"/>
        <v>0</v>
      </c>
      <c r="AR62" s="38"/>
      <c r="AS62" s="38"/>
      <c r="AT62" s="38"/>
      <c r="AU62" s="42" t="s">
        <v>49</v>
      </c>
      <c r="AV62" s="43">
        <f t="shared" si="35"/>
        <v>1</v>
      </c>
    </row>
    <row r="63" spans="1:48" ht="15.75" customHeight="1" x14ac:dyDescent="0.25">
      <c r="A63" s="21">
        <v>4</v>
      </c>
      <c r="B63" s="38" t="s">
        <v>81</v>
      </c>
      <c r="C63" s="44" t="s">
        <v>89</v>
      </c>
      <c r="D63" s="38"/>
      <c r="E63" s="38"/>
      <c r="F63" s="38"/>
      <c r="G63" s="40"/>
      <c r="H63" s="41">
        <f t="shared" si="27"/>
        <v>0</v>
      </c>
      <c r="I63" s="38"/>
      <c r="J63" s="38"/>
      <c r="K63" s="38"/>
      <c r="L63" s="40"/>
      <c r="M63" s="41">
        <f t="shared" si="28"/>
        <v>0</v>
      </c>
      <c r="N63" s="38"/>
      <c r="O63" s="38"/>
      <c r="P63" s="38"/>
      <c r="Q63" s="40"/>
      <c r="R63" s="41">
        <f t="shared" si="29"/>
        <v>0</v>
      </c>
      <c r="S63" s="38"/>
      <c r="T63" s="38"/>
      <c r="U63" s="38"/>
      <c r="V63" s="40"/>
      <c r="W63" s="41">
        <f t="shared" si="30"/>
        <v>0</v>
      </c>
      <c r="X63" s="38"/>
      <c r="Y63" s="38"/>
      <c r="Z63" s="38"/>
      <c r="AA63" s="40"/>
      <c r="AB63" s="41">
        <f t="shared" si="31"/>
        <v>0</v>
      </c>
      <c r="AC63" s="38"/>
      <c r="AD63" s="38"/>
      <c r="AE63" s="38"/>
      <c r="AF63" s="40"/>
      <c r="AG63" s="41">
        <f t="shared" si="32"/>
        <v>0</v>
      </c>
      <c r="AH63" s="38"/>
      <c r="AI63" s="38"/>
      <c r="AJ63" s="38"/>
      <c r="AK63" s="40"/>
      <c r="AL63" s="41">
        <f t="shared" si="33"/>
        <v>0</v>
      </c>
      <c r="AM63" s="38"/>
      <c r="AN63" s="38"/>
      <c r="AO63" s="38"/>
      <c r="AP63" s="40"/>
      <c r="AQ63" s="41">
        <f t="shared" si="34"/>
        <v>0</v>
      </c>
      <c r="AR63" s="38"/>
      <c r="AS63" s="38"/>
      <c r="AT63" s="38"/>
      <c r="AU63" s="40"/>
      <c r="AV63" s="43">
        <f t="shared" si="35"/>
        <v>0</v>
      </c>
    </row>
    <row r="64" spans="1:48" ht="15.75" customHeight="1" x14ac:dyDescent="0.25">
      <c r="A64" s="21">
        <v>4</v>
      </c>
      <c r="B64" s="44" t="s">
        <v>82</v>
      </c>
      <c r="C64" s="44" t="s">
        <v>89</v>
      </c>
      <c r="D64" s="45"/>
      <c r="E64" s="45"/>
      <c r="F64" s="45"/>
      <c r="G64" s="46"/>
      <c r="H64" s="47">
        <f t="shared" si="27"/>
        <v>0</v>
      </c>
      <c r="I64" s="45"/>
      <c r="J64" s="45"/>
      <c r="K64" s="45"/>
      <c r="L64" s="46"/>
      <c r="M64" s="47">
        <f t="shared" si="28"/>
        <v>0</v>
      </c>
      <c r="N64" s="45"/>
      <c r="O64" s="45"/>
      <c r="P64" s="45"/>
      <c r="Q64" s="46"/>
      <c r="R64" s="47">
        <f t="shared" si="29"/>
        <v>0</v>
      </c>
      <c r="S64" s="45"/>
      <c r="T64" s="45"/>
      <c r="U64" s="45"/>
      <c r="V64" s="46"/>
      <c r="W64" s="47">
        <f t="shared" si="30"/>
        <v>0</v>
      </c>
      <c r="X64" s="45"/>
      <c r="Y64" s="45"/>
      <c r="Z64" s="45"/>
      <c r="AA64" s="46"/>
      <c r="AB64" s="47">
        <f t="shared" si="31"/>
        <v>0</v>
      </c>
      <c r="AC64" s="45"/>
      <c r="AD64" s="45"/>
      <c r="AE64" s="45"/>
      <c r="AF64" s="46"/>
      <c r="AG64" s="47">
        <f t="shared" si="32"/>
        <v>0</v>
      </c>
      <c r="AH64" s="45"/>
      <c r="AI64" s="45"/>
      <c r="AJ64" s="45"/>
      <c r="AK64" s="46"/>
      <c r="AL64" s="47">
        <f t="shared" si="33"/>
        <v>0</v>
      </c>
      <c r="AM64" s="45"/>
      <c r="AN64" s="45"/>
      <c r="AO64" s="45"/>
      <c r="AP64" s="46"/>
      <c r="AQ64" s="47">
        <f t="shared" si="34"/>
        <v>0</v>
      </c>
      <c r="AR64" s="45"/>
      <c r="AS64" s="45"/>
      <c r="AT64" s="45"/>
      <c r="AU64" s="46"/>
      <c r="AV64" s="48">
        <f t="shared" si="35"/>
        <v>0</v>
      </c>
    </row>
    <row r="65" spans="1:48" ht="15.75" customHeight="1" x14ac:dyDescent="0.25">
      <c r="A65" s="21">
        <v>4</v>
      </c>
      <c r="B65" s="49"/>
      <c r="C65" s="50"/>
      <c r="D65" s="51"/>
      <c r="E65" s="52"/>
      <c r="F65" s="52"/>
      <c r="G65" s="52"/>
      <c r="H65" s="52">
        <f>SUM(H52:H64)</f>
        <v>5</v>
      </c>
      <c r="I65" s="52"/>
      <c r="J65" s="52"/>
      <c r="K65" s="52"/>
      <c r="L65" s="52"/>
      <c r="M65" s="52">
        <f>SUM(M52:M64)</f>
        <v>2</v>
      </c>
      <c r="N65" s="52"/>
      <c r="O65" s="52"/>
      <c r="P65" s="52"/>
      <c r="Q65" s="52"/>
      <c r="R65" s="52">
        <f>SUM(R52:R64)</f>
        <v>3</v>
      </c>
      <c r="S65" s="52"/>
      <c r="T65" s="52"/>
      <c r="U65" s="52"/>
      <c r="V65" s="52"/>
      <c r="W65" s="52">
        <f>SUM(W52:W64)</f>
        <v>5</v>
      </c>
      <c r="X65" s="52"/>
      <c r="Y65" s="52"/>
      <c r="Z65" s="52"/>
      <c r="AA65" s="52"/>
      <c r="AB65" s="52">
        <f>SUM(AB52:AB64)</f>
        <v>1</v>
      </c>
      <c r="AC65" s="52"/>
      <c r="AD65" s="52"/>
      <c r="AE65" s="52"/>
      <c r="AF65" s="52"/>
      <c r="AG65" s="52">
        <f>SUM(AG52:AG64)</f>
        <v>2</v>
      </c>
      <c r="AH65" s="52"/>
      <c r="AI65" s="52"/>
      <c r="AJ65" s="52"/>
      <c r="AK65" s="52"/>
      <c r="AL65" s="52">
        <f>SUM(AL52:AL64)</f>
        <v>2</v>
      </c>
      <c r="AM65" s="52"/>
      <c r="AN65" s="52"/>
      <c r="AO65" s="52"/>
      <c r="AP65" s="52"/>
      <c r="AQ65" s="52">
        <f>SUM(AQ52:AQ64)</f>
        <v>3</v>
      </c>
      <c r="AR65" s="52"/>
      <c r="AS65" s="52"/>
      <c r="AT65" s="52"/>
      <c r="AU65" s="52"/>
      <c r="AV65" s="52">
        <f>SUM(AV52:AV64)</f>
        <v>6</v>
      </c>
    </row>
    <row r="66" spans="1:48" ht="15.75" customHeight="1" x14ac:dyDescent="0.25">
      <c r="A66" s="21">
        <v>5</v>
      </c>
      <c r="B66" s="85" t="str">
        <f>"Буква (или иное название) класса "&amp;A66&amp;":"</f>
        <v>Буква (или иное название) класса 5:</v>
      </c>
      <c r="C66" s="86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9"/>
    </row>
  </sheetData>
  <mergeCells count="21">
    <mergeCell ref="D66:AV66"/>
    <mergeCell ref="B66:C66"/>
    <mergeCell ref="AC3:AG3"/>
    <mergeCell ref="AH3:AL3"/>
    <mergeCell ref="AM3:AQ3"/>
    <mergeCell ref="AR3:AV3"/>
    <mergeCell ref="B6:C6"/>
    <mergeCell ref="D6:AV6"/>
    <mergeCell ref="S3:W3"/>
    <mergeCell ref="X3:AB3"/>
    <mergeCell ref="B21:C21"/>
    <mergeCell ref="D21:AV21"/>
    <mergeCell ref="B36:C36"/>
    <mergeCell ref="D36:AV36"/>
    <mergeCell ref="B51:C51"/>
    <mergeCell ref="D51:AV51"/>
    <mergeCell ref="B1:C1"/>
    <mergeCell ref="B3:C3"/>
    <mergeCell ref="D3:H3"/>
    <mergeCell ref="I3:M3"/>
    <mergeCell ref="N3:R3"/>
  </mergeCells>
  <conditionalFormatting sqref="B5:AV66">
    <cfRule type="expression" dxfId="25" priority="1">
      <formula>$A5&gt;$C$2</formula>
    </cfRule>
  </conditionalFormatting>
  <conditionalFormatting sqref="D6:AV6 D21:AV21 D36:AV36 D51:AV51 D66:AV66">
    <cfRule type="expression" dxfId="24" priority="2">
      <formula>AND(LEN($D6)=0,$A6&lt;=$C$2)</formula>
    </cfRule>
  </conditionalFormatting>
  <conditionalFormatting sqref="C2">
    <cfRule type="expression" dxfId="23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300-000000000000}">
      <formula1>0</formula1>
    </dataValidation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" xr:uid="{00000000-0002-0000-0300-000001000000}">
      <formula1>$D$1:$F$1</formula1>
    </dataValidation>
  </dataValidations>
  <pageMargins left="0.7" right="0.7" top="0.75" bottom="0.75" header="0" footer="0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V87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8" sqref="A88:XFD1355"/>
    </sheetView>
  </sheetViews>
  <sheetFormatPr defaultColWidth="11.25" defaultRowHeight="15" customHeight="1" x14ac:dyDescent="0.25"/>
  <cols>
    <col min="1" max="1" width="0.125" hidden="1" customWidth="1"/>
    <col min="2" max="2" width="42" customWidth="1"/>
    <col min="3" max="3" width="12" customWidth="1"/>
    <col min="4" max="48" width="3.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90</v>
      </c>
      <c r="C2" s="25">
        <v>3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91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8" t="s">
        <v>70</v>
      </c>
      <c r="C7" s="37" t="s">
        <v>91</v>
      </c>
      <c r="D7" s="38"/>
      <c r="E7" s="38"/>
      <c r="F7" s="39" t="s">
        <v>49</v>
      </c>
      <c r="G7" s="40"/>
      <c r="H7" s="41">
        <f t="shared" ref="H7:H31" si="0">COUNTA(D7:G7)</f>
        <v>1</v>
      </c>
      <c r="I7" s="38"/>
      <c r="J7" s="38"/>
      <c r="K7" s="39" t="s">
        <v>49</v>
      </c>
      <c r="L7" s="40"/>
      <c r="M7" s="41">
        <f t="shared" ref="M7:M31" si="1">COUNTA(I7:L7)</f>
        <v>1</v>
      </c>
      <c r="N7" s="38"/>
      <c r="O7" s="39" t="s">
        <v>49</v>
      </c>
      <c r="P7" s="38"/>
      <c r="Q7" s="40"/>
      <c r="R7" s="41">
        <f t="shared" ref="R7:R31" si="2">COUNTA(N7:Q7)</f>
        <v>1</v>
      </c>
      <c r="S7" s="39" t="s">
        <v>49</v>
      </c>
      <c r="T7" s="38"/>
      <c r="U7" s="38"/>
      <c r="V7" s="42" t="s">
        <v>49</v>
      </c>
      <c r="W7" s="41">
        <f t="shared" ref="W7:W31" si="3">COUNTA(S7:V7)</f>
        <v>2</v>
      </c>
      <c r="X7" s="38"/>
      <c r="Y7" s="38"/>
      <c r="Z7" s="38"/>
      <c r="AA7" s="42" t="s">
        <v>49</v>
      </c>
      <c r="AB7" s="41">
        <f t="shared" ref="AB7:AB31" si="4">COUNTA(X7:AA7)</f>
        <v>1</v>
      </c>
      <c r="AC7" s="38"/>
      <c r="AD7" s="38"/>
      <c r="AE7" s="39" t="s">
        <v>49</v>
      </c>
      <c r="AF7" s="42"/>
      <c r="AG7" s="41">
        <f t="shared" ref="AG7:AG31" si="5">COUNTA(AC7:AF7)</f>
        <v>1</v>
      </c>
      <c r="AH7" s="38"/>
      <c r="AI7" s="38"/>
      <c r="AJ7" s="38"/>
      <c r="AK7" s="40"/>
      <c r="AL7" s="41">
        <f t="shared" ref="AL7:AL31" si="6">COUNTA(AH7:AK7)</f>
        <v>0</v>
      </c>
      <c r="AM7" s="38"/>
      <c r="AN7" s="39" t="s">
        <v>49</v>
      </c>
      <c r="AO7" s="38"/>
      <c r="AP7" s="42" t="s">
        <v>47</v>
      </c>
      <c r="AQ7" s="41">
        <f t="shared" ref="AQ7:AQ31" si="7">COUNTA(AM7:AP7)</f>
        <v>2</v>
      </c>
      <c r="AR7" s="39"/>
      <c r="AS7" s="38"/>
      <c r="AT7" s="39" t="s">
        <v>49</v>
      </c>
      <c r="AU7" s="40"/>
      <c r="AV7" s="43">
        <f t="shared" ref="AV7:AV31" si="8">COUNTA(AR7:AU7)</f>
        <v>1</v>
      </c>
    </row>
    <row r="8" spans="1:48" ht="15.75" customHeight="1" x14ac:dyDescent="0.25">
      <c r="A8" s="21">
        <v>1</v>
      </c>
      <c r="B8" s="38" t="s">
        <v>92</v>
      </c>
      <c r="C8" s="37" t="s">
        <v>91</v>
      </c>
      <c r="D8" s="38"/>
      <c r="E8" s="38"/>
      <c r="F8" s="38"/>
      <c r="G8" s="40"/>
      <c r="H8" s="41">
        <f t="shared" si="0"/>
        <v>0</v>
      </c>
      <c r="I8" s="38"/>
      <c r="J8" s="38"/>
      <c r="K8" s="38"/>
      <c r="L8" s="40"/>
      <c r="M8" s="41">
        <f t="shared" si="1"/>
        <v>0</v>
      </c>
      <c r="N8" s="38"/>
      <c r="O8" s="38"/>
      <c r="P8" s="38"/>
      <c r="Q8" s="40"/>
      <c r="R8" s="41">
        <f t="shared" si="2"/>
        <v>0</v>
      </c>
      <c r="S8" s="38"/>
      <c r="T8" s="38"/>
      <c r="U8" s="38"/>
      <c r="V8" s="40"/>
      <c r="W8" s="41">
        <f t="shared" si="3"/>
        <v>0</v>
      </c>
      <c r="X8" s="38"/>
      <c r="Y8" s="38"/>
      <c r="Z8" s="38"/>
      <c r="AA8" s="40"/>
      <c r="AB8" s="41">
        <f t="shared" si="4"/>
        <v>0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0"/>
      <c r="AQ8" s="41">
        <f t="shared" si="7"/>
        <v>0</v>
      </c>
      <c r="AR8" s="38"/>
      <c r="AS8" s="38"/>
      <c r="AT8" s="38"/>
      <c r="AU8" s="40"/>
      <c r="AV8" s="43">
        <f t="shared" si="8"/>
        <v>0</v>
      </c>
    </row>
    <row r="9" spans="1:48" ht="15.75" customHeight="1" x14ac:dyDescent="0.25">
      <c r="A9" s="21">
        <v>1</v>
      </c>
      <c r="B9" s="38" t="s">
        <v>72</v>
      </c>
      <c r="C9" s="37" t="s">
        <v>91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93</v>
      </c>
      <c r="C10" s="37" t="s">
        <v>91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37" t="s">
        <v>91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94</v>
      </c>
      <c r="C12" s="37" t="s">
        <v>91</v>
      </c>
      <c r="D12" s="38"/>
      <c r="E12" s="38"/>
      <c r="F12" s="38"/>
      <c r="G12" s="40"/>
      <c r="H12" s="41">
        <f t="shared" si="0"/>
        <v>0</v>
      </c>
      <c r="I12" s="38"/>
      <c r="J12" s="38"/>
      <c r="K12" s="38"/>
      <c r="L12" s="40"/>
      <c r="M12" s="41">
        <f t="shared" si="1"/>
        <v>0</v>
      </c>
      <c r="N12" s="38"/>
      <c r="O12" s="38"/>
      <c r="P12" s="38"/>
      <c r="Q12" s="40"/>
      <c r="R12" s="41">
        <f t="shared" si="2"/>
        <v>0</v>
      </c>
      <c r="S12" s="38"/>
      <c r="T12" s="38"/>
      <c r="U12" s="38"/>
      <c r="V12" s="40"/>
      <c r="W12" s="41">
        <f t="shared" si="3"/>
        <v>0</v>
      </c>
      <c r="X12" s="38"/>
      <c r="Y12" s="38"/>
      <c r="Z12" s="38"/>
      <c r="AA12" s="40"/>
      <c r="AB12" s="41">
        <f t="shared" si="4"/>
        <v>0</v>
      </c>
      <c r="AC12" s="38"/>
      <c r="AD12" s="38"/>
      <c r="AE12" s="38"/>
      <c r="AF12" s="40"/>
      <c r="AG12" s="41">
        <f t="shared" si="5"/>
        <v>0</v>
      </c>
      <c r="AH12" s="38"/>
      <c r="AI12" s="38"/>
      <c r="AJ12" s="38"/>
      <c r="AK12" s="40"/>
      <c r="AL12" s="41">
        <f t="shared" si="6"/>
        <v>0</v>
      </c>
      <c r="AM12" s="38"/>
      <c r="AN12" s="38"/>
      <c r="AO12" s="38"/>
      <c r="AP12" s="40"/>
      <c r="AQ12" s="41">
        <f t="shared" si="7"/>
        <v>0</v>
      </c>
      <c r="AR12" s="38"/>
      <c r="AS12" s="38"/>
      <c r="AT12" s="38"/>
      <c r="AU12" s="40"/>
      <c r="AV12" s="43">
        <f t="shared" si="8"/>
        <v>0</v>
      </c>
    </row>
    <row r="13" spans="1:48" ht="15.75" customHeight="1" x14ac:dyDescent="0.25">
      <c r="A13" s="21">
        <v>1</v>
      </c>
      <c r="B13" s="38" t="s">
        <v>75</v>
      </c>
      <c r="C13" s="37" t="s">
        <v>91</v>
      </c>
      <c r="D13" s="38"/>
      <c r="E13" s="39" t="s">
        <v>49</v>
      </c>
      <c r="F13" s="38"/>
      <c r="G13" s="42" t="s">
        <v>49</v>
      </c>
      <c r="H13" s="41">
        <f t="shared" si="0"/>
        <v>2</v>
      </c>
      <c r="I13" s="38"/>
      <c r="J13" s="38"/>
      <c r="K13" s="39" t="s">
        <v>49</v>
      </c>
      <c r="L13" s="40"/>
      <c r="M13" s="41">
        <f t="shared" si="1"/>
        <v>1</v>
      </c>
      <c r="N13" s="38"/>
      <c r="O13" s="38"/>
      <c r="P13" s="39" t="s">
        <v>49</v>
      </c>
      <c r="Q13" s="40"/>
      <c r="R13" s="41">
        <f t="shared" si="2"/>
        <v>1</v>
      </c>
      <c r="S13" s="38"/>
      <c r="T13" s="39" t="s">
        <v>49</v>
      </c>
      <c r="U13" s="38"/>
      <c r="V13" s="40"/>
      <c r="W13" s="41">
        <f t="shared" si="3"/>
        <v>1</v>
      </c>
      <c r="X13" s="38"/>
      <c r="Y13" s="38"/>
      <c r="Z13" s="39" t="s">
        <v>49</v>
      </c>
      <c r="AA13" s="40"/>
      <c r="AB13" s="41">
        <f t="shared" si="4"/>
        <v>1</v>
      </c>
      <c r="AC13" s="38"/>
      <c r="AD13" s="39" t="s">
        <v>49</v>
      </c>
      <c r="AE13" s="38"/>
      <c r="AF13" s="40"/>
      <c r="AG13" s="41">
        <f t="shared" si="5"/>
        <v>1</v>
      </c>
      <c r="AH13" s="39" t="s">
        <v>49</v>
      </c>
      <c r="AI13" s="38"/>
      <c r="AJ13" s="38"/>
      <c r="AK13" s="40"/>
      <c r="AL13" s="41">
        <f t="shared" si="6"/>
        <v>1</v>
      </c>
      <c r="AM13" s="38"/>
      <c r="AN13" s="39" t="s">
        <v>47</v>
      </c>
      <c r="AO13" s="38"/>
      <c r="AP13" s="42" t="s">
        <v>49</v>
      </c>
      <c r="AQ13" s="41">
        <f t="shared" si="7"/>
        <v>2</v>
      </c>
      <c r="AR13" s="38"/>
      <c r="AS13" s="38"/>
      <c r="AT13" s="39" t="s">
        <v>49</v>
      </c>
      <c r="AU13" s="40"/>
      <c r="AV13" s="43">
        <f t="shared" si="8"/>
        <v>1</v>
      </c>
    </row>
    <row r="14" spans="1:48" ht="15.75" customHeight="1" x14ac:dyDescent="0.25">
      <c r="A14" s="21">
        <v>1</v>
      </c>
      <c r="B14" s="38" t="s">
        <v>95</v>
      </c>
      <c r="C14" s="37" t="s">
        <v>91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8"/>
      <c r="AK14" s="40"/>
      <c r="AL14" s="41">
        <f t="shared" si="6"/>
        <v>0</v>
      </c>
      <c r="AM14" s="38"/>
      <c r="AN14" s="38"/>
      <c r="AO14" s="39" t="s">
        <v>49</v>
      </c>
      <c r="AP14" s="40"/>
      <c r="AQ14" s="41">
        <f t="shared" si="7"/>
        <v>1</v>
      </c>
      <c r="AR14" s="38"/>
      <c r="AS14" s="38"/>
      <c r="AT14" s="38"/>
      <c r="AU14" s="40"/>
      <c r="AV14" s="43">
        <f t="shared" si="8"/>
        <v>0</v>
      </c>
    </row>
    <row r="15" spans="1:48" ht="15.75" customHeight="1" x14ac:dyDescent="0.25">
      <c r="A15" s="21">
        <v>1</v>
      </c>
      <c r="B15" s="38" t="s">
        <v>96</v>
      </c>
      <c r="C15" s="37" t="s">
        <v>91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9" t="s">
        <v>49</v>
      </c>
      <c r="U15" s="38"/>
      <c r="V15" s="40"/>
      <c r="W15" s="41">
        <f t="shared" si="3"/>
        <v>1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9" t="s">
        <v>47</v>
      </c>
      <c r="AO15" s="38"/>
      <c r="AP15" s="40"/>
      <c r="AQ15" s="41">
        <f t="shared" si="7"/>
        <v>1</v>
      </c>
      <c r="AR15" s="38"/>
      <c r="AS15" s="38"/>
      <c r="AT15" s="38"/>
      <c r="AU15" s="40"/>
      <c r="AV15" s="43">
        <f t="shared" si="8"/>
        <v>0</v>
      </c>
    </row>
    <row r="16" spans="1:48" ht="15.75" customHeight="1" x14ac:dyDescent="0.25">
      <c r="A16" s="21">
        <v>1</v>
      </c>
      <c r="B16" s="38" t="s">
        <v>97</v>
      </c>
      <c r="C16" s="37" t="s">
        <v>91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8"/>
      <c r="AS16" s="38"/>
      <c r="AT16" s="38"/>
      <c r="AU16" s="40"/>
      <c r="AV16" s="43">
        <f t="shared" si="8"/>
        <v>0</v>
      </c>
    </row>
    <row r="17" spans="1:48" ht="15.75" customHeight="1" x14ac:dyDescent="0.25">
      <c r="A17" s="21">
        <v>1</v>
      </c>
      <c r="B17" s="38" t="s">
        <v>98</v>
      </c>
      <c r="C17" s="37" t="s">
        <v>91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8"/>
      <c r="U17" s="38"/>
      <c r="V17" s="40"/>
      <c r="W17" s="41">
        <f t="shared" si="3"/>
        <v>0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8"/>
      <c r="AO17" s="38"/>
      <c r="AP17" s="40"/>
      <c r="AQ17" s="41">
        <f t="shared" si="7"/>
        <v>0</v>
      </c>
      <c r="AR17" s="38"/>
      <c r="AS17" s="38"/>
      <c r="AT17" s="38"/>
      <c r="AU17" s="40"/>
      <c r="AV17" s="43">
        <f t="shared" si="8"/>
        <v>0</v>
      </c>
    </row>
    <row r="18" spans="1:48" ht="15.75" customHeight="1" x14ac:dyDescent="0.25">
      <c r="A18" s="21">
        <v>1</v>
      </c>
      <c r="B18" s="38" t="s">
        <v>99</v>
      </c>
      <c r="C18" s="37" t="s">
        <v>91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8"/>
      <c r="V18" s="40"/>
      <c r="W18" s="41">
        <f t="shared" si="3"/>
        <v>0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8"/>
      <c r="AP18" s="40"/>
      <c r="AQ18" s="41">
        <f t="shared" si="7"/>
        <v>0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38" t="s">
        <v>100</v>
      </c>
      <c r="C19" s="37" t="s">
        <v>91</v>
      </c>
      <c r="D19" s="38"/>
      <c r="E19" s="38"/>
      <c r="F19" s="38"/>
      <c r="G19" s="40"/>
      <c r="H19" s="41">
        <f t="shared" si="0"/>
        <v>0</v>
      </c>
      <c r="I19" s="38"/>
      <c r="J19" s="38"/>
      <c r="K19" s="38"/>
      <c r="L19" s="40"/>
      <c r="M19" s="41">
        <f t="shared" si="1"/>
        <v>0</v>
      </c>
      <c r="N19" s="38"/>
      <c r="O19" s="38"/>
      <c r="P19" s="38"/>
      <c r="Q19" s="40"/>
      <c r="R19" s="41">
        <f t="shared" si="2"/>
        <v>0</v>
      </c>
      <c r="S19" s="38"/>
      <c r="T19" s="38"/>
      <c r="U19" s="38"/>
      <c r="V19" s="40"/>
      <c r="W19" s="41">
        <f t="shared" si="3"/>
        <v>0</v>
      </c>
      <c r="X19" s="38"/>
      <c r="Y19" s="38"/>
      <c r="Z19" s="38"/>
      <c r="AA19" s="40"/>
      <c r="AB19" s="41">
        <f t="shared" si="4"/>
        <v>0</v>
      </c>
      <c r="AC19" s="38"/>
      <c r="AD19" s="38"/>
      <c r="AE19" s="38"/>
      <c r="AF19" s="40"/>
      <c r="AG19" s="41">
        <f t="shared" si="5"/>
        <v>0</v>
      </c>
      <c r="AH19" s="38"/>
      <c r="AI19" s="38"/>
      <c r="AJ19" s="38"/>
      <c r="AK19" s="40"/>
      <c r="AL19" s="41">
        <f t="shared" si="6"/>
        <v>0</v>
      </c>
      <c r="AM19" s="38"/>
      <c r="AN19" s="39" t="s">
        <v>49</v>
      </c>
      <c r="AO19" s="38"/>
      <c r="AP19" s="40"/>
      <c r="AQ19" s="41">
        <f t="shared" si="7"/>
        <v>1</v>
      </c>
      <c r="AR19" s="38"/>
      <c r="AS19" s="38"/>
      <c r="AT19" s="38"/>
      <c r="AU19" s="40"/>
      <c r="AV19" s="43">
        <f t="shared" si="8"/>
        <v>0</v>
      </c>
    </row>
    <row r="20" spans="1:48" ht="15.75" customHeight="1" x14ac:dyDescent="0.25">
      <c r="A20" s="21">
        <v>1</v>
      </c>
      <c r="B20" s="38" t="s">
        <v>101</v>
      </c>
      <c r="C20" s="37" t="s">
        <v>91</v>
      </c>
      <c r="D20" s="38"/>
      <c r="E20" s="38"/>
      <c r="F20" s="38"/>
      <c r="G20" s="40"/>
      <c r="H20" s="41">
        <f t="shared" si="0"/>
        <v>0</v>
      </c>
      <c r="I20" s="38"/>
      <c r="J20" s="38"/>
      <c r="K20" s="38"/>
      <c r="L20" s="40"/>
      <c r="M20" s="41">
        <f t="shared" si="1"/>
        <v>0</v>
      </c>
      <c r="N20" s="38"/>
      <c r="O20" s="38"/>
      <c r="P20" s="38"/>
      <c r="Q20" s="40"/>
      <c r="R20" s="41">
        <f t="shared" si="2"/>
        <v>0</v>
      </c>
      <c r="S20" s="38"/>
      <c r="T20" s="38"/>
      <c r="U20" s="38"/>
      <c r="V20" s="40"/>
      <c r="W20" s="41">
        <f t="shared" si="3"/>
        <v>0</v>
      </c>
      <c r="X20" s="38"/>
      <c r="Y20" s="38"/>
      <c r="Z20" s="38"/>
      <c r="AA20" s="40"/>
      <c r="AB20" s="41">
        <f t="shared" si="4"/>
        <v>0</v>
      </c>
      <c r="AC20" s="38"/>
      <c r="AD20" s="38"/>
      <c r="AE20" s="38"/>
      <c r="AF20" s="40"/>
      <c r="AG20" s="41">
        <f t="shared" si="5"/>
        <v>0</v>
      </c>
      <c r="AH20" s="38"/>
      <c r="AI20" s="38"/>
      <c r="AJ20" s="38"/>
      <c r="AK20" s="40"/>
      <c r="AL20" s="41">
        <f t="shared" si="6"/>
        <v>0</v>
      </c>
      <c r="AM20" s="38"/>
      <c r="AN20" s="38"/>
      <c r="AO20" s="38"/>
      <c r="AP20" s="40"/>
      <c r="AQ20" s="41">
        <f t="shared" si="7"/>
        <v>0</v>
      </c>
      <c r="AR20" s="38"/>
      <c r="AS20" s="38"/>
      <c r="AT20" s="38"/>
      <c r="AU20" s="40"/>
      <c r="AV20" s="43">
        <f t="shared" si="8"/>
        <v>0</v>
      </c>
    </row>
    <row r="21" spans="1:48" ht="15.75" customHeight="1" x14ac:dyDescent="0.25">
      <c r="A21" s="21">
        <v>1</v>
      </c>
      <c r="B21" s="38" t="s">
        <v>78</v>
      </c>
      <c r="C21" s="37" t="s">
        <v>91</v>
      </c>
      <c r="D21" s="38"/>
      <c r="E21" s="38"/>
      <c r="F21" s="38"/>
      <c r="G21" s="40"/>
      <c r="H21" s="41">
        <f t="shared" si="0"/>
        <v>0</v>
      </c>
      <c r="I21" s="38"/>
      <c r="J21" s="38"/>
      <c r="K21" s="38"/>
      <c r="L21" s="40"/>
      <c r="M21" s="41">
        <f t="shared" si="1"/>
        <v>0</v>
      </c>
      <c r="N21" s="38"/>
      <c r="O21" s="38"/>
      <c r="P21" s="38"/>
      <c r="Q21" s="40"/>
      <c r="R21" s="41">
        <f t="shared" si="2"/>
        <v>0</v>
      </c>
      <c r="S21" s="38"/>
      <c r="T21" s="38"/>
      <c r="U21" s="38"/>
      <c r="V21" s="40"/>
      <c r="W21" s="41">
        <f t="shared" si="3"/>
        <v>0</v>
      </c>
      <c r="X21" s="38"/>
      <c r="Y21" s="38"/>
      <c r="Z21" s="38"/>
      <c r="AA21" s="40"/>
      <c r="AB21" s="41">
        <f t="shared" si="4"/>
        <v>0</v>
      </c>
      <c r="AC21" s="38"/>
      <c r="AD21" s="38"/>
      <c r="AE21" s="38"/>
      <c r="AF21" s="40"/>
      <c r="AG21" s="41">
        <f t="shared" si="5"/>
        <v>0</v>
      </c>
      <c r="AH21" s="38"/>
      <c r="AI21" s="38"/>
      <c r="AJ21" s="38"/>
      <c r="AK21" s="40"/>
      <c r="AL21" s="41">
        <f t="shared" si="6"/>
        <v>0</v>
      </c>
      <c r="AM21" s="38"/>
      <c r="AN21" s="38"/>
      <c r="AO21" s="38"/>
      <c r="AP21" s="40"/>
      <c r="AQ21" s="41">
        <f t="shared" si="7"/>
        <v>0</v>
      </c>
      <c r="AR21" s="38"/>
      <c r="AS21" s="38"/>
      <c r="AT21" s="39" t="s">
        <v>49</v>
      </c>
      <c r="AU21" s="40"/>
      <c r="AV21" s="43">
        <f t="shared" si="8"/>
        <v>1</v>
      </c>
    </row>
    <row r="22" spans="1:48" ht="15.75" customHeight="1" x14ac:dyDescent="0.25">
      <c r="A22" s="21">
        <v>1</v>
      </c>
      <c r="B22" s="38" t="s">
        <v>79</v>
      </c>
      <c r="C22" s="37" t="s">
        <v>91</v>
      </c>
      <c r="D22" s="38"/>
      <c r="E22" s="38"/>
      <c r="F22" s="38"/>
      <c r="G22" s="40"/>
      <c r="H22" s="41">
        <f t="shared" si="0"/>
        <v>0</v>
      </c>
      <c r="I22" s="38"/>
      <c r="J22" s="38"/>
      <c r="K22" s="38"/>
      <c r="L22" s="40"/>
      <c r="M22" s="41">
        <f t="shared" si="1"/>
        <v>0</v>
      </c>
      <c r="N22" s="38"/>
      <c r="O22" s="38"/>
      <c r="P22" s="38"/>
      <c r="Q22" s="40"/>
      <c r="R22" s="41">
        <f t="shared" si="2"/>
        <v>0</v>
      </c>
      <c r="S22" s="38"/>
      <c r="T22" s="38"/>
      <c r="U22" s="38"/>
      <c r="V22" s="40"/>
      <c r="W22" s="41">
        <f t="shared" si="3"/>
        <v>0</v>
      </c>
      <c r="X22" s="38"/>
      <c r="Y22" s="38"/>
      <c r="Z22" s="38"/>
      <c r="AA22" s="40"/>
      <c r="AB22" s="41">
        <f t="shared" si="4"/>
        <v>0</v>
      </c>
      <c r="AC22" s="38"/>
      <c r="AD22" s="38"/>
      <c r="AE22" s="38"/>
      <c r="AF22" s="40"/>
      <c r="AG22" s="41">
        <f t="shared" si="5"/>
        <v>0</v>
      </c>
      <c r="AH22" s="38"/>
      <c r="AI22" s="38"/>
      <c r="AJ22" s="38"/>
      <c r="AK22" s="40"/>
      <c r="AL22" s="41">
        <f t="shared" si="6"/>
        <v>0</v>
      </c>
      <c r="AM22" s="38"/>
      <c r="AN22" s="38"/>
      <c r="AO22" s="38"/>
      <c r="AP22" s="40"/>
      <c r="AQ22" s="41">
        <f t="shared" si="7"/>
        <v>0</v>
      </c>
      <c r="AR22" s="38"/>
      <c r="AS22" s="38"/>
      <c r="AT22" s="38"/>
      <c r="AU22" s="40"/>
      <c r="AV22" s="43">
        <f t="shared" si="8"/>
        <v>0</v>
      </c>
    </row>
    <row r="23" spans="1:48" ht="15.75" customHeight="1" x14ac:dyDescent="0.25">
      <c r="A23" s="21">
        <v>1</v>
      </c>
      <c r="B23" s="38" t="s">
        <v>80</v>
      </c>
      <c r="C23" s="37" t="s">
        <v>91</v>
      </c>
      <c r="D23" s="38"/>
      <c r="E23" s="38"/>
      <c r="F23" s="39"/>
      <c r="G23" s="40"/>
      <c r="H23" s="41">
        <f t="shared" si="0"/>
        <v>0</v>
      </c>
      <c r="I23" s="38"/>
      <c r="J23" s="38"/>
      <c r="K23" s="39" t="s">
        <v>49</v>
      </c>
      <c r="L23" s="40"/>
      <c r="M23" s="41">
        <f t="shared" si="1"/>
        <v>1</v>
      </c>
      <c r="N23" s="38"/>
      <c r="O23" s="38"/>
      <c r="P23" s="38"/>
      <c r="Q23" s="40"/>
      <c r="R23" s="41">
        <f t="shared" si="2"/>
        <v>0</v>
      </c>
      <c r="S23" s="38"/>
      <c r="T23" s="38"/>
      <c r="U23" s="38"/>
      <c r="V23" s="40"/>
      <c r="W23" s="41">
        <f t="shared" si="3"/>
        <v>0</v>
      </c>
      <c r="X23" s="38"/>
      <c r="Y23" s="38"/>
      <c r="Z23" s="38"/>
      <c r="AA23" s="40"/>
      <c r="AB23" s="41">
        <f t="shared" si="4"/>
        <v>0</v>
      </c>
      <c r="AC23" s="38"/>
      <c r="AD23" s="38"/>
      <c r="AE23" s="38"/>
      <c r="AF23" s="40"/>
      <c r="AG23" s="41">
        <f t="shared" si="5"/>
        <v>0</v>
      </c>
      <c r="AH23" s="38"/>
      <c r="AI23" s="38"/>
      <c r="AJ23" s="38"/>
      <c r="AK23" s="40"/>
      <c r="AL23" s="41">
        <f t="shared" si="6"/>
        <v>0</v>
      </c>
      <c r="AM23" s="38"/>
      <c r="AN23" s="38"/>
      <c r="AO23" s="38"/>
      <c r="AP23" s="40"/>
      <c r="AQ23" s="41">
        <f t="shared" si="7"/>
        <v>0</v>
      </c>
      <c r="AR23" s="38"/>
      <c r="AS23" s="38"/>
      <c r="AT23" s="38"/>
      <c r="AU23" s="40"/>
      <c r="AV23" s="43">
        <f t="shared" si="8"/>
        <v>0</v>
      </c>
    </row>
    <row r="24" spans="1:48" ht="15.75" customHeight="1" x14ac:dyDescent="0.25">
      <c r="A24" s="21">
        <v>1</v>
      </c>
      <c r="B24" s="38" t="s">
        <v>81</v>
      </c>
      <c r="C24" s="37" t="s">
        <v>91</v>
      </c>
      <c r="D24" s="38"/>
      <c r="E24" s="38"/>
      <c r="F24" s="38"/>
      <c r="G24" s="40"/>
      <c r="H24" s="41">
        <f t="shared" si="0"/>
        <v>0</v>
      </c>
      <c r="I24" s="38"/>
      <c r="J24" s="38"/>
      <c r="K24" s="38"/>
      <c r="L24" s="40"/>
      <c r="M24" s="41">
        <f t="shared" si="1"/>
        <v>0</v>
      </c>
      <c r="N24" s="38"/>
      <c r="O24" s="38"/>
      <c r="P24" s="38"/>
      <c r="Q24" s="40"/>
      <c r="R24" s="41">
        <f t="shared" si="2"/>
        <v>0</v>
      </c>
      <c r="S24" s="38"/>
      <c r="T24" s="38"/>
      <c r="U24" s="38"/>
      <c r="V24" s="40"/>
      <c r="W24" s="41">
        <f t="shared" si="3"/>
        <v>0</v>
      </c>
      <c r="X24" s="38"/>
      <c r="Y24" s="38"/>
      <c r="Z24" s="38"/>
      <c r="AA24" s="40"/>
      <c r="AB24" s="41">
        <f t="shared" si="4"/>
        <v>0</v>
      </c>
      <c r="AC24" s="38"/>
      <c r="AD24" s="38"/>
      <c r="AE24" s="38"/>
      <c r="AF24" s="40"/>
      <c r="AG24" s="41">
        <f t="shared" si="5"/>
        <v>0</v>
      </c>
      <c r="AH24" s="38"/>
      <c r="AI24" s="38"/>
      <c r="AJ24" s="38"/>
      <c r="AK24" s="40"/>
      <c r="AL24" s="41">
        <f t="shared" si="6"/>
        <v>0</v>
      </c>
      <c r="AM24" s="38"/>
      <c r="AN24" s="38"/>
      <c r="AO24" s="38"/>
      <c r="AP24" s="40"/>
      <c r="AQ24" s="41">
        <f t="shared" si="7"/>
        <v>0</v>
      </c>
      <c r="AR24" s="38"/>
      <c r="AS24" s="38"/>
      <c r="AT24" s="38"/>
      <c r="AU24" s="40"/>
      <c r="AV24" s="43">
        <f t="shared" si="8"/>
        <v>0</v>
      </c>
    </row>
    <row r="25" spans="1:48" ht="15.75" customHeight="1" x14ac:dyDescent="0.25">
      <c r="A25" s="21">
        <v>1</v>
      </c>
      <c r="B25" s="38" t="s">
        <v>102</v>
      </c>
      <c r="C25" s="37" t="s">
        <v>91</v>
      </c>
      <c r="D25" s="38"/>
      <c r="E25" s="38"/>
      <c r="F25" s="38"/>
      <c r="G25" s="40"/>
      <c r="H25" s="41">
        <f t="shared" si="0"/>
        <v>0</v>
      </c>
      <c r="I25" s="38"/>
      <c r="J25" s="38"/>
      <c r="K25" s="38"/>
      <c r="L25" s="40"/>
      <c r="M25" s="41">
        <f t="shared" si="1"/>
        <v>0</v>
      </c>
      <c r="N25" s="38"/>
      <c r="O25" s="38"/>
      <c r="P25" s="38"/>
      <c r="Q25" s="40"/>
      <c r="R25" s="41">
        <f t="shared" si="2"/>
        <v>0</v>
      </c>
      <c r="S25" s="38"/>
      <c r="T25" s="38"/>
      <c r="U25" s="38"/>
      <c r="V25" s="40"/>
      <c r="W25" s="41">
        <f t="shared" si="3"/>
        <v>0</v>
      </c>
      <c r="X25" s="38"/>
      <c r="Y25" s="38"/>
      <c r="Z25" s="38"/>
      <c r="AA25" s="40"/>
      <c r="AB25" s="41">
        <f t="shared" si="4"/>
        <v>0</v>
      </c>
      <c r="AC25" s="38"/>
      <c r="AD25" s="38"/>
      <c r="AE25" s="38"/>
      <c r="AF25" s="40"/>
      <c r="AG25" s="41">
        <f t="shared" si="5"/>
        <v>0</v>
      </c>
      <c r="AH25" s="38"/>
      <c r="AI25" s="38"/>
      <c r="AJ25" s="38"/>
      <c r="AK25" s="40"/>
      <c r="AL25" s="41">
        <f t="shared" si="6"/>
        <v>0</v>
      </c>
      <c r="AM25" s="38"/>
      <c r="AN25" s="38"/>
      <c r="AO25" s="38"/>
      <c r="AP25" s="40"/>
      <c r="AQ25" s="41">
        <f t="shared" si="7"/>
        <v>0</v>
      </c>
      <c r="AR25" s="38"/>
      <c r="AS25" s="38"/>
      <c r="AT25" s="38"/>
      <c r="AU25" s="40"/>
      <c r="AV25" s="43">
        <f t="shared" si="8"/>
        <v>0</v>
      </c>
    </row>
    <row r="26" spans="1:48" ht="15.75" customHeight="1" x14ac:dyDescent="0.25">
      <c r="A26" s="21">
        <v>1</v>
      </c>
      <c r="B26" s="44" t="s">
        <v>82</v>
      </c>
      <c r="C26" s="37" t="s">
        <v>91</v>
      </c>
      <c r="D26" s="45"/>
      <c r="E26" s="45"/>
      <c r="F26" s="45"/>
      <c r="G26" s="46"/>
      <c r="H26" s="47">
        <f t="shared" si="0"/>
        <v>0</v>
      </c>
      <c r="I26" s="45"/>
      <c r="J26" s="45"/>
      <c r="K26" s="45"/>
      <c r="L26" s="46"/>
      <c r="M26" s="47">
        <f t="shared" si="1"/>
        <v>0</v>
      </c>
      <c r="N26" s="45"/>
      <c r="O26" s="45"/>
      <c r="P26" s="45"/>
      <c r="Q26" s="46"/>
      <c r="R26" s="47">
        <f t="shared" si="2"/>
        <v>0</v>
      </c>
      <c r="S26" s="45"/>
      <c r="T26" s="45"/>
      <c r="U26" s="45"/>
      <c r="V26" s="46"/>
      <c r="W26" s="47">
        <f t="shared" si="3"/>
        <v>0</v>
      </c>
      <c r="X26" s="45"/>
      <c r="Y26" s="45"/>
      <c r="Z26" s="45"/>
      <c r="AA26" s="46"/>
      <c r="AB26" s="47">
        <f t="shared" si="4"/>
        <v>0</v>
      </c>
      <c r="AC26" s="45"/>
      <c r="AD26" s="45"/>
      <c r="AE26" s="45"/>
      <c r="AF26" s="46"/>
      <c r="AG26" s="47">
        <f t="shared" si="5"/>
        <v>0</v>
      </c>
      <c r="AH26" s="45"/>
      <c r="AI26" s="45"/>
      <c r="AJ26" s="45"/>
      <c r="AK26" s="46"/>
      <c r="AL26" s="47">
        <f t="shared" si="6"/>
        <v>0</v>
      </c>
      <c r="AM26" s="45"/>
      <c r="AN26" s="45"/>
      <c r="AO26" s="45"/>
      <c r="AP26" s="46"/>
      <c r="AQ26" s="47">
        <f t="shared" si="7"/>
        <v>0</v>
      </c>
      <c r="AR26" s="45"/>
      <c r="AS26" s="45"/>
      <c r="AT26" s="45"/>
      <c r="AU26" s="46"/>
      <c r="AV26" s="48">
        <f t="shared" si="8"/>
        <v>0</v>
      </c>
    </row>
    <row r="27" spans="1:48" ht="15.75" customHeight="1" x14ac:dyDescent="0.25">
      <c r="A27" s="21">
        <v>1</v>
      </c>
      <c r="B27" s="44"/>
      <c r="C27" s="37" t="s">
        <v>91</v>
      </c>
      <c r="D27" s="38"/>
      <c r="E27" s="38"/>
      <c r="F27" s="38"/>
      <c r="G27" s="40"/>
      <c r="H27" s="47">
        <f t="shared" si="0"/>
        <v>0</v>
      </c>
      <c r="I27" s="38"/>
      <c r="J27" s="38"/>
      <c r="K27" s="38"/>
      <c r="L27" s="40"/>
      <c r="M27" s="47">
        <f t="shared" si="1"/>
        <v>0</v>
      </c>
      <c r="N27" s="38"/>
      <c r="O27" s="38"/>
      <c r="P27" s="38"/>
      <c r="Q27" s="40"/>
      <c r="R27" s="47">
        <f t="shared" si="2"/>
        <v>0</v>
      </c>
      <c r="S27" s="38"/>
      <c r="T27" s="38"/>
      <c r="U27" s="38"/>
      <c r="V27" s="40"/>
      <c r="W27" s="47">
        <f t="shared" si="3"/>
        <v>0</v>
      </c>
      <c r="X27" s="38"/>
      <c r="Y27" s="38"/>
      <c r="Z27" s="38"/>
      <c r="AA27" s="40"/>
      <c r="AB27" s="47">
        <f t="shared" si="4"/>
        <v>0</v>
      </c>
      <c r="AC27" s="38"/>
      <c r="AD27" s="38"/>
      <c r="AE27" s="38"/>
      <c r="AF27" s="40"/>
      <c r="AG27" s="47">
        <f t="shared" si="5"/>
        <v>0</v>
      </c>
      <c r="AH27" s="38"/>
      <c r="AI27" s="38"/>
      <c r="AJ27" s="38"/>
      <c r="AK27" s="40"/>
      <c r="AL27" s="47">
        <f t="shared" si="6"/>
        <v>0</v>
      </c>
      <c r="AM27" s="38"/>
      <c r="AN27" s="38"/>
      <c r="AO27" s="38"/>
      <c r="AP27" s="40"/>
      <c r="AQ27" s="47">
        <f t="shared" si="7"/>
        <v>0</v>
      </c>
      <c r="AR27" s="38"/>
      <c r="AS27" s="38"/>
      <c r="AT27" s="38"/>
      <c r="AU27" s="40"/>
      <c r="AV27" s="48">
        <f t="shared" si="8"/>
        <v>0</v>
      </c>
    </row>
    <row r="28" spans="1:48" ht="15.75" customHeight="1" x14ac:dyDescent="0.25">
      <c r="A28" s="21">
        <v>1</v>
      </c>
      <c r="B28" s="44"/>
      <c r="C28" s="37" t="s">
        <v>91</v>
      </c>
      <c r="D28" s="38"/>
      <c r="E28" s="38"/>
      <c r="F28" s="38"/>
      <c r="G28" s="40"/>
      <c r="H28" s="47">
        <f t="shared" si="0"/>
        <v>0</v>
      </c>
      <c r="I28" s="38"/>
      <c r="J28" s="38"/>
      <c r="K28" s="38"/>
      <c r="L28" s="40"/>
      <c r="M28" s="47">
        <f t="shared" si="1"/>
        <v>0</v>
      </c>
      <c r="N28" s="38"/>
      <c r="O28" s="38"/>
      <c r="P28" s="38"/>
      <c r="Q28" s="40"/>
      <c r="R28" s="47">
        <f t="shared" si="2"/>
        <v>0</v>
      </c>
      <c r="S28" s="38"/>
      <c r="T28" s="38"/>
      <c r="U28" s="38"/>
      <c r="V28" s="40"/>
      <c r="W28" s="47">
        <f t="shared" si="3"/>
        <v>0</v>
      </c>
      <c r="X28" s="38"/>
      <c r="Y28" s="38"/>
      <c r="Z28" s="38"/>
      <c r="AA28" s="40"/>
      <c r="AB28" s="47">
        <f t="shared" si="4"/>
        <v>0</v>
      </c>
      <c r="AC28" s="38"/>
      <c r="AD28" s="38"/>
      <c r="AE28" s="38"/>
      <c r="AF28" s="40"/>
      <c r="AG28" s="47">
        <f t="shared" si="5"/>
        <v>0</v>
      </c>
      <c r="AH28" s="38"/>
      <c r="AI28" s="38"/>
      <c r="AJ28" s="38"/>
      <c r="AK28" s="40"/>
      <c r="AL28" s="47">
        <f t="shared" si="6"/>
        <v>0</v>
      </c>
      <c r="AM28" s="38"/>
      <c r="AN28" s="38"/>
      <c r="AO28" s="38"/>
      <c r="AP28" s="40"/>
      <c r="AQ28" s="47">
        <f t="shared" si="7"/>
        <v>0</v>
      </c>
      <c r="AR28" s="38"/>
      <c r="AS28" s="38"/>
      <c r="AT28" s="38"/>
      <c r="AU28" s="40"/>
      <c r="AV28" s="48">
        <f t="shared" si="8"/>
        <v>0</v>
      </c>
    </row>
    <row r="29" spans="1:48" ht="15.75" customHeight="1" x14ac:dyDescent="0.25">
      <c r="A29" s="21">
        <v>1</v>
      </c>
      <c r="B29" s="44"/>
      <c r="C29" s="37" t="s">
        <v>91</v>
      </c>
      <c r="D29" s="38"/>
      <c r="E29" s="38"/>
      <c r="F29" s="38"/>
      <c r="G29" s="40"/>
      <c r="H29" s="47">
        <f t="shared" si="0"/>
        <v>0</v>
      </c>
      <c r="I29" s="38"/>
      <c r="J29" s="38"/>
      <c r="K29" s="38"/>
      <c r="L29" s="40"/>
      <c r="M29" s="47">
        <f t="shared" si="1"/>
        <v>0</v>
      </c>
      <c r="N29" s="38"/>
      <c r="O29" s="38"/>
      <c r="P29" s="38"/>
      <c r="Q29" s="40"/>
      <c r="R29" s="47">
        <f t="shared" si="2"/>
        <v>0</v>
      </c>
      <c r="S29" s="38"/>
      <c r="T29" s="38"/>
      <c r="U29" s="38"/>
      <c r="V29" s="40"/>
      <c r="W29" s="47">
        <f t="shared" si="3"/>
        <v>0</v>
      </c>
      <c r="X29" s="38"/>
      <c r="Y29" s="38"/>
      <c r="Z29" s="38"/>
      <c r="AA29" s="40"/>
      <c r="AB29" s="47">
        <f t="shared" si="4"/>
        <v>0</v>
      </c>
      <c r="AC29" s="38"/>
      <c r="AD29" s="38"/>
      <c r="AE29" s="38"/>
      <c r="AF29" s="40"/>
      <c r="AG29" s="47">
        <f t="shared" si="5"/>
        <v>0</v>
      </c>
      <c r="AH29" s="38"/>
      <c r="AI29" s="38"/>
      <c r="AJ29" s="38"/>
      <c r="AK29" s="40"/>
      <c r="AL29" s="47">
        <f t="shared" si="6"/>
        <v>0</v>
      </c>
      <c r="AM29" s="38"/>
      <c r="AN29" s="38"/>
      <c r="AO29" s="38"/>
      <c r="AP29" s="40"/>
      <c r="AQ29" s="47">
        <f t="shared" si="7"/>
        <v>0</v>
      </c>
      <c r="AR29" s="38"/>
      <c r="AS29" s="38"/>
      <c r="AT29" s="38"/>
      <c r="AU29" s="40"/>
      <c r="AV29" s="48">
        <f t="shared" si="8"/>
        <v>0</v>
      </c>
    </row>
    <row r="30" spans="1:48" ht="15.75" customHeight="1" x14ac:dyDescent="0.25">
      <c r="A30" s="21">
        <v>1</v>
      </c>
      <c r="B30" s="44"/>
      <c r="C30" s="37" t="s">
        <v>91</v>
      </c>
      <c r="D30" s="38"/>
      <c r="E30" s="38"/>
      <c r="F30" s="38"/>
      <c r="G30" s="40"/>
      <c r="H30" s="47">
        <f t="shared" si="0"/>
        <v>0</v>
      </c>
      <c r="I30" s="38"/>
      <c r="J30" s="38"/>
      <c r="K30" s="38"/>
      <c r="L30" s="40"/>
      <c r="M30" s="47">
        <f t="shared" si="1"/>
        <v>0</v>
      </c>
      <c r="N30" s="38"/>
      <c r="O30" s="38"/>
      <c r="P30" s="38"/>
      <c r="Q30" s="40"/>
      <c r="R30" s="47">
        <f t="shared" si="2"/>
        <v>0</v>
      </c>
      <c r="S30" s="38"/>
      <c r="T30" s="38"/>
      <c r="U30" s="38"/>
      <c r="V30" s="40"/>
      <c r="W30" s="47">
        <f t="shared" si="3"/>
        <v>0</v>
      </c>
      <c r="X30" s="38"/>
      <c r="Y30" s="38"/>
      <c r="Z30" s="38"/>
      <c r="AA30" s="40"/>
      <c r="AB30" s="47">
        <f t="shared" si="4"/>
        <v>0</v>
      </c>
      <c r="AC30" s="38"/>
      <c r="AD30" s="38"/>
      <c r="AE30" s="38"/>
      <c r="AF30" s="40"/>
      <c r="AG30" s="47">
        <f t="shared" si="5"/>
        <v>0</v>
      </c>
      <c r="AH30" s="38"/>
      <c r="AI30" s="38"/>
      <c r="AJ30" s="38"/>
      <c r="AK30" s="40"/>
      <c r="AL30" s="47">
        <f t="shared" si="6"/>
        <v>0</v>
      </c>
      <c r="AM30" s="38"/>
      <c r="AN30" s="38"/>
      <c r="AO30" s="38"/>
      <c r="AP30" s="40"/>
      <c r="AQ30" s="47">
        <f t="shared" si="7"/>
        <v>0</v>
      </c>
      <c r="AR30" s="38"/>
      <c r="AS30" s="38"/>
      <c r="AT30" s="38"/>
      <c r="AU30" s="40"/>
      <c r="AV30" s="48">
        <f t="shared" si="8"/>
        <v>0</v>
      </c>
    </row>
    <row r="31" spans="1:48" ht="15.75" customHeight="1" x14ac:dyDescent="0.25">
      <c r="A31" s="21">
        <v>1</v>
      </c>
      <c r="B31" s="44"/>
      <c r="C31" s="37" t="s">
        <v>91</v>
      </c>
      <c r="D31" s="38"/>
      <c r="E31" s="38"/>
      <c r="F31" s="38"/>
      <c r="G31" s="40"/>
      <c r="H31" s="47">
        <f t="shared" si="0"/>
        <v>0</v>
      </c>
      <c r="I31" s="38"/>
      <c r="J31" s="38"/>
      <c r="K31" s="38"/>
      <c r="L31" s="40"/>
      <c r="M31" s="47">
        <f t="shared" si="1"/>
        <v>0</v>
      </c>
      <c r="N31" s="38"/>
      <c r="O31" s="38"/>
      <c r="P31" s="38"/>
      <c r="Q31" s="40"/>
      <c r="R31" s="47">
        <f t="shared" si="2"/>
        <v>0</v>
      </c>
      <c r="S31" s="38"/>
      <c r="T31" s="38"/>
      <c r="U31" s="38"/>
      <c r="V31" s="40"/>
      <c r="W31" s="47">
        <f t="shared" si="3"/>
        <v>0</v>
      </c>
      <c r="X31" s="38"/>
      <c r="Y31" s="38"/>
      <c r="Z31" s="38"/>
      <c r="AA31" s="40"/>
      <c r="AB31" s="47">
        <f t="shared" si="4"/>
        <v>0</v>
      </c>
      <c r="AC31" s="38"/>
      <c r="AD31" s="38"/>
      <c r="AE31" s="38"/>
      <c r="AF31" s="40"/>
      <c r="AG31" s="47">
        <f t="shared" si="5"/>
        <v>0</v>
      </c>
      <c r="AH31" s="38"/>
      <c r="AI31" s="38"/>
      <c r="AJ31" s="38"/>
      <c r="AK31" s="40"/>
      <c r="AL31" s="47">
        <f t="shared" si="6"/>
        <v>0</v>
      </c>
      <c r="AM31" s="38"/>
      <c r="AN31" s="38"/>
      <c r="AO31" s="38"/>
      <c r="AP31" s="40"/>
      <c r="AQ31" s="47">
        <f t="shared" si="7"/>
        <v>0</v>
      </c>
      <c r="AR31" s="38"/>
      <c r="AS31" s="38"/>
      <c r="AT31" s="38"/>
      <c r="AU31" s="40"/>
      <c r="AV31" s="48">
        <f t="shared" si="8"/>
        <v>0</v>
      </c>
    </row>
    <row r="32" spans="1:48" ht="15.75" customHeight="1" x14ac:dyDescent="0.25">
      <c r="A32" s="21">
        <v>1</v>
      </c>
      <c r="B32" s="49"/>
      <c r="C32" s="50"/>
      <c r="D32" s="51"/>
      <c r="E32" s="52"/>
      <c r="F32" s="52"/>
      <c r="G32" s="52"/>
      <c r="H32" s="52">
        <f>SUM(H7:H31)</f>
        <v>4</v>
      </c>
      <c r="I32" s="52"/>
      <c r="J32" s="52"/>
      <c r="K32" s="52"/>
      <c r="L32" s="52"/>
      <c r="M32" s="52">
        <f>SUM(M7:M31)</f>
        <v>3</v>
      </c>
      <c r="N32" s="52"/>
      <c r="O32" s="52"/>
      <c r="P32" s="52"/>
      <c r="Q32" s="52"/>
      <c r="R32" s="52">
        <f>SUM(R7:R31)</f>
        <v>2</v>
      </c>
      <c r="S32" s="52"/>
      <c r="T32" s="52"/>
      <c r="U32" s="52"/>
      <c r="V32" s="52"/>
      <c r="W32" s="52">
        <f>SUM(W7:W31)</f>
        <v>5</v>
      </c>
      <c r="X32" s="52"/>
      <c r="Y32" s="52"/>
      <c r="Z32" s="52"/>
      <c r="AA32" s="52"/>
      <c r="AB32" s="52">
        <f>SUM(AB7:AB31)</f>
        <v>2</v>
      </c>
      <c r="AC32" s="52"/>
      <c r="AD32" s="52"/>
      <c r="AE32" s="52"/>
      <c r="AF32" s="52"/>
      <c r="AG32" s="52">
        <f>SUM(AG7:AG31)</f>
        <v>2</v>
      </c>
      <c r="AH32" s="52"/>
      <c r="AI32" s="52"/>
      <c r="AJ32" s="52"/>
      <c r="AK32" s="52"/>
      <c r="AL32" s="52">
        <f>SUM(AL7:AL31)</f>
        <v>1</v>
      </c>
      <c r="AM32" s="52"/>
      <c r="AN32" s="52"/>
      <c r="AO32" s="52"/>
      <c r="AP32" s="52"/>
      <c r="AQ32" s="52">
        <f>SUM(AQ7:AQ31)</f>
        <v>7</v>
      </c>
      <c r="AR32" s="52"/>
      <c r="AS32" s="52"/>
      <c r="AT32" s="52"/>
      <c r="AU32" s="52"/>
      <c r="AV32" s="52">
        <f>SUM(AV7:AV31)</f>
        <v>4</v>
      </c>
    </row>
    <row r="33" spans="1:48" ht="15.75" customHeight="1" x14ac:dyDescent="0.25">
      <c r="A33" s="21">
        <v>2</v>
      </c>
      <c r="B33" s="85" t="str">
        <f>"Буква (или иное название) класса "&amp;A33&amp;":"</f>
        <v>Буква (или иное название) класса 2:</v>
      </c>
      <c r="C33" s="86"/>
      <c r="D33" s="87" t="s">
        <v>83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9"/>
    </row>
    <row r="34" spans="1:48" ht="15.75" customHeight="1" x14ac:dyDescent="0.25">
      <c r="A34" s="21">
        <v>2</v>
      </c>
      <c r="B34" s="38" t="s">
        <v>70</v>
      </c>
      <c r="C34" s="37" t="s">
        <v>91</v>
      </c>
      <c r="D34" s="38"/>
      <c r="E34" s="38"/>
      <c r="F34" s="39" t="s">
        <v>49</v>
      </c>
      <c r="G34" s="40"/>
      <c r="H34" s="41">
        <f t="shared" ref="H34:H58" si="9">COUNTA(D34:G34)</f>
        <v>1</v>
      </c>
      <c r="I34" s="38"/>
      <c r="J34" s="38"/>
      <c r="K34" s="39" t="s">
        <v>49</v>
      </c>
      <c r="L34" s="40"/>
      <c r="M34" s="41">
        <f t="shared" ref="M34:M58" si="10">COUNTA(I34:L34)</f>
        <v>1</v>
      </c>
      <c r="N34" s="38"/>
      <c r="O34" s="39" t="s">
        <v>49</v>
      </c>
      <c r="P34" s="38"/>
      <c r="Q34" s="40"/>
      <c r="R34" s="41">
        <f t="shared" ref="R34:R58" si="11">COUNTA(N34:Q34)</f>
        <v>1</v>
      </c>
      <c r="S34" s="39" t="s">
        <v>49</v>
      </c>
      <c r="T34" s="38"/>
      <c r="U34" s="38"/>
      <c r="V34" s="42" t="s">
        <v>49</v>
      </c>
      <c r="W34" s="41">
        <f t="shared" ref="W34:W58" si="12">COUNTA(S34:V34)</f>
        <v>2</v>
      </c>
      <c r="X34" s="38"/>
      <c r="Y34" s="38"/>
      <c r="Z34" s="38"/>
      <c r="AA34" s="42" t="s">
        <v>49</v>
      </c>
      <c r="AB34" s="41">
        <f t="shared" ref="AB34:AB58" si="13">COUNTA(X34:AA34)</f>
        <v>1</v>
      </c>
      <c r="AC34" s="38"/>
      <c r="AD34" s="38"/>
      <c r="AE34" s="39" t="s">
        <v>49</v>
      </c>
      <c r="AF34" s="42"/>
      <c r="AG34" s="41">
        <f t="shared" ref="AG34:AG58" si="14">COUNTA(AC34:AF34)</f>
        <v>1</v>
      </c>
      <c r="AH34" s="38"/>
      <c r="AI34" s="38"/>
      <c r="AJ34" s="38"/>
      <c r="AK34" s="40"/>
      <c r="AL34" s="41">
        <f t="shared" ref="AL34:AL58" si="15">COUNTA(AH34:AK34)</f>
        <v>0</v>
      </c>
      <c r="AM34" s="38"/>
      <c r="AN34" s="39" t="s">
        <v>49</v>
      </c>
      <c r="AO34" s="38"/>
      <c r="AP34" s="42" t="s">
        <v>47</v>
      </c>
      <c r="AQ34" s="41">
        <f t="shared" ref="AQ34:AQ58" si="16">COUNTA(AM34:AP34)</f>
        <v>2</v>
      </c>
      <c r="AR34" s="38"/>
      <c r="AS34" s="38"/>
      <c r="AT34" s="39" t="s">
        <v>49</v>
      </c>
      <c r="AU34" s="40"/>
      <c r="AV34" s="43">
        <f t="shared" ref="AV34:AV58" si="17">COUNTA(AR34:AU34)</f>
        <v>1</v>
      </c>
    </row>
    <row r="35" spans="1:48" ht="15.75" customHeight="1" x14ac:dyDescent="0.25">
      <c r="A35" s="21">
        <f>#N/A</f>
        <v>2</v>
      </c>
      <c r="B35" s="38" t="s">
        <v>92</v>
      </c>
      <c r="C35" s="37" t="s">
        <v>91</v>
      </c>
      <c r="D35" s="38"/>
      <c r="E35" s="38"/>
      <c r="F35" s="38"/>
      <c r="G35" s="40"/>
      <c r="H35" s="41">
        <f t="shared" si="9"/>
        <v>0</v>
      </c>
      <c r="I35" s="38"/>
      <c r="J35" s="38"/>
      <c r="K35" s="38"/>
      <c r="L35" s="40"/>
      <c r="M35" s="41">
        <f t="shared" si="10"/>
        <v>0</v>
      </c>
      <c r="N35" s="38"/>
      <c r="O35" s="38"/>
      <c r="P35" s="38"/>
      <c r="Q35" s="40"/>
      <c r="R35" s="41">
        <f t="shared" si="11"/>
        <v>0</v>
      </c>
      <c r="S35" s="38"/>
      <c r="T35" s="38"/>
      <c r="U35" s="38"/>
      <c r="V35" s="40"/>
      <c r="W35" s="41">
        <f t="shared" si="12"/>
        <v>0</v>
      </c>
      <c r="X35" s="38"/>
      <c r="Y35" s="38"/>
      <c r="Z35" s="38"/>
      <c r="AA35" s="40"/>
      <c r="AB35" s="41">
        <f t="shared" si="13"/>
        <v>0</v>
      </c>
      <c r="AC35" s="38"/>
      <c r="AD35" s="38"/>
      <c r="AE35" s="38"/>
      <c r="AF35" s="40"/>
      <c r="AG35" s="41">
        <f t="shared" si="14"/>
        <v>0</v>
      </c>
      <c r="AH35" s="38"/>
      <c r="AI35" s="38"/>
      <c r="AJ35" s="38"/>
      <c r="AK35" s="40"/>
      <c r="AL35" s="41">
        <f t="shared" si="15"/>
        <v>0</v>
      </c>
      <c r="AM35" s="38"/>
      <c r="AN35" s="38"/>
      <c r="AO35" s="38"/>
      <c r="AP35" s="40"/>
      <c r="AQ35" s="41">
        <f t="shared" si="16"/>
        <v>0</v>
      </c>
      <c r="AR35" s="38"/>
      <c r="AS35" s="38"/>
      <c r="AT35" s="38"/>
      <c r="AU35" s="40"/>
      <c r="AV35" s="43">
        <f t="shared" si="17"/>
        <v>0</v>
      </c>
    </row>
    <row r="36" spans="1:48" ht="15.75" customHeight="1" x14ac:dyDescent="0.25">
      <c r="A36" s="21">
        <f>#N/A</f>
        <v>2</v>
      </c>
      <c r="B36" s="38" t="s">
        <v>72</v>
      </c>
      <c r="C36" s="37" t="s">
        <v>91</v>
      </c>
      <c r="D36" s="38"/>
      <c r="E36" s="38"/>
      <c r="F36" s="38"/>
      <c r="G36" s="40"/>
      <c r="H36" s="41">
        <f t="shared" si="9"/>
        <v>0</v>
      </c>
      <c r="I36" s="38"/>
      <c r="J36" s="38"/>
      <c r="K36" s="38"/>
      <c r="L36" s="40"/>
      <c r="M36" s="41">
        <f t="shared" si="10"/>
        <v>0</v>
      </c>
      <c r="N36" s="38"/>
      <c r="O36" s="38"/>
      <c r="P36" s="38"/>
      <c r="Q36" s="40"/>
      <c r="R36" s="41">
        <f t="shared" si="11"/>
        <v>0</v>
      </c>
      <c r="S36" s="38"/>
      <c r="T36" s="38"/>
      <c r="U36" s="38"/>
      <c r="V36" s="40"/>
      <c r="W36" s="41">
        <f t="shared" si="12"/>
        <v>0</v>
      </c>
      <c r="X36" s="38"/>
      <c r="Y36" s="38"/>
      <c r="Z36" s="38"/>
      <c r="AA36" s="40"/>
      <c r="AB36" s="41">
        <f t="shared" si="13"/>
        <v>0</v>
      </c>
      <c r="AC36" s="38"/>
      <c r="AD36" s="38"/>
      <c r="AE36" s="38"/>
      <c r="AF36" s="40"/>
      <c r="AG36" s="41">
        <f t="shared" si="14"/>
        <v>0</v>
      </c>
      <c r="AH36" s="38"/>
      <c r="AI36" s="38"/>
      <c r="AJ36" s="38"/>
      <c r="AK36" s="40"/>
      <c r="AL36" s="41">
        <f t="shared" si="15"/>
        <v>0</v>
      </c>
      <c r="AM36" s="38"/>
      <c r="AN36" s="38"/>
      <c r="AO36" s="38"/>
      <c r="AP36" s="40"/>
      <c r="AQ36" s="41">
        <f t="shared" si="16"/>
        <v>0</v>
      </c>
      <c r="AR36" s="38"/>
      <c r="AS36" s="38"/>
      <c r="AT36" s="38"/>
      <c r="AU36" s="40"/>
      <c r="AV36" s="43">
        <f t="shared" si="17"/>
        <v>0</v>
      </c>
    </row>
    <row r="37" spans="1:48" ht="15.75" customHeight="1" x14ac:dyDescent="0.25">
      <c r="A37" s="21">
        <f>#N/A</f>
        <v>2</v>
      </c>
      <c r="B37" s="38" t="s">
        <v>93</v>
      </c>
      <c r="C37" s="37" t="s">
        <v>91</v>
      </c>
      <c r="D37" s="38"/>
      <c r="E37" s="38"/>
      <c r="F37" s="38"/>
      <c r="G37" s="40"/>
      <c r="H37" s="41">
        <f t="shared" si="9"/>
        <v>0</v>
      </c>
      <c r="I37" s="38"/>
      <c r="J37" s="38"/>
      <c r="K37" s="38"/>
      <c r="L37" s="40"/>
      <c r="M37" s="41">
        <f t="shared" si="10"/>
        <v>0</v>
      </c>
      <c r="N37" s="38"/>
      <c r="O37" s="38"/>
      <c r="P37" s="38"/>
      <c r="Q37" s="40"/>
      <c r="R37" s="41">
        <f t="shared" si="11"/>
        <v>0</v>
      </c>
      <c r="S37" s="38"/>
      <c r="T37" s="38"/>
      <c r="U37" s="38"/>
      <c r="V37" s="40"/>
      <c r="W37" s="41">
        <f t="shared" si="12"/>
        <v>0</v>
      </c>
      <c r="X37" s="38"/>
      <c r="Y37" s="38"/>
      <c r="Z37" s="38"/>
      <c r="AA37" s="40"/>
      <c r="AB37" s="41">
        <f t="shared" si="13"/>
        <v>0</v>
      </c>
      <c r="AC37" s="38"/>
      <c r="AD37" s="38"/>
      <c r="AE37" s="38"/>
      <c r="AF37" s="40"/>
      <c r="AG37" s="41">
        <f t="shared" si="14"/>
        <v>0</v>
      </c>
      <c r="AH37" s="38"/>
      <c r="AI37" s="38"/>
      <c r="AJ37" s="38"/>
      <c r="AK37" s="40"/>
      <c r="AL37" s="41">
        <f t="shared" si="15"/>
        <v>0</v>
      </c>
      <c r="AM37" s="38"/>
      <c r="AN37" s="38"/>
      <c r="AO37" s="38"/>
      <c r="AP37" s="40"/>
      <c r="AQ37" s="41">
        <f t="shared" si="16"/>
        <v>0</v>
      </c>
      <c r="AR37" s="38"/>
      <c r="AS37" s="38"/>
      <c r="AT37" s="38"/>
      <c r="AU37" s="40"/>
      <c r="AV37" s="43">
        <f t="shared" si="17"/>
        <v>0</v>
      </c>
    </row>
    <row r="38" spans="1:48" ht="15.75" customHeight="1" x14ac:dyDescent="0.25">
      <c r="A38" s="21">
        <f>#N/A</f>
        <v>2</v>
      </c>
      <c r="B38" s="38" t="s">
        <v>74</v>
      </c>
      <c r="C38" s="37" t="s">
        <v>91</v>
      </c>
      <c r="D38" s="38"/>
      <c r="E38" s="38"/>
      <c r="F38" s="39" t="s">
        <v>49</v>
      </c>
      <c r="G38" s="40"/>
      <c r="H38" s="41">
        <f t="shared" si="9"/>
        <v>1</v>
      </c>
      <c r="I38" s="38"/>
      <c r="J38" s="38"/>
      <c r="K38" s="38"/>
      <c r="L38" s="40"/>
      <c r="M38" s="41">
        <f t="shared" si="10"/>
        <v>0</v>
      </c>
      <c r="N38" s="38"/>
      <c r="O38" s="38"/>
      <c r="P38" s="38"/>
      <c r="Q38" s="40"/>
      <c r="R38" s="41">
        <f t="shared" si="11"/>
        <v>0</v>
      </c>
      <c r="S38" s="38"/>
      <c r="T38" s="38"/>
      <c r="U38" s="39" t="s">
        <v>49</v>
      </c>
      <c r="V38" s="40"/>
      <c r="W38" s="41">
        <f t="shared" si="12"/>
        <v>1</v>
      </c>
      <c r="X38" s="38"/>
      <c r="Y38" s="38"/>
      <c r="Z38" s="38"/>
      <c r="AA38" s="40"/>
      <c r="AB38" s="41">
        <f t="shared" si="13"/>
        <v>0</v>
      </c>
      <c r="AC38" s="38"/>
      <c r="AD38" s="38"/>
      <c r="AE38" s="38"/>
      <c r="AF38" s="40"/>
      <c r="AG38" s="41">
        <f t="shared" si="14"/>
        <v>0</v>
      </c>
      <c r="AH38" s="38"/>
      <c r="AI38" s="38"/>
      <c r="AJ38" s="38"/>
      <c r="AK38" s="40"/>
      <c r="AL38" s="41">
        <f t="shared" si="15"/>
        <v>0</v>
      </c>
      <c r="AM38" s="38"/>
      <c r="AN38" s="38"/>
      <c r="AO38" s="38"/>
      <c r="AP38" s="40"/>
      <c r="AQ38" s="41">
        <f t="shared" si="16"/>
        <v>0</v>
      </c>
      <c r="AR38" s="38"/>
      <c r="AS38" s="38"/>
      <c r="AT38" s="39" t="s">
        <v>49</v>
      </c>
      <c r="AU38" s="40"/>
      <c r="AV38" s="43">
        <f t="shared" si="17"/>
        <v>1</v>
      </c>
    </row>
    <row r="39" spans="1:48" ht="15.75" customHeight="1" x14ac:dyDescent="0.25">
      <c r="A39" s="21">
        <f>#N/A</f>
        <v>2</v>
      </c>
      <c r="B39" s="38" t="s">
        <v>94</v>
      </c>
      <c r="C39" s="37" t="s">
        <v>91</v>
      </c>
      <c r="D39" s="38"/>
      <c r="E39" s="38"/>
      <c r="F39" s="38"/>
      <c r="G39" s="40"/>
      <c r="H39" s="41">
        <f t="shared" si="9"/>
        <v>0</v>
      </c>
      <c r="I39" s="38"/>
      <c r="J39" s="38"/>
      <c r="K39" s="38"/>
      <c r="L39" s="40"/>
      <c r="M39" s="41">
        <f t="shared" si="10"/>
        <v>0</v>
      </c>
      <c r="N39" s="38"/>
      <c r="O39" s="38"/>
      <c r="P39" s="38"/>
      <c r="Q39" s="40"/>
      <c r="R39" s="41">
        <f t="shared" si="11"/>
        <v>0</v>
      </c>
      <c r="S39" s="38"/>
      <c r="T39" s="38"/>
      <c r="U39" s="38"/>
      <c r="V39" s="40"/>
      <c r="W39" s="41">
        <f t="shared" si="12"/>
        <v>0</v>
      </c>
      <c r="X39" s="38"/>
      <c r="Y39" s="38"/>
      <c r="Z39" s="38"/>
      <c r="AA39" s="40"/>
      <c r="AB39" s="41">
        <f t="shared" si="13"/>
        <v>0</v>
      </c>
      <c r="AC39" s="38"/>
      <c r="AD39" s="38"/>
      <c r="AE39" s="38"/>
      <c r="AF39" s="40"/>
      <c r="AG39" s="41">
        <f t="shared" si="14"/>
        <v>0</v>
      </c>
      <c r="AH39" s="38"/>
      <c r="AI39" s="38"/>
      <c r="AJ39" s="38"/>
      <c r="AK39" s="40"/>
      <c r="AL39" s="41">
        <f t="shared" si="15"/>
        <v>0</v>
      </c>
      <c r="AM39" s="38"/>
      <c r="AN39" s="38"/>
      <c r="AO39" s="38"/>
      <c r="AP39" s="40"/>
      <c r="AQ39" s="41">
        <f t="shared" si="16"/>
        <v>0</v>
      </c>
      <c r="AR39" s="38"/>
      <c r="AS39" s="38"/>
      <c r="AT39" s="38"/>
      <c r="AU39" s="40"/>
      <c r="AV39" s="43">
        <f t="shared" si="17"/>
        <v>0</v>
      </c>
    </row>
    <row r="40" spans="1:48" ht="15.75" customHeight="1" x14ac:dyDescent="0.25">
      <c r="A40" s="21">
        <f>#N/A</f>
        <v>2</v>
      </c>
      <c r="B40" s="38" t="s">
        <v>75</v>
      </c>
      <c r="C40" s="37" t="s">
        <v>91</v>
      </c>
      <c r="D40" s="38"/>
      <c r="E40" s="39" t="s">
        <v>49</v>
      </c>
      <c r="F40" s="38"/>
      <c r="G40" s="42" t="s">
        <v>49</v>
      </c>
      <c r="H40" s="41">
        <f t="shared" si="9"/>
        <v>2</v>
      </c>
      <c r="I40" s="38"/>
      <c r="J40" s="38"/>
      <c r="K40" s="39" t="s">
        <v>49</v>
      </c>
      <c r="L40" s="40"/>
      <c r="M40" s="41">
        <f t="shared" si="10"/>
        <v>1</v>
      </c>
      <c r="N40" s="38"/>
      <c r="O40" s="38"/>
      <c r="P40" s="39" t="s">
        <v>49</v>
      </c>
      <c r="Q40" s="40"/>
      <c r="R40" s="41">
        <f t="shared" si="11"/>
        <v>1</v>
      </c>
      <c r="S40" s="38"/>
      <c r="T40" s="39" t="s">
        <v>49</v>
      </c>
      <c r="U40" s="38"/>
      <c r="V40" s="40"/>
      <c r="W40" s="41">
        <f t="shared" si="12"/>
        <v>1</v>
      </c>
      <c r="X40" s="38"/>
      <c r="Y40" s="38"/>
      <c r="Z40" s="39" t="s">
        <v>49</v>
      </c>
      <c r="AA40" s="40"/>
      <c r="AB40" s="41">
        <f t="shared" si="13"/>
        <v>1</v>
      </c>
      <c r="AC40" s="38"/>
      <c r="AD40" s="39" t="s">
        <v>49</v>
      </c>
      <c r="AE40" s="38"/>
      <c r="AF40" s="40"/>
      <c r="AG40" s="41">
        <f t="shared" si="14"/>
        <v>1</v>
      </c>
      <c r="AH40" s="39" t="s">
        <v>49</v>
      </c>
      <c r="AI40" s="38"/>
      <c r="AJ40" s="38"/>
      <c r="AK40" s="40"/>
      <c r="AL40" s="41">
        <f t="shared" si="15"/>
        <v>1</v>
      </c>
      <c r="AM40" s="38"/>
      <c r="AN40" s="39" t="s">
        <v>47</v>
      </c>
      <c r="AO40" s="38"/>
      <c r="AP40" s="42" t="s">
        <v>49</v>
      </c>
      <c r="AQ40" s="41">
        <f t="shared" si="16"/>
        <v>2</v>
      </c>
      <c r="AR40" s="38"/>
      <c r="AS40" s="38"/>
      <c r="AT40" s="39" t="s">
        <v>49</v>
      </c>
      <c r="AU40" s="40"/>
      <c r="AV40" s="43">
        <f t="shared" si="17"/>
        <v>1</v>
      </c>
    </row>
    <row r="41" spans="1:48" ht="15.75" customHeight="1" x14ac:dyDescent="0.25">
      <c r="A41" s="21">
        <f>#N/A</f>
        <v>2</v>
      </c>
      <c r="B41" s="38" t="s">
        <v>95</v>
      </c>
      <c r="C41" s="37" t="s">
        <v>91</v>
      </c>
      <c r="D41" s="38"/>
      <c r="E41" s="38"/>
      <c r="F41" s="38"/>
      <c r="G41" s="40"/>
      <c r="H41" s="41">
        <f t="shared" si="9"/>
        <v>0</v>
      </c>
      <c r="I41" s="38"/>
      <c r="J41" s="38"/>
      <c r="K41" s="38"/>
      <c r="L41" s="40"/>
      <c r="M41" s="41">
        <f t="shared" si="10"/>
        <v>0</v>
      </c>
      <c r="N41" s="38"/>
      <c r="O41" s="38"/>
      <c r="P41" s="38"/>
      <c r="Q41" s="40"/>
      <c r="R41" s="41">
        <f t="shared" si="11"/>
        <v>0</v>
      </c>
      <c r="S41" s="38"/>
      <c r="T41" s="38"/>
      <c r="U41" s="38"/>
      <c r="V41" s="40"/>
      <c r="W41" s="41">
        <f t="shared" si="12"/>
        <v>0</v>
      </c>
      <c r="X41" s="38"/>
      <c r="Y41" s="38"/>
      <c r="Z41" s="38"/>
      <c r="AA41" s="40"/>
      <c r="AB41" s="41">
        <f t="shared" si="13"/>
        <v>0</v>
      </c>
      <c r="AC41" s="38"/>
      <c r="AD41" s="38"/>
      <c r="AE41" s="38"/>
      <c r="AF41" s="40"/>
      <c r="AG41" s="41">
        <f t="shared" si="14"/>
        <v>0</v>
      </c>
      <c r="AH41" s="38"/>
      <c r="AI41" s="38"/>
      <c r="AJ41" s="38"/>
      <c r="AK41" s="40"/>
      <c r="AL41" s="41">
        <f t="shared" si="15"/>
        <v>0</v>
      </c>
      <c r="AM41" s="38"/>
      <c r="AN41" s="38"/>
      <c r="AO41" s="39" t="s">
        <v>49</v>
      </c>
      <c r="AP41" s="40"/>
      <c r="AQ41" s="41">
        <f t="shared" si="16"/>
        <v>1</v>
      </c>
      <c r="AR41" s="38"/>
      <c r="AS41" s="38"/>
      <c r="AT41" s="38"/>
      <c r="AU41" s="40"/>
      <c r="AV41" s="43">
        <f t="shared" si="17"/>
        <v>0</v>
      </c>
    </row>
    <row r="42" spans="1:48" ht="15.75" customHeight="1" x14ac:dyDescent="0.25">
      <c r="A42" s="21">
        <f>#N/A</f>
        <v>2</v>
      </c>
      <c r="B42" s="38" t="s">
        <v>96</v>
      </c>
      <c r="C42" s="37" t="s">
        <v>91</v>
      </c>
      <c r="D42" s="38"/>
      <c r="E42" s="38"/>
      <c r="F42" s="38"/>
      <c r="G42" s="40"/>
      <c r="H42" s="41">
        <f t="shared" si="9"/>
        <v>0</v>
      </c>
      <c r="I42" s="38"/>
      <c r="J42" s="38"/>
      <c r="K42" s="38"/>
      <c r="L42" s="40"/>
      <c r="M42" s="41">
        <f t="shared" si="10"/>
        <v>0</v>
      </c>
      <c r="N42" s="38"/>
      <c r="O42" s="38"/>
      <c r="P42" s="38"/>
      <c r="Q42" s="40"/>
      <c r="R42" s="41">
        <f t="shared" si="11"/>
        <v>0</v>
      </c>
      <c r="S42" s="38"/>
      <c r="T42" s="39" t="s">
        <v>49</v>
      </c>
      <c r="U42" s="38"/>
      <c r="V42" s="40"/>
      <c r="W42" s="41">
        <f t="shared" si="12"/>
        <v>1</v>
      </c>
      <c r="X42" s="38"/>
      <c r="Y42" s="38"/>
      <c r="Z42" s="38"/>
      <c r="AA42" s="40"/>
      <c r="AB42" s="41">
        <f t="shared" si="13"/>
        <v>0</v>
      </c>
      <c r="AC42" s="38"/>
      <c r="AD42" s="38"/>
      <c r="AE42" s="38"/>
      <c r="AF42" s="40"/>
      <c r="AG42" s="41">
        <f t="shared" si="14"/>
        <v>0</v>
      </c>
      <c r="AH42" s="38"/>
      <c r="AI42" s="38"/>
      <c r="AJ42" s="38"/>
      <c r="AK42" s="40"/>
      <c r="AL42" s="41">
        <f t="shared" si="15"/>
        <v>0</v>
      </c>
      <c r="AM42" s="38"/>
      <c r="AN42" s="39" t="s">
        <v>47</v>
      </c>
      <c r="AO42" s="38"/>
      <c r="AP42" s="40"/>
      <c r="AQ42" s="41">
        <f t="shared" si="16"/>
        <v>1</v>
      </c>
      <c r="AR42" s="38"/>
      <c r="AS42" s="38"/>
      <c r="AT42" s="38"/>
      <c r="AU42" s="40"/>
      <c r="AV42" s="43">
        <f t="shared" si="17"/>
        <v>0</v>
      </c>
    </row>
    <row r="43" spans="1:48" ht="15.75" customHeight="1" x14ac:dyDescent="0.25">
      <c r="A43" s="21">
        <f>#N/A</f>
        <v>2</v>
      </c>
      <c r="B43" s="38" t="s">
        <v>97</v>
      </c>
      <c r="C43" s="37" t="s">
        <v>91</v>
      </c>
      <c r="D43" s="38"/>
      <c r="E43" s="38"/>
      <c r="F43" s="38"/>
      <c r="G43" s="40"/>
      <c r="H43" s="41">
        <f t="shared" si="9"/>
        <v>0</v>
      </c>
      <c r="I43" s="38"/>
      <c r="J43" s="38"/>
      <c r="K43" s="38"/>
      <c r="L43" s="40"/>
      <c r="M43" s="41">
        <f t="shared" si="10"/>
        <v>0</v>
      </c>
      <c r="N43" s="38"/>
      <c r="O43" s="38"/>
      <c r="P43" s="38"/>
      <c r="Q43" s="40"/>
      <c r="R43" s="41">
        <f t="shared" si="11"/>
        <v>0</v>
      </c>
      <c r="S43" s="38"/>
      <c r="T43" s="38"/>
      <c r="U43" s="38"/>
      <c r="V43" s="40"/>
      <c r="W43" s="41">
        <f t="shared" si="12"/>
        <v>0</v>
      </c>
      <c r="X43" s="38"/>
      <c r="Y43" s="38"/>
      <c r="Z43" s="38"/>
      <c r="AA43" s="40"/>
      <c r="AB43" s="41">
        <f t="shared" si="13"/>
        <v>0</v>
      </c>
      <c r="AC43" s="38"/>
      <c r="AD43" s="38"/>
      <c r="AE43" s="38"/>
      <c r="AF43" s="40"/>
      <c r="AG43" s="41">
        <f t="shared" si="14"/>
        <v>0</v>
      </c>
      <c r="AH43" s="38"/>
      <c r="AI43" s="38"/>
      <c r="AJ43" s="38"/>
      <c r="AK43" s="40"/>
      <c r="AL43" s="41">
        <f t="shared" si="15"/>
        <v>0</v>
      </c>
      <c r="AM43" s="38"/>
      <c r="AN43" s="38"/>
      <c r="AO43" s="38"/>
      <c r="AP43" s="40"/>
      <c r="AQ43" s="41">
        <f t="shared" si="16"/>
        <v>0</v>
      </c>
      <c r="AR43" s="38"/>
      <c r="AS43" s="38"/>
      <c r="AT43" s="38"/>
      <c r="AU43" s="40"/>
      <c r="AV43" s="43">
        <f t="shared" si="17"/>
        <v>0</v>
      </c>
    </row>
    <row r="44" spans="1:48" ht="15.75" customHeight="1" x14ac:dyDescent="0.25">
      <c r="A44" s="21">
        <f>#N/A</f>
        <v>2</v>
      </c>
      <c r="B44" s="38" t="s">
        <v>98</v>
      </c>
      <c r="C44" s="37" t="s">
        <v>91</v>
      </c>
      <c r="D44" s="38"/>
      <c r="E44" s="38"/>
      <c r="F44" s="38"/>
      <c r="G44" s="40"/>
      <c r="H44" s="41">
        <f t="shared" si="9"/>
        <v>0</v>
      </c>
      <c r="I44" s="38"/>
      <c r="J44" s="38"/>
      <c r="K44" s="38"/>
      <c r="L44" s="40"/>
      <c r="M44" s="41">
        <f t="shared" si="10"/>
        <v>0</v>
      </c>
      <c r="N44" s="38"/>
      <c r="O44" s="38"/>
      <c r="P44" s="38"/>
      <c r="Q44" s="40"/>
      <c r="R44" s="41">
        <f t="shared" si="11"/>
        <v>0</v>
      </c>
      <c r="S44" s="38"/>
      <c r="T44" s="38"/>
      <c r="U44" s="38"/>
      <c r="V44" s="40"/>
      <c r="W44" s="41">
        <f t="shared" si="12"/>
        <v>0</v>
      </c>
      <c r="X44" s="38"/>
      <c r="Y44" s="38"/>
      <c r="Z44" s="38"/>
      <c r="AA44" s="40"/>
      <c r="AB44" s="41">
        <f t="shared" si="13"/>
        <v>0</v>
      </c>
      <c r="AC44" s="38"/>
      <c r="AD44" s="38"/>
      <c r="AE44" s="38"/>
      <c r="AF44" s="40"/>
      <c r="AG44" s="41">
        <f t="shared" si="14"/>
        <v>0</v>
      </c>
      <c r="AH44" s="38"/>
      <c r="AI44" s="38"/>
      <c r="AJ44" s="38"/>
      <c r="AK44" s="40"/>
      <c r="AL44" s="41">
        <f t="shared" si="15"/>
        <v>0</v>
      </c>
      <c r="AM44" s="38"/>
      <c r="AN44" s="38"/>
      <c r="AO44" s="38"/>
      <c r="AP44" s="40"/>
      <c r="AQ44" s="41">
        <f t="shared" si="16"/>
        <v>0</v>
      </c>
      <c r="AR44" s="38"/>
      <c r="AS44" s="38"/>
      <c r="AT44" s="38"/>
      <c r="AU44" s="40"/>
      <c r="AV44" s="43">
        <f t="shared" si="17"/>
        <v>0</v>
      </c>
    </row>
    <row r="45" spans="1:48" ht="15.75" customHeight="1" x14ac:dyDescent="0.25">
      <c r="A45" s="21">
        <f>#N/A</f>
        <v>2</v>
      </c>
      <c r="B45" s="38" t="s">
        <v>99</v>
      </c>
      <c r="C45" s="37" t="s">
        <v>91</v>
      </c>
      <c r="D45" s="38"/>
      <c r="E45" s="38"/>
      <c r="F45" s="38"/>
      <c r="G45" s="40"/>
      <c r="H45" s="41">
        <f t="shared" si="9"/>
        <v>0</v>
      </c>
      <c r="I45" s="38"/>
      <c r="J45" s="38"/>
      <c r="K45" s="38"/>
      <c r="L45" s="40"/>
      <c r="M45" s="41">
        <f t="shared" si="10"/>
        <v>0</v>
      </c>
      <c r="N45" s="38"/>
      <c r="O45" s="38"/>
      <c r="P45" s="38"/>
      <c r="Q45" s="40"/>
      <c r="R45" s="41">
        <f t="shared" si="11"/>
        <v>0</v>
      </c>
      <c r="S45" s="38"/>
      <c r="T45" s="38"/>
      <c r="U45" s="38"/>
      <c r="V45" s="40"/>
      <c r="W45" s="41">
        <f t="shared" si="12"/>
        <v>0</v>
      </c>
      <c r="X45" s="38"/>
      <c r="Y45" s="38"/>
      <c r="Z45" s="38"/>
      <c r="AA45" s="40"/>
      <c r="AB45" s="41">
        <f t="shared" si="13"/>
        <v>0</v>
      </c>
      <c r="AC45" s="38"/>
      <c r="AD45" s="38"/>
      <c r="AE45" s="38"/>
      <c r="AF45" s="40"/>
      <c r="AG45" s="41">
        <f t="shared" si="14"/>
        <v>0</v>
      </c>
      <c r="AH45" s="38"/>
      <c r="AI45" s="38"/>
      <c r="AJ45" s="38"/>
      <c r="AK45" s="40"/>
      <c r="AL45" s="41">
        <f t="shared" si="15"/>
        <v>0</v>
      </c>
      <c r="AM45" s="38"/>
      <c r="AN45" s="38"/>
      <c r="AO45" s="38"/>
      <c r="AP45" s="40"/>
      <c r="AQ45" s="41">
        <f t="shared" si="16"/>
        <v>0</v>
      </c>
      <c r="AR45" s="38"/>
      <c r="AS45" s="38"/>
      <c r="AT45" s="38"/>
      <c r="AU45" s="40"/>
      <c r="AV45" s="43">
        <f t="shared" si="17"/>
        <v>0</v>
      </c>
    </row>
    <row r="46" spans="1:48" ht="15.75" customHeight="1" x14ac:dyDescent="0.25">
      <c r="A46" s="21">
        <f>#N/A</f>
        <v>2</v>
      </c>
      <c r="B46" s="38" t="s">
        <v>100</v>
      </c>
      <c r="C46" s="37" t="s">
        <v>91</v>
      </c>
      <c r="D46" s="38"/>
      <c r="E46" s="38"/>
      <c r="F46" s="38"/>
      <c r="G46" s="40"/>
      <c r="H46" s="41">
        <f t="shared" si="9"/>
        <v>0</v>
      </c>
      <c r="I46" s="38"/>
      <c r="J46" s="38"/>
      <c r="K46" s="38"/>
      <c r="L46" s="40"/>
      <c r="M46" s="41">
        <f t="shared" si="10"/>
        <v>0</v>
      </c>
      <c r="N46" s="38"/>
      <c r="O46" s="38"/>
      <c r="P46" s="38"/>
      <c r="Q46" s="40"/>
      <c r="R46" s="41">
        <f t="shared" si="11"/>
        <v>0</v>
      </c>
      <c r="S46" s="38"/>
      <c r="T46" s="38"/>
      <c r="U46" s="38"/>
      <c r="V46" s="40"/>
      <c r="W46" s="41">
        <f t="shared" si="12"/>
        <v>0</v>
      </c>
      <c r="X46" s="38"/>
      <c r="Y46" s="38"/>
      <c r="Z46" s="38"/>
      <c r="AA46" s="40"/>
      <c r="AB46" s="41">
        <f t="shared" si="13"/>
        <v>0</v>
      </c>
      <c r="AC46" s="38"/>
      <c r="AD46" s="38"/>
      <c r="AE46" s="38"/>
      <c r="AF46" s="40"/>
      <c r="AG46" s="41">
        <f t="shared" si="14"/>
        <v>0</v>
      </c>
      <c r="AH46" s="38"/>
      <c r="AI46" s="38"/>
      <c r="AJ46" s="38"/>
      <c r="AK46" s="40"/>
      <c r="AL46" s="41">
        <f t="shared" si="15"/>
        <v>0</v>
      </c>
      <c r="AM46" s="38"/>
      <c r="AN46" s="38"/>
      <c r="AO46" s="38"/>
      <c r="AP46" s="40"/>
      <c r="AQ46" s="41">
        <f t="shared" si="16"/>
        <v>0</v>
      </c>
      <c r="AR46" s="38"/>
      <c r="AS46" s="38"/>
      <c r="AT46" s="38"/>
      <c r="AU46" s="40"/>
      <c r="AV46" s="43">
        <f t="shared" si="17"/>
        <v>0</v>
      </c>
    </row>
    <row r="47" spans="1:48" ht="15.75" customHeight="1" x14ac:dyDescent="0.25">
      <c r="A47" s="21">
        <f>#N/A</f>
        <v>2</v>
      </c>
      <c r="B47" s="38" t="s">
        <v>101</v>
      </c>
      <c r="C47" s="37" t="s">
        <v>91</v>
      </c>
      <c r="D47" s="38"/>
      <c r="E47" s="38"/>
      <c r="F47" s="38"/>
      <c r="G47" s="40"/>
      <c r="H47" s="41">
        <f t="shared" si="9"/>
        <v>0</v>
      </c>
      <c r="I47" s="38"/>
      <c r="J47" s="38"/>
      <c r="K47" s="38"/>
      <c r="L47" s="40"/>
      <c r="M47" s="41">
        <f t="shared" si="10"/>
        <v>0</v>
      </c>
      <c r="N47" s="38"/>
      <c r="O47" s="38"/>
      <c r="P47" s="38"/>
      <c r="Q47" s="40"/>
      <c r="R47" s="41">
        <f t="shared" si="11"/>
        <v>0</v>
      </c>
      <c r="S47" s="38"/>
      <c r="T47" s="38"/>
      <c r="U47" s="38"/>
      <c r="V47" s="40"/>
      <c r="W47" s="41">
        <f t="shared" si="12"/>
        <v>0</v>
      </c>
      <c r="X47" s="38"/>
      <c r="Y47" s="38"/>
      <c r="Z47" s="38"/>
      <c r="AA47" s="40"/>
      <c r="AB47" s="41">
        <f t="shared" si="13"/>
        <v>0</v>
      </c>
      <c r="AC47" s="38"/>
      <c r="AD47" s="38"/>
      <c r="AE47" s="38"/>
      <c r="AF47" s="40"/>
      <c r="AG47" s="41">
        <f t="shared" si="14"/>
        <v>0</v>
      </c>
      <c r="AH47" s="38"/>
      <c r="AI47" s="38"/>
      <c r="AJ47" s="38"/>
      <c r="AK47" s="40"/>
      <c r="AL47" s="41">
        <f t="shared" si="15"/>
        <v>0</v>
      </c>
      <c r="AM47" s="38"/>
      <c r="AN47" s="38"/>
      <c r="AO47" s="38"/>
      <c r="AP47" s="40"/>
      <c r="AQ47" s="41">
        <f t="shared" si="16"/>
        <v>0</v>
      </c>
      <c r="AR47" s="38"/>
      <c r="AS47" s="38"/>
      <c r="AT47" s="38"/>
      <c r="AU47" s="40"/>
      <c r="AV47" s="43">
        <f t="shared" si="17"/>
        <v>0</v>
      </c>
    </row>
    <row r="48" spans="1:48" ht="15.75" customHeight="1" x14ac:dyDescent="0.25">
      <c r="A48" s="21">
        <f>#N/A</f>
        <v>2</v>
      </c>
      <c r="B48" s="38" t="s">
        <v>78</v>
      </c>
      <c r="C48" s="37" t="s">
        <v>91</v>
      </c>
      <c r="D48" s="38"/>
      <c r="E48" s="38"/>
      <c r="F48" s="38"/>
      <c r="G48" s="40"/>
      <c r="H48" s="41">
        <f t="shared" si="9"/>
        <v>0</v>
      </c>
      <c r="I48" s="38"/>
      <c r="J48" s="38"/>
      <c r="K48" s="38"/>
      <c r="L48" s="40"/>
      <c r="M48" s="41">
        <f t="shared" si="10"/>
        <v>0</v>
      </c>
      <c r="N48" s="38"/>
      <c r="O48" s="38"/>
      <c r="P48" s="38"/>
      <c r="Q48" s="40"/>
      <c r="R48" s="41">
        <f t="shared" si="11"/>
        <v>0</v>
      </c>
      <c r="S48" s="38"/>
      <c r="T48" s="38"/>
      <c r="U48" s="38"/>
      <c r="V48" s="40"/>
      <c r="W48" s="41">
        <f t="shared" si="12"/>
        <v>0</v>
      </c>
      <c r="X48" s="38"/>
      <c r="Y48" s="38"/>
      <c r="Z48" s="38"/>
      <c r="AA48" s="40"/>
      <c r="AB48" s="41">
        <f t="shared" si="13"/>
        <v>0</v>
      </c>
      <c r="AC48" s="38"/>
      <c r="AD48" s="38"/>
      <c r="AE48" s="38"/>
      <c r="AF48" s="40"/>
      <c r="AG48" s="41">
        <f t="shared" si="14"/>
        <v>0</v>
      </c>
      <c r="AH48" s="38"/>
      <c r="AI48" s="38"/>
      <c r="AJ48" s="38"/>
      <c r="AK48" s="40"/>
      <c r="AL48" s="41">
        <f t="shared" si="15"/>
        <v>0</v>
      </c>
      <c r="AM48" s="38"/>
      <c r="AN48" s="38"/>
      <c r="AO48" s="38"/>
      <c r="AP48" s="40"/>
      <c r="AQ48" s="41">
        <f t="shared" si="16"/>
        <v>0</v>
      </c>
      <c r="AR48" s="38"/>
      <c r="AS48" s="38"/>
      <c r="AT48" s="39" t="s">
        <v>49</v>
      </c>
      <c r="AU48" s="40"/>
      <c r="AV48" s="43">
        <f t="shared" si="17"/>
        <v>1</v>
      </c>
    </row>
    <row r="49" spans="1:48" ht="15.75" customHeight="1" x14ac:dyDescent="0.25">
      <c r="A49" s="21">
        <f>#N/A</f>
        <v>2</v>
      </c>
      <c r="B49" s="38" t="s">
        <v>79</v>
      </c>
      <c r="C49" s="37" t="s">
        <v>91</v>
      </c>
      <c r="D49" s="38"/>
      <c r="E49" s="38"/>
      <c r="F49" s="38"/>
      <c r="G49" s="40"/>
      <c r="H49" s="41">
        <f t="shared" si="9"/>
        <v>0</v>
      </c>
      <c r="I49" s="38"/>
      <c r="J49" s="38"/>
      <c r="K49" s="38"/>
      <c r="L49" s="40"/>
      <c r="M49" s="41">
        <f t="shared" si="10"/>
        <v>0</v>
      </c>
      <c r="N49" s="38"/>
      <c r="O49" s="38"/>
      <c r="P49" s="38"/>
      <c r="Q49" s="40"/>
      <c r="R49" s="41">
        <f t="shared" si="11"/>
        <v>0</v>
      </c>
      <c r="S49" s="38"/>
      <c r="T49" s="38"/>
      <c r="U49" s="38"/>
      <c r="V49" s="40"/>
      <c r="W49" s="41">
        <f t="shared" si="12"/>
        <v>0</v>
      </c>
      <c r="X49" s="38"/>
      <c r="Y49" s="38"/>
      <c r="Z49" s="38"/>
      <c r="AA49" s="40"/>
      <c r="AB49" s="41">
        <f t="shared" si="13"/>
        <v>0</v>
      </c>
      <c r="AC49" s="38"/>
      <c r="AD49" s="38"/>
      <c r="AE49" s="38"/>
      <c r="AF49" s="40"/>
      <c r="AG49" s="41">
        <f t="shared" si="14"/>
        <v>0</v>
      </c>
      <c r="AH49" s="38"/>
      <c r="AI49" s="38"/>
      <c r="AJ49" s="38"/>
      <c r="AK49" s="40"/>
      <c r="AL49" s="41">
        <f t="shared" si="15"/>
        <v>0</v>
      </c>
      <c r="AM49" s="38"/>
      <c r="AN49" s="38"/>
      <c r="AO49" s="38"/>
      <c r="AP49" s="40"/>
      <c r="AQ49" s="41">
        <f t="shared" si="16"/>
        <v>0</v>
      </c>
      <c r="AR49" s="38"/>
      <c r="AS49" s="38"/>
      <c r="AT49" s="38"/>
      <c r="AU49" s="40"/>
      <c r="AV49" s="43">
        <f t="shared" si="17"/>
        <v>0</v>
      </c>
    </row>
    <row r="50" spans="1:48" ht="15.75" customHeight="1" x14ac:dyDescent="0.25">
      <c r="A50" s="21">
        <f>#N/A</f>
        <v>2</v>
      </c>
      <c r="B50" s="38" t="s">
        <v>80</v>
      </c>
      <c r="C50" s="37" t="s">
        <v>91</v>
      </c>
      <c r="D50" s="38"/>
      <c r="E50" s="38"/>
      <c r="F50" s="39"/>
      <c r="G50" s="40"/>
      <c r="H50" s="41">
        <f t="shared" si="9"/>
        <v>0</v>
      </c>
      <c r="I50" s="38"/>
      <c r="J50" s="38"/>
      <c r="K50" s="39" t="s">
        <v>49</v>
      </c>
      <c r="L50" s="40"/>
      <c r="M50" s="41">
        <f t="shared" si="10"/>
        <v>1</v>
      </c>
      <c r="N50" s="38"/>
      <c r="O50" s="38"/>
      <c r="P50" s="38"/>
      <c r="Q50" s="40"/>
      <c r="R50" s="41">
        <f t="shared" si="11"/>
        <v>0</v>
      </c>
      <c r="S50" s="38"/>
      <c r="T50" s="38"/>
      <c r="U50" s="38"/>
      <c r="V50" s="40"/>
      <c r="W50" s="41">
        <f t="shared" si="12"/>
        <v>0</v>
      </c>
      <c r="X50" s="38"/>
      <c r="Y50" s="38"/>
      <c r="Z50" s="38"/>
      <c r="AA50" s="40"/>
      <c r="AB50" s="41">
        <f t="shared" si="13"/>
        <v>0</v>
      </c>
      <c r="AC50" s="38"/>
      <c r="AD50" s="38"/>
      <c r="AE50" s="38"/>
      <c r="AF50" s="40"/>
      <c r="AG50" s="41">
        <f t="shared" si="14"/>
        <v>0</v>
      </c>
      <c r="AH50" s="38"/>
      <c r="AI50" s="38"/>
      <c r="AJ50" s="38"/>
      <c r="AK50" s="40"/>
      <c r="AL50" s="41">
        <f t="shared" si="15"/>
        <v>0</v>
      </c>
      <c r="AM50" s="38"/>
      <c r="AN50" s="38"/>
      <c r="AO50" s="38"/>
      <c r="AP50" s="40"/>
      <c r="AQ50" s="41">
        <f t="shared" si="16"/>
        <v>0</v>
      </c>
      <c r="AR50" s="38"/>
      <c r="AS50" s="38"/>
      <c r="AT50" s="39" t="s">
        <v>103</v>
      </c>
      <c r="AU50" s="40"/>
      <c r="AV50" s="43">
        <f t="shared" si="17"/>
        <v>1</v>
      </c>
    </row>
    <row r="51" spans="1:48" ht="15.75" customHeight="1" x14ac:dyDescent="0.25">
      <c r="A51" s="21">
        <f>#N/A</f>
        <v>2</v>
      </c>
      <c r="B51" s="38" t="s">
        <v>81</v>
      </c>
      <c r="C51" s="37" t="s">
        <v>91</v>
      </c>
      <c r="D51" s="38"/>
      <c r="E51" s="38"/>
      <c r="F51" s="38"/>
      <c r="G51" s="40"/>
      <c r="H51" s="41">
        <f t="shared" si="9"/>
        <v>0</v>
      </c>
      <c r="I51" s="38"/>
      <c r="J51" s="38"/>
      <c r="K51" s="38"/>
      <c r="L51" s="40"/>
      <c r="M51" s="41">
        <f t="shared" si="10"/>
        <v>0</v>
      </c>
      <c r="N51" s="38"/>
      <c r="O51" s="38"/>
      <c r="P51" s="38"/>
      <c r="Q51" s="40"/>
      <c r="R51" s="41">
        <f t="shared" si="11"/>
        <v>0</v>
      </c>
      <c r="S51" s="38"/>
      <c r="T51" s="38"/>
      <c r="U51" s="38"/>
      <c r="V51" s="40"/>
      <c r="W51" s="41">
        <f t="shared" si="12"/>
        <v>0</v>
      </c>
      <c r="X51" s="38"/>
      <c r="Y51" s="38"/>
      <c r="Z51" s="38"/>
      <c r="AA51" s="40"/>
      <c r="AB51" s="41">
        <f t="shared" si="13"/>
        <v>0</v>
      </c>
      <c r="AC51" s="38"/>
      <c r="AD51" s="38"/>
      <c r="AE51" s="38"/>
      <c r="AF51" s="40"/>
      <c r="AG51" s="41">
        <f t="shared" si="14"/>
        <v>0</v>
      </c>
      <c r="AH51" s="38"/>
      <c r="AI51" s="38"/>
      <c r="AJ51" s="38"/>
      <c r="AK51" s="40"/>
      <c r="AL51" s="41">
        <f t="shared" si="15"/>
        <v>0</v>
      </c>
      <c r="AM51" s="38"/>
      <c r="AN51" s="38"/>
      <c r="AO51" s="38"/>
      <c r="AP51" s="40"/>
      <c r="AQ51" s="41">
        <f t="shared" si="16"/>
        <v>0</v>
      </c>
      <c r="AR51" s="38"/>
      <c r="AS51" s="38"/>
      <c r="AT51" s="38"/>
      <c r="AU51" s="40"/>
      <c r="AV51" s="43">
        <f t="shared" si="17"/>
        <v>0</v>
      </c>
    </row>
    <row r="52" spans="1:48" ht="15.75" customHeight="1" x14ac:dyDescent="0.25">
      <c r="A52" s="21">
        <f>#N/A</f>
        <v>2</v>
      </c>
      <c r="B52" s="38" t="s">
        <v>102</v>
      </c>
      <c r="C52" s="37" t="s">
        <v>91</v>
      </c>
      <c r="D52" s="38"/>
      <c r="E52" s="38"/>
      <c r="F52" s="38"/>
      <c r="G52" s="40"/>
      <c r="H52" s="41">
        <f t="shared" si="9"/>
        <v>0</v>
      </c>
      <c r="I52" s="38"/>
      <c r="J52" s="38"/>
      <c r="K52" s="38"/>
      <c r="L52" s="40"/>
      <c r="M52" s="41">
        <f t="shared" si="10"/>
        <v>0</v>
      </c>
      <c r="N52" s="38"/>
      <c r="O52" s="38"/>
      <c r="P52" s="38"/>
      <c r="Q52" s="40"/>
      <c r="R52" s="41">
        <f t="shared" si="11"/>
        <v>0</v>
      </c>
      <c r="S52" s="38"/>
      <c r="T52" s="38"/>
      <c r="U52" s="38"/>
      <c r="V52" s="40"/>
      <c r="W52" s="41">
        <f t="shared" si="12"/>
        <v>0</v>
      </c>
      <c r="X52" s="38"/>
      <c r="Y52" s="38"/>
      <c r="Z52" s="38"/>
      <c r="AA52" s="40"/>
      <c r="AB52" s="41">
        <f t="shared" si="13"/>
        <v>0</v>
      </c>
      <c r="AC52" s="38"/>
      <c r="AD52" s="38"/>
      <c r="AE52" s="38"/>
      <c r="AF52" s="40"/>
      <c r="AG52" s="41">
        <f t="shared" si="14"/>
        <v>0</v>
      </c>
      <c r="AH52" s="38"/>
      <c r="AI52" s="38"/>
      <c r="AJ52" s="38"/>
      <c r="AK52" s="40"/>
      <c r="AL52" s="41">
        <f t="shared" si="15"/>
        <v>0</v>
      </c>
      <c r="AM52" s="38"/>
      <c r="AN52" s="38"/>
      <c r="AO52" s="38"/>
      <c r="AP52" s="40"/>
      <c r="AQ52" s="41">
        <f t="shared" si="16"/>
        <v>0</v>
      </c>
      <c r="AR52" s="38"/>
      <c r="AS52" s="38"/>
      <c r="AT52" s="38"/>
      <c r="AU52" s="40"/>
      <c r="AV52" s="43">
        <f t="shared" si="17"/>
        <v>0</v>
      </c>
    </row>
    <row r="53" spans="1:48" ht="15.75" customHeight="1" x14ac:dyDescent="0.25">
      <c r="A53" s="21">
        <f>#N/A</f>
        <v>2</v>
      </c>
      <c r="B53" s="44" t="s">
        <v>82</v>
      </c>
      <c r="C53" s="37" t="s">
        <v>91</v>
      </c>
      <c r="D53" s="45"/>
      <c r="E53" s="45"/>
      <c r="F53" s="45"/>
      <c r="G53" s="46"/>
      <c r="H53" s="47">
        <f t="shared" si="9"/>
        <v>0</v>
      </c>
      <c r="I53" s="45"/>
      <c r="J53" s="45"/>
      <c r="K53" s="45"/>
      <c r="L53" s="46"/>
      <c r="M53" s="47">
        <f t="shared" si="10"/>
        <v>0</v>
      </c>
      <c r="N53" s="45"/>
      <c r="O53" s="45"/>
      <c r="P53" s="45"/>
      <c r="Q53" s="46"/>
      <c r="R53" s="47">
        <f t="shared" si="11"/>
        <v>0</v>
      </c>
      <c r="S53" s="45"/>
      <c r="T53" s="45"/>
      <c r="U53" s="45"/>
      <c r="V53" s="46"/>
      <c r="W53" s="47">
        <f t="shared" si="12"/>
        <v>0</v>
      </c>
      <c r="X53" s="45"/>
      <c r="Y53" s="45"/>
      <c r="Z53" s="45"/>
      <c r="AA53" s="46"/>
      <c r="AB53" s="47">
        <f t="shared" si="13"/>
        <v>0</v>
      </c>
      <c r="AC53" s="45"/>
      <c r="AD53" s="45"/>
      <c r="AE53" s="45"/>
      <c r="AF53" s="46"/>
      <c r="AG53" s="47">
        <f t="shared" si="14"/>
        <v>0</v>
      </c>
      <c r="AH53" s="45"/>
      <c r="AI53" s="45"/>
      <c r="AJ53" s="45"/>
      <c r="AK53" s="46"/>
      <c r="AL53" s="47">
        <f t="shared" si="15"/>
        <v>0</v>
      </c>
      <c r="AM53" s="45"/>
      <c r="AN53" s="45"/>
      <c r="AO53" s="45"/>
      <c r="AP53" s="46"/>
      <c r="AQ53" s="47">
        <f t="shared" si="16"/>
        <v>0</v>
      </c>
      <c r="AR53" s="45"/>
      <c r="AS53" s="45"/>
      <c r="AT53" s="45"/>
      <c r="AU53" s="46"/>
      <c r="AV53" s="48">
        <f t="shared" si="17"/>
        <v>0</v>
      </c>
    </row>
    <row r="54" spans="1:48" ht="15.75" customHeight="1" x14ac:dyDescent="0.25">
      <c r="A54" s="21">
        <f>#N/A</f>
        <v>2</v>
      </c>
      <c r="B54" s="44"/>
      <c r="C54" s="37" t="s">
        <v>91</v>
      </c>
      <c r="D54" s="38"/>
      <c r="E54" s="38"/>
      <c r="F54" s="38"/>
      <c r="G54" s="40"/>
      <c r="H54" s="47">
        <f t="shared" si="9"/>
        <v>0</v>
      </c>
      <c r="I54" s="38"/>
      <c r="J54" s="38"/>
      <c r="K54" s="38"/>
      <c r="L54" s="40"/>
      <c r="M54" s="47">
        <f t="shared" si="10"/>
        <v>0</v>
      </c>
      <c r="N54" s="38"/>
      <c r="O54" s="38"/>
      <c r="P54" s="38"/>
      <c r="Q54" s="40"/>
      <c r="R54" s="47">
        <f t="shared" si="11"/>
        <v>0</v>
      </c>
      <c r="S54" s="38"/>
      <c r="T54" s="38"/>
      <c r="U54" s="38"/>
      <c r="V54" s="40"/>
      <c r="W54" s="47">
        <f t="shared" si="12"/>
        <v>0</v>
      </c>
      <c r="X54" s="38"/>
      <c r="Y54" s="38"/>
      <c r="Z54" s="38"/>
      <c r="AA54" s="40"/>
      <c r="AB54" s="47">
        <f t="shared" si="13"/>
        <v>0</v>
      </c>
      <c r="AC54" s="38"/>
      <c r="AD54" s="38"/>
      <c r="AE54" s="38"/>
      <c r="AF54" s="40"/>
      <c r="AG54" s="47">
        <f t="shared" si="14"/>
        <v>0</v>
      </c>
      <c r="AH54" s="38"/>
      <c r="AI54" s="38"/>
      <c r="AJ54" s="38"/>
      <c r="AK54" s="40"/>
      <c r="AL54" s="47">
        <f t="shared" si="15"/>
        <v>0</v>
      </c>
      <c r="AM54" s="38"/>
      <c r="AN54" s="38"/>
      <c r="AO54" s="38"/>
      <c r="AP54" s="40"/>
      <c r="AQ54" s="47">
        <f t="shared" si="16"/>
        <v>0</v>
      </c>
      <c r="AR54" s="38"/>
      <c r="AS54" s="38"/>
      <c r="AT54" s="38"/>
      <c r="AU54" s="40"/>
      <c r="AV54" s="48">
        <f t="shared" si="17"/>
        <v>0</v>
      </c>
    </row>
    <row r="55" spans="1:48" ht="15.75" customHeight="1" x14ac:dyDescent="0.25">
      <c r="A55" s="21">
        <f>#N/A</f>
        <v>2</v>
      </c>
      <c r="B55" s="44"/>
      <c r="C55" s="37" t="s">
        <v>91</v>
      </c>
      <c r="D55" s="38"/>
      <c r="E55" s="38"/>
      <c r="F55" s="38"/>
      <c r="G55" s="40"/>
      <c r="H55" s="47">
        <f t="shared" si="9"/>
        <v>0</v>
      </c>
      <c r="I55" s="38"/>
      <c r="J55" s="38"/>
      <c r="K55" s="38"/>
      <c r="L55" s="40"/>
      <c r="M55" s="47">
        <f t="shared" si="10"/>
        <v>0</v>
      </c>
      <c r="N55" s="38"/>
      <c r="O55" s="38"/>
      <c r="P55" s="38"/>
      <c r="Q55" s="40"/>
      <c r="R55" s="47">
        <f t="shared" si="11"/>
        <v>0</v>
      </c>
      <c r="S55" s="38"/>
      <c r="T55" s="38"/>
      <c r="U55" s="38"/>
      <c r="V55" s="40"/>
      <c r="W55" s="47">
        <f t="shared" si="12"/>
        <v>0</v>
      </c>
      <c r="X55" s="38"/>
      <c r="Y55" s="38"/>
      <c r="Z55" s="38"/>
      <c r="AA55" s="40"/>
      <c r="AB55" s="47">
        <f t="shared" si="13"/>
        <v>0</v>
      </c>
      <c r="AC55" s="38"/>
      <c r="AD55" s="38"/>
      <c r="AE55" s="38"/>
      <c r="AF55" s="40"/>
      <c r="AG55" s="47">
        <f t="shared" si="14"/>
        <v>0</v>
      </c>
      <c r="AH55" s="38"/>
      <c r="AI55" s="38"/>
      <c r="AJ55" s="38"/>
      <c r="AK55" s="40"/>
      <c r="AL55" s="47">
        <f t="shared" si="15"/>
        <v>0</v>
      </c>
      <c r="AM55" s="38"/>
      <c r="AN55" s="38"/>
      <c r="AO55" s="38"/>
      <c r="AP55" s="40"/>
      <c r="AQ55" s="47">
        <f t="shared" si="16"/>
        <v>0</v>
      </c>
      <c r="AR55" s="38"/>
      <c r="AS55" s="38"/>
      <c r="AT55" s="38"/>
      <c r="AU55" s="40"/>
      <c r="AV55" s="48">
        <f t="shared" si="17"/>
        <v>0</v>
      </c>
    </row>
    <row r="56" spans="1:48" ht="15.75" customHeight="1" x14ac:dyDescent="0.25">
      <c r="A56" s="21">
        <f>#N/A</f>
        <v>2</v>
      </c>
      <c r="B56" s="44"/>
      <c r="C56" s="37" t="s">
        <v>91</v>
      </c>
      <c r="D56" s="38"/>
      <c r="E56" s="38"/>
      <c r="F56" s="38"/>
      <c r="G56" s="40"/>
      <c r="H56" s="47">
        <f t="shared" si="9"/>
        <v>0</v>
      </c>
      <c r="I56" s="38"/>
      <c r="J56" s="38"/>
      <c r="K56" s="38"/>
      <c r="L56" s="40"/>
      <c r="M56" s="47">
        <f t="shared" si="10"/>
        <v>0</v>
      </c>
      <c r="N56" s="38"/>
      <c r="O56" s="38"/>
      <c r="P56" s="38"/>
      <c r="Q56" s="40"/>
      <c r="R56" s="47">
        <f t="shared" si="11"/>
        <v>0</v>
      </c>
      <c r="S56" s="38"/>
      <c r="T56" s="38"/>
      <c r="U56" s="38"/>
      <c r="V56" s="40"/>
      <c r="W56" s="47">
        <f t="shared" si="12"/>
        <v>0</v>
      </c>
      <c r="X56" s="38"/>
      <c r="Y56" s="38"/>
      <c r="Z56" s="38"/>
      <c r="AA56" s="40"/>
      <c r="AB56" s="47">
        <f t="shared" si="13"/>
        <v>0</v>
      </c>
      <c r="AC56" s="38"/>
      <c r="AD56" s="38"/>
      <c r="AE56" s="38"/>
      <c r="AF56" s="40"/>
      <c r="AG56" s="47">
        <f t="shared" si="14"/>
        <v>0</v>
      </c>
      <c r="AH56" s="38"/>
      <c r="AI56" s="38"/>
      <c r="AJ56" s="38"/>
      <c r="AK56" s="40"/>
      <c r="AL56" s="47">
        <f t="shared" si="15"/>
        <v>0</v>
      </c>
      <c r="AM56" s="38"/>
      <c r="AN56" s="38"/>
      <c r="AO56" s="38"/>
      <c r="AP56" s="40"/>
      <c r="AQ56" s="47">
        <f t="shared" si="16"/>
        <v>0</v>
      </c>
      <c r="AR56" s="38"/>
      <c r="AS56" s="38"/>
      <c r="AT56" s="38"/>
      <c r="AU56" s="40"/>
      <c r="AV56" s="48">
        <f t="shared" si="17"/>
        <v>0</v>
      </c>
    </row>
    <row r="57" spans="1:48" ht="15.75" customHeight="1" x14ac:dyDescent="0.25">
      <c r="A57" s="21">
        <f>#N/A</f>
        <v>2</v>
      </c>
      <c r="B57" s="44"/>
      <c r="C57" s="37" t="s">
        <v>91</v>
      </c>
      <c r="D57" s="38"/>
      <c r="E57" s="38"/>
      <c r="F57" s="38"/>
      <c r="G57" s="40"/>
      <c r="H57" s="47">
        <f t="shared" si="9"/>
        <v>0</v>
      </c>
      <c r="I57" s="38"/>
      <c r="J57" s="38"/>
      <c r="K57" s="38"/>
      <c r="L57" s="40"/>
      <c r="M57" s="47">
        <f t="shared" si="10"/>
        <v>0</v>
      </c>
      <c r="N57" s="38"/>
      <c r="O57" s="38"/>
      <c r="P57" s="38"/>
      <c r="Q57" s="40"/>
      <c r="R57" s="47">
        <f t="shared" si="11"/>
        <v>0</v>
      </c>
      <c r="S57" s="38"/>
      <c r="T57" s="38"/>
      <c r="U57" s="38"/>
      <c r="V57" s="40"/>
      <c r="W57" s="47">
        <f t="shared" si="12"/>
        <v>0</v>
      </c>
      <c r="X57" s="38"/>
      <c r="Y57" s="38"/>
      <c r="Z57" s="38"/>
      <c r="AA57" s="40"/>
      <c r="AB57" s="47">
        <f t="shared" si="13"/>
        <v>0</v>
      </c>
      <c r="AC57" s="38"/>
      <c r="AD57" s="38"/>
      <c r="AE57" s="38"/>
      <c r="AF57" s="40"/>
      <c r="AG57" s="47">
        <f t="shared" si="14"/>
        <v>0</v>
      </c>
      <c r="AH57" s="38"/>
      <c r="AI57" s="38"/>
      <c r="AJ57" s="38"/>
      <c r="AK57" s="40"/>
      <c r="AL57" s="47">
        <f t="shared" si="15"/>
        <v>0</v>
      </c>
      <c r="AM57" s="38"/>
      <c r="AN57" s="38"/>
      <c r="AO57" s="38"/>
      <c r="AP57" s="40"/>
      <c r="AQ57" s="47">
        <f t="shared" si="16"/>
        <v>0</v>
      </c>
      <c r="AR57" s="38"/>
      <c r="AS57" s="38"/>
      <c r="AT57" s="38"/>
      <c r="AU57" s="40"/>
      <c r="AV57" s="48">
        <f t="shared" si="17"/>
        <v>0</v>
      </c>
    </row>
    <row r="58" spans="1:48" ht="15.75" customHeight="1" x14ac:dyDescent="0.25">
      <c r="A58" s="21">
        <f>#N/A</f>
        <v>2</v>
      </c>
      <c r="B58" s="44"/>
      <c r="C58" s="37" t="s">
        <v>91</v>
      </c>
      <c r="D58" s="38"/>
      <c r="E58" s="38"/>
      <c r="F58" s="38"/>
      <c r="G58" s="40"/>
      <c r="H58" s="47">
        <f t="shared" si="9"/>
        <v>0</v>
      </c>
      <c r="I58" s="38"/>
      <c r="J58" s="38"/>
      <c r="K58" s="38"/>
      <c r="L58" s="40"/>
      <c r="M58" s="47">
        <f t="shared" si="10"/>
        <v>0</v>
      </c>
      <c r="N58" s="38"/>
      <c r="O58" s="38"/>
      <c r="P58" s="38"/>
      <c r="Q58" s="40"/>
      <c r="R58" s="47">
        <f t="shared" si="11"/>
        <v>0</v>
      </c>
      <c r="S58" s="38"/>
      <c r="T58" s="38"/>
      <c r="U58" s="38"/>
      <c r="V58" s="40"/>
      <c r="W58" s="47">
        <f t="shared" si="12"/>
        <v>0</v>
      </c>
      <c r="X58" s="38"/>
      <c r="Y58" s="38"/>
      <c r="Z58" s="38"/>
      <c r="AA58" s="40"/>
      <c r="AB58" s="47">
        <f t="shared" si="13"/>
        <v>0</v>
      </c>
      <c r="AC58" s="38"/>
      <c r="AD58" s="38"/>
      <c r="AE58" s="38"/>
      <c r="AF58" s="40"/>
      <c r="AG58" s="47">
        <f t="shared" si="14"/>
        <v>0</v>
      </c>
      <c r="AH58" s="38"/>
      <c r="AI58" s="38"/>
      <c r="AJ58" s="38"/>
      <c r="AK58" s="40"/>
      <c r="AL58" s="47">
        <f t="shared" si="15"/>
        <v>0</v>
      </c>
      <c r="AM58" s="38"/>
      <c r="AN58" s="38"/>
      <c r="AO58" s="38"/>
      <c r="AP58" s="40"/>
      <c r="AQ58" s="47">
        <f t="shared" si="16"/>
        <v>0</v>
      </c>
      <c r="AR58" s="38"/>
      <c r="AS58" s="38"/>
      <c r="AT58" s="38"/>
      <c r="AU58" s="40"/>
      <c r="AV58" s="48">
        <f t="shared" si="17"/>
        <v>0</v>
      </c>
    </row>
    <row r="59" spans="1:48" ht="15.75" customHeight="1" x14ac:dyDescent="0.25">
      <c r="A59" s="21">
        <f>#N/A</f>
        <v>2</v>
      </c>
      <c r="B59" s="49"/>
      <c r="C59" s="50"/>
      <c r="D59" s="51"/>
      <c r="E59" s="52"/>
      <c r="F59" s="52"/>
      <c r="G59" s="52"/>
      <c r="H59" s="52">
        <f>SUM(H34:H58)</f>
        <v>4</v>
      </c>
      <c r="I59" s="52"/>
      <c r="J59" s="52"/>
      <c r="K59" s="52"/>
      <c r="L59" s="52"/>
      <c r="M59" s="52">
        <f>SUM(M34:M58)</f>
        <v>3</v>
      </c>
      <c r="N59" s="52"/>
      <c r="O59" s="52"/>
      <c r="P59" s="52"/>
      <c r="Q59" s="52"/>
      <c r="R59" s="52">
        <f>SUM(R34:R58)</f>
        <v>2</v>
      </c>
      <c r="S59" s="52"/>
      <c r="T59" s="52"/>
      <c r="U59" s="52"/>
      <c r="V59" s="52"/>
      <c r="W59" s="52">
        <f>SUM(W34:W58)</f>
        <v>5</v>
      </c>
      <c r="X59" s="52"/>
      <c r="Y59" s="52"/>
      <c r="Z59" s="52"/>
      <c r="AA59" s="52"/>
      <c r="AB59" s="52">
        <f>SUM(AB34:AB58)</f>
        <v>2</v>
      </c>
      <c r="AC59" s="52"/>
      <c r="AD59" s="52"/>
      <c r="AE59" s="52"/>
      <c r="AF59" s="52"/>
      <c r="AG59" s="52">
        <f>SUM(AG34:AG58)</f>
        <v>2</v>
      </c>
      <c r="AH59" s="52"/>
      <c r="AI59" s="52"/>
      <c r="AJ59" s="52"/>
      <c r="AK59" s="52"/>
      <c r="AL59" s="52">
        <f>SUM(AL34:AL58)</f>
        <v>1</v>
      </c>
      <c r="AM59" s="52"/>
      <c r="AN59" s="52"/>
      <c r="AO59" s="52"/>
      <c r="AP59" s="52"/>
      <c r="AQ59" s="52">
        <f>SUM(AQ34:AQ58)</f>
        <v>6</v>
      </c>
      <c r="AR59" s="52"/>
      <c r="AS59" s="52"/>
      <c r="AT59" s="52"/>
      <c r="AU59" s="52"/>
      <c r="AV59" s="52">
        <f>SUM(AV34:AV58)</f>
        <v>5</v>
      </c>
    </row>
    <row r="60" spans="1:48" ht="15.75" customHeight="1" x14ac:dyDescent="0.25">
      <c r="A60" s="21">
        <f>#N/A</f>
        <v>3</v>
      </c>
      <c r="B60" s="85" t="str">
        <f>"Буква (или иное название) класса "&amp;A60&amp;":"</f>
        <v>Буква (или иное название) класса 3:</v>
      </c>
      <c r="C60" s="86"/>
      <c r="D60" s="87" t="s">
        <v>84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9"/>
    </row>
    <row r="61" spans="1:48" ht="15.75" customHeight="1" x14ac:dyDescent="0.25">
      <c r="A61" s="21">
        <f>#N/A</f>
        <v>3</v>
      </c>
      <c r="B61" s="38" t="s">
        <v>70</v>
      </c>
      <c r="C61" s="37" t="s">
        <v>91</v>
      </c>
      <c r="D61" s="38"/>
      <c r="E61" s="38"/>
      <c r="F61" s="39" t="s">
        <v>49</v>
      </c>
      <c r="G61" s="40"/>
      <c r="H61" s="41">
        <f t="shared" ref="H61:H85" si="18">COUNTA(D61:G61)</f>
        <v>1</v>
      </c>
      <c r="I61" s="38"/>
      <c r="J61" s="38"/>
      <c r="K61" s="39" t="s">
        <v>49</v>
      </c>
      <c r="L61" s="40"/>
      <c r="M61" s="41">
        <f t="shared" ref="M61:M85" si="19">COUNTA(I61:L61)</f>
        <v>1</v>
      </c>
      <c r="N61" s="38"/>
      <c r="O61" s="39" t="s">
        <v>49</v>
      </c>
      <c r="P61" s="38"/>
      <c r="Q61" s="40"/>
      <c r="R61" s="41">
        <f t="shared" ref="R61:R85" si="20">COUNTA(N61:Q61)</f>
        <v>1</v>
      </c>
      <c r="S61" s="39" t="s">
        <v>49</v>
      </c>
      <c r="T61" s="38"/>
      <c r="U61" s="38"/>
      <c r="V61" s="42" t="s">
        <v>49</v>
      </c>
      <c r="W61" s="41">
        <f t="shared" ref="W61:W85" si="21">COUNTA(S61:V61)</f>
        <v>2</v>
      </c>
      <c r="X61" s="38"/>
      <c r="Y61" s="38"/>
      <c r="Z61" s="38"/>
      <c r="AA61" s="42" t="s">
        <v>49</v>
      </c>
      <c r="AB61" s="41">
        <f t="shared" ref="AB61:AB85" si="22">COUNTA(X61:AA61)</f>
        <v>1</v>
      </c>
      <c r="AC61" s="38"/>
      <c r="AD61" s="38"/>
      <c r="AE61" s="39" t="s">
        <v>49</v>
      </c>
      <c r="AF61" s="42"/>
      <c r="AG61" s="41">
        <f t="shared" ref="AG61:AG85" si="23">COUNTA(AC61:AF61)</f>
        <v>1</v>
      </c>
      <c r="AH61" s="38"/>
      <c r="AI61" s="38"/>
      <c r="AJ61" s="38"/>
      <c r="AK61" s="40"/>
      <c r="AL61" s="41">
        <f t="shared" ref="AL61:AL85" si="24">COUNTA(AH61:AK61)</f>
        <v>0</v>
      </c>
      <c r="AM61" s="38"/>
      <c r="AN61" s="39" t="s">
        <v>49</v>
      </c>
      <c r="AO61" s="38"/>
      <c r="AP61" s="42" t="s">
        <v>47</v>
      </c>
      <c r="AQ61" s="41">
        <f t="shared" ref="AQ61:AQ85" si="25">COUNTA(AM61:AP61)</f>
        <v>2</v>
      </c>
      <c r="AR61" s="38"/>
      <c r="AS61" s="38"/>
      <c r="AT61" s="39" t="s">
        <v>49</v>
      </c>
      <c r="AU61" s="40"/>
      <c r="AV61" s="43">
        <f t="shared" ref="AV61:AV85" si="26">COUNTA(AR61:AU61)</f>
        <v>1</v>
      </c>
    </row>
    <row r="62" spans="1:48" ht="15.75" customHeight="1" x14ac:dyDescent="0.25">
      <c r="A62" s="21">
        <f>#N/A</f>
        <v>3</v>
      </c>
      <c r="B62" s="38" t="s">
        <v>92</v>
      </c>
      <c r="C62" s="37" t="s">
        <v>91</v>
      </c>
      <c r="D62" s="38"/>
      <c r="E62" s="38"/>
      <c r="F62" s="38"/>
      <c r="G62" s="40"/>
      <c r="H62" s="41">
        <f t="shared" si="18"/>
        <v>0</v>
      </c>
      <c r="I62" s="38"/>
      <c r="J62" s="38"/>
      <c r="K62" s="38"/>
      <c r="L62" s="40"/>
      <c r="M62" s="41">
        <f t="shared" si="19"/>
        <v>0</v>
      </c>
      <c r="N62" s="38"/>
      <c r="O62" s="38"/>
      <c r="P62" s="38"/>
      <c r="Q62" s="40"/>
      <c r="R62" s="41">
        <f t="shared" si="20"/>
        <v>0</v>
      </c>
      <c r="S62" s="38"/>
      <c r="T62" s="38"/>
      <c r="U62" s="38"/>
      <c r="V62" s="40"/>
      <c r="W62" s="41">
        <f t="shared" si="21"/>
        <v>0</v>
      </c>
      <c r="X62" s="38"/>
      <c r="Y62" s="38"/>
      <c r="Z62" s="38"/>
      <c r="AA62" s="40"/>
      <c r="AB62" s="41">
        <f t="shared" si="22"/>
        <v>0</v>
      </c>
      <c r="AC62" s="38"/>
      <c r="AD62" s="38"/>
      <c r="AE62" s="38"/>
      <c r="AF62" s="40"/>
      <c r="AG62" s="41">
        <f t="shared" si="23"/>
        <v>0</v>
      </c>
      <c r="AH62" s="38"/>
      <c r="AI62" s="38"/>
      <c r="AJ62" s="38"/>
      <c r="AK62" s="40"/>
      <c r="AL62" s="41">
        <f t="shared" si="24"/>
        <v>0</v>
      </c>
      <c r="AM62" s="38"/>
      <c r="AN62" s="38"/>
      <c r="AO62" s="38"/>
      <c r="AP62" s="40"/>
      <c r="AQ62" s="41">
        <f t="shared" si="25"/>
        <v>0</v>
      </c>
      <c r="AR62" s="38"/>
      <c r="AS62" s="38"/>
      <c r="AT62" s="38"/>
      <c r="AU62" s="40"/>
      <c r="AV62" s="43">
        <f t="shared" si="26"/>
        <v>0</v>
      </c>
    </row>
    <row r="63" spans="1:48" ht="15.75" customHeight="1" x14ac:dyDescent="0.25">
      <c r="A63" s="21">
        <f>#N/A</f>
        <v>3</v>
      </c>
      <c r="B63" s="38" t="s">
        <v>72</v>
      </c>
      <c r="C63" s="37" t="s">
        <v>91</v>
      </c>
      <c r="D63" s="38"/>
      <c r="E63" s="38"/>
      <c r="F63" s="38"/>
      <c r="G63" s="40"/>
      <c r="H63" s="41">
        <f t="shared" si="18"/>
        <v>0</v>
      </c>
      <c r="I63" s="38"/>
      <c r="J63" s="38"/>
      <c r="K63" s="38"/>
      <c r="L63" s="40"/>
      <c r="M63" s="41">
        <f t="shared" si="19"/>
        <v>0</v>
      </c>
      <c r="N63" s="38"/>
      <c r="O63" s="38"/>
      <c r="P63" s="38"/>
      <c r="Q63" s="40"/>
      <c r="R63" s="41">
        <f t="shared" si="20"/>
        <v>0</v>
      </c>
      <c r="S63" s="38"/>
      <c r="T63" s="38"/>
      <c r="U63" s="38"/>
      <c r="V63" s="40"/>
      <c r="W63" s="41">
        <f t="shared" si="21"/>
        <v>0</v>
      </c>
      <c r="X63" s="38"/>
      <c r="Y63" s="38"/>
      <c r="Z63" s="38"/>
      <c r="AA63" s="40"/>
      <c r="AB63" s="41">
        <f t="shared" si="22"/>
        <v>0</v>
      </c>
      <c r="AC63" s="38"/>
      <c r="AD63" s="38"/>
      <c r="AE63" s="38"/>
      <c r="AF63" s="40"/>
      <c r="AG63" s="41">
        <f t="shared" si="23"/>
        <v>0</v>
      </c>
      <c r="AH63" s="38"/>
      <c r="AI63" s="38"/>
      <c r="AJ63" s="38"/>
      <c r="AK63" s="40"/>
      <c r="AL63" s="41">
        <f t="shared" si="24"/>
        <v>0</v>
      </c>
      <c r="AM63" s="38"/>
      <c r="AN63" s="38"/>
      <c r="AO63" s="38"/>
      <c r="AP63" s="40"/>
      <c r="AQ63" s="41">
        <f t="shared" si="25"/>
        <v>0</v>
      </c>
      <c r="AR63" s="38"/>
      <c r="AS63" s="38"/>
      <c r="AT63" s="38"/>
      <c r="AU63" s="40"/>
      <c r="AV63" s="43">
        <f t="shared" si="26"/>
        <v>0</v>
      </c>
    </row>
    <row r="64" spans="1:48" ht="15.75" customHeight="1" x14ac:dyDescent="0.25">
      <c r="A64" s="21">
        <f>#N/A</f>
        <v>3</v>
      </c>
      <c r="B64" s="38" t="s">
        <v>93</v>
      </c>
      <c r="C64" s="37" t="s">
        <v>91</v>
      </c>
      <c r="D64" s="38"/>
      <c r="E64" s="38"/>
      <c r="F64" s="38"/>
      <c r="G64" s="40"/>
      <c r="H64" s="41">
        <f t="shared" si="18"/>
        <v>0</v>
      </c>
      <c r="I64" s="38"/>
      <c r="J64" s="38"/>
      <c r="K64" s="38"/>
      <c r="L64" s="40"/>
      <c r="M64" s="41">
        <f t="shared" si="19"/>
        <v>0</v>
      </c>
      <c r="N64" s="38"/>
      <c r="O64" s="38"/>
      <c r="P64" s="38"/>
      <c r="Q64" s="40"/>
      <c r="R64" s="41">
        <f t="shared" si="20"/>
        <v>0</v>
      </c>
      <c r="S64" s="38"/>
      <c r="T64" s="38"/>
      <c r="U64" s="38"/>
      <c r="V64" s="40"/>
      <c r="W64" s="41">
        <f t="shared" si="21"/>
        <v>0</v>
      </c>
      <c r="X64" s="38"/>
      <c r="Y64" s="38"/>
      <c r="Z64" s="38"/>
      <c r="AA64" s="40"/>
      <c r="AB64" s="41">
        <f t="shared" si="22"/>
        <v>0</v>
      </c>
      <c r="AC64" s="38"/>
      <c r="AD64" s="38"/>
      <c r="AE64" s="38"/>
      <c r="AF64" s="40"/>
      <c r="AG64" s="41">
        <f t="shared" si="23"/>
        <v>0</v>
      </c>
      <c r="AH64" s="38"/>
      <c r="AI64" s="38"/>
      <c r="AJ64" s="38"/>
      <c r="AK64" s="40"/>
      <c r="AL64" s="41">
        <f t="shared" si="24"/>
        <v>0</v>
      </c>
      <c r="AM64" s="38"/>
      <c r="AN64" s="38"/>
      <c r="AO64" s="38"/>
      <c r="AP64" s="40"/>
      <c r="AQ64" s="41">
        <f t="shared" si="25"/>
        <v>0</v>
      </c>
      <c r="AR64" s="38"/>
      <c r="AS64" s="38"/>
      <c r="AT64" s="38"/>
      <c r="AU64" s="40"/>
      <c r="AV64" s="43">
        <f t="shared" si="26"/>
        <v>0</v>
      </c>
    </row>
    <row r="65" spans="1:48" ht="15.75" customHeight="1" x14ac:dyDescent="0.25">
      <c r="A65" s="21">
        <f>#N/A</f>
        <v>3</v>
      </c>
      <c r="B65" s="38" t="s">
        <v>74</v>
      </c>
      <c r="C65" s="37" t="s">
        <v>91</v>
      </c>
      <c r="D65" s="38"/>
      <c r="E65" s="38"/>
      <c r="F65" s="39" t="s">
        <v>49</v>
      </c>
      <c r="G65" s="40"/>
      <c r="H65" s="41">
        <f t="shared" si="18"/>
        <v>1</v>
      </c>
      <c r="I65" s="38"/>
      <c r="J65" s="38"/>
      <c r="K65" s="38"/>
      <c r="L65" s="40"/>
      <c r="M65" s="41">
        <f t="shared" si="19"/>
        <v>0</v>
      </c>
      <c r="N65" s="38"/>
      <c r="O65" s="38"/>
      <c r="P65" s="38"/>
      <c r="Q65" s="40"/>
      <c r="R65" s="41">
        <f t="shared" si="20"/>
        <v>0</v>
      </c>
      <c r="S65" s="38"/>
      <c r="T65" s="38"/>
      <c r="U65" s="39" t="s">
        <v>49</v>
      </c>
      <c r="V65" s="40"/>
      <c r="W65" s="41">
        <f t="shared" si="21"/>
        <v>1</v>
      </c>
      <c r="X65" s="38"/>
      <c r="Y65" s="38"/>
      <c r="Z65" s="38"/>
      <c r="AA65" s="40"/>
      <c r="AB65" s="41">
        <f t="shared" si="22"/>
        <v>0</v>
      </c>
      <c r="AC65" s="38"/>
      <c r="AD65" s="38"/>
      <c r="AE65" s="38"/>
      <c r="AF65" s="40"/>
      <c r="AG65" s="41">
        <f t="shared" si="23"/>
        <v>0</v>
      </c>
      <c r="AH65" s="38"/>
      <c r="AI65" s="38"/>
      <c r="AJ65" s="38"/>
      <c r="AK65" s="40"/>
      <c r="AL65" s="41">
        <f t="shared" si="24"/>
        <v>0</v>
      </c>
      <c r="AM65" s="38"/>
      <c r="AN65" s="38"/>
      <c r="AO65" s="38"/>
      <c r="AP65" s="40"/>
      <c r="AQ65" s="41">
        <f t="shared" si="25"/>
        <v>0</v>
      </c>
      <c r="AR65" s="38"/>
      <c r="AS65" s="38"/>
      <c r="AT65" s="39" t="s">
        <v>49</v>
      </c>
      <c r="AU65" s="40"/>
      <c r="AV65" s="43">
        <f t="shared" si="26"/>
        <v>1</v>
      </c>
    </row>
    <row r="66" spans="1:48" ht="15.75" customHeight="1" x14ac:dyDescent="0.25">
      <c r="A66" s="21">
        <f>#N/A</f>
        <v>3</v>
      </c>
      <c r="B66" s="38" t="s">
        <v>94</v>
      </c>
      <c r="C66" s="37" t="s">
        <v>91</v>
      </c>
      <c r="D66" s="38"/>
      <c r="E66" s="38"/>
      <c r="F66" s="38"/>
      <c r="G66" s="40"/>
      <c r="H66" s="41">
        <f t="shared" si="18"/>
        <v>0</v>
      </c>
      <c r="I66" s="38"/>
      <c r="J66" s="38"/>
      <c r="K66" s="38"/>
      <c r="L66" s="40"/>
      <c r="M66" s="41">
        <f t="shared" si="19"/>
        <v>0</v>
      </c>
      <c r="N66" s="38"/>
      <c r="O66" s="38"/>
      <c r="P66" s="38"/>
      <c r="Q66" s="40"/>
      <c r="R66" s="41">
        <f t="shared" si="20"/>
        <v>0</v>
      </c>
      <c r="S66" s="38"/>
      <c r="T66" s="38"/>
      <c r="U66" s="38"/>
      <c r="V66" s="40"/>
      <c r="W66" s="41">
        <f t="shared" si="21"/>
        <v>0</v>
      </c>
      <c r="X66" s="38"/>
      <c r="Y66" s="38"/>
      <c r="Z66" s="38"/>
      <c r="AA66" s="40"/>
      <c r="AB66" s="41">
        <f t="shared" si="22"/>
        <v>0</v>
      </c>
      <c r="AC66" s="38"/>
      <c r="AD66" s="38"/>
      <c r="AE66" s="38"/>
      <c r="AF66" s="40"/>
      <c r="AG66" s="41">
        <f t="shared" si="23"/>
        <v>0</v>
      </c>
      <c r="AH66" s="38"/>
      <c r="AI66" s="38"/>
      <c r="AJ66" s="38"/>
      <c r="AK66" s="40"/>
      <c r="AL66" s="41">
        <f t="shared" si="24"/>
        <v>0</v>
      </c>
      <c r="AM66" s="38"/>
      <c r="AN66" s="38"/>
      <c r="AO66" s="38"/>
      <c r="AP66" s="40"/>
      <c r="AQ66" s="41">
        <f t="shared" si="25"/>
        <v>0</v>
      </c>
      <c r="AR66" s="38"/>
      <c r="AS66" s="38"/>
      <c r="AT66" s="38"/>
      <c r="AU66" s="40"/>
      <c r="AV66" s="43">
        <f t="shared" si="26"/>
        <v>0</v>
      </c>
    </row>
    <row r="67" spans="1:48" ht="15.75" customHeight="1" x14ac:dyDescent="0.25">
      <c r="A67" s="21">
        <f>#N/A</f>
        <v>3</v>
      </c>
      <c r="B67" s="38" t="s">
        <v>75</v>
      </c>
      <c r="C67" s="37" t="s">
        <v>91</v>
      </c>
      <c r="D67" s="38"/>
      <c r="E67" s="39" t="s">
        <v>49</v>
      </c>
      <c r="F67" s="38"/>
      <c r="G67" s="42" t="s">
        <v>49</v>
      </c>
      <c r="H67" s="41">
        <f t="shared" si="18"/>
        <v>2</v>
      </c>
      <c r="I67" s="38"/>
      <c r="J67" s="38"/>
      <c r="K67" s="39" t="s">
        <v>49</v>
      </c>
      <c r="L67" s="40"/>
      <c r="M67" s="41">
        <f t="shared" si="19"/>
        <v>1</v>
      </c>
      <c r="N67" s="38"/>
      <c r="O67" s="38"/>
      <c r="P67" s="39" t="s">
        <v>49</v>
      </c>
      <c r="Q67" s="40"/>
      <c r="R67" s="41">
        <f t="shared" si="20"/>
        <v>1</v>
      </c>
      <c r="S67" s="38"/>
      <c r="T67" s="39" t="s">
        <v>49</v>
      </c>
      <c r="U67" s="38"/>
      <c r="V67" s="40"/>
      <c r="W67" s="41">
        <f t="shared" si="21"/>
        <v>1</v>
      </c>
      <c r="X67" s="38"/>
      <c r="Y67" s="38"/>
      <c r="Z67" s="39" t="s">
        <v>49</v>
      </c>
      <c r="AA67" s="40"/>
      <c r="AB67" s="41">
        <f t="shared" si="22"/>
        <v>1</v>
      </c>
      <c r="AC67" s="38"/>
      <c r="AD67" s="39" t="s">
        <v>49</v>
      </c>
      <c r="AE67" s="38"/>
      <c r="AF67" s="40"/>
      <c r="AG67" s="41">
        <f t="shared" si="23"/>
        <v>1</v>
      </c>
      <c r="AH67" s="39" t="s">
        <v>49</v>
      </c>
      <c r="AI67" s="38"/>
      <c r="AJ67" s="38"/>
      <c r="AK67" s="40"/>
      <c r="AL67" s="41">
        <f t="shared" si="24"/>
        <v>1</v>
      </c>
      <c r="AM67" s="38"/>
      <c r="AN67" s="39" t="s">
        <v>47</v>
      </c>
      <c r="AO67" s="38"/>
      <c r="AP67" s="42" t="s">
        <v>49</v>
      </c>
      <c r="AQ67" s="41">
        <f t="shared" si="25"/>
        <v>2</v>
      </c>
      <c r="AR67" s="38"/>
      <c r="AS67" s="38"/>
      <c r="AT67" s="39" t="s">
        <v>49</v>
      </c>
      <c r="AU67" s="40"/>
      <c r="AV67" s="43">
        <f t="shared" si="26"/>
        <v>1</v>
      </c>
    </row>
    <row r="68" spans="1:48" ht="15.75" customHeight="1" x14ac:dyDescent="0.25">
      <c r="A68" s="21">
        <f>#N/A</f>
        <v>3</v>
      </c>
      <c r="B68" s="38" t="s">
        <v>95</v>
      </c>
      <c r="C68" s="37" t="s">
        <v>91</v>
      </c>
      <c r="D68" s="38"/>
      <c r="E68" s="38"/>
      <c r="F68" s="38"/>
      <c r="G68" s="40"/>
      <c r="H68" s="41">
        <f t="shared" si="18"/>
        <v>0</v>
      </c>
      <c r="I68" s="38"/>
      <c r="J68" s="38"/>
      <c r="K68" s="38"/>
      <c r="L68" s="40"/>
      <c r="M68" s="41">
        <f t="shared" si="19"/>
        <v>0</v>
      </c>
      <c r="N68" s="38"/>
      <c r="O68" s="38"/>
      <c r="P68" s="38"/>
      <c r="Q68" s="40"/>
      <c r="R68" s="41">
        <f t="shared" si="20"/>
        <v>0</v>
      </c>
      <c r="S68" s="38"/>
      <c r="T68" s="38"/>
      <c r="U68" s="38"/>
      <c r="V68" s="40"/>
      <c r="W68" s="41">
        <f t="shared" si="21"/>
        <v>0</v>
      </c>
      <c r="X68" s="38"/>
      <c r="Y68" s="38"/>
      <c r="Z68" s="38"/>
      <c r="AA68" s="40"/>
      <c r="AB68" s="41">
        <f t="shared" si="22"/>
        <v>0</v>
      </c>
      <c r="AC68" s="38"/>
      <c r="AD68" s="38"/>
      <c r="AE68" s="38"/>
      <c r="AF68" s="40"/>
      <c r="AG68" s="41">
        <f t="shared" si="23"/>
        <v>0</v>
      </c>
      <c r="AH68" s="38"/>
      <c r="AI68" s="38"/>
      <c r="AJ68" s="38"/>
      <c r="AK68" s="40"/>
      <c r="AL68" s="41">
        <f t="shared" si="24"/>
        <v>0</v>
      </c>
      <c r="AM68" s="38"/>
      <c r="AN68" s="38"/>
      <c r="AO68" s="39" t="s">
        <v>49</v>
      </c>
      <c r="AP68" s="40"/>
      <c r="AQ68" s="41">
        <f t="shared" si="25"/>
        <v>1</v>
      </c>
      <c r="AR68" s="38"/>
      <c r="AS68" s="38"/>
      <c r="AT68" s="38"/>
      <c r="AU68" s="40"/>
      <c r="AV68" s="43">
        <f t="shared" si="26"/>
        <v>0</v>
      </c>
    </row>
    <row r="69" spans="1:48" ht="15.75" customHeight="1" x14ac:dyDescent="0.25">
      <c r="A69" s="21">
        <f>#N/A</f>
        <v>3</v>
      </c>
      <c r="B69" s="38" t="s">
        <v>96</v>
      </c>
      <c r="C69" s="37" t="s">
        <v>91</v>
      </c>
      <c r="D69" s="38"/>
      <c r="E69" s="38"/>
      <c r="F69" s="38"/>
      <c r="G69" s="40"/>
      <c r="H69" s="41">
        <f t="shared" si="18"/>
        <v>0</v>
      </c>
      <c r="I69" s="38"/>
      <c r="J69" s="38"/>
      <c r="K69" s="38"/>
      <c r="L69" s="40"/>
      <c r="M69" s="41">
        <f t="shared" si="19"/>
        <v>0</v>
      </c>
      <c r="N69" s="38"/>
      <c r="O69" s="38"/>
      <c r="P69" s="38"/>
      <c r="Q69" s="40"/>
      <c r="R69" s="41">
        <f t="shared" si="20"/>
        <v>0</v>
      </c>
      <c r="S69" s="38"/>
      <c r="T69" s="39" t="s">
        <v>49</v>
      </c>
      <c r="U69" s="38"/>
      <c r="V69" s="40"/>
      <c r="W69" s="41">
        <f t="shared" si="21"/>
        <v>1</v>
      </c>
      <c r="X69" s="38"/>
      <c r="Y69" s="38"/>
      <c r="Z69" s="38"/>
      <c r="AA69" s="40"/>
      <c r="AB69" s="41">
        <f t="shared" si="22"/>
        <v>0</v>
      </c>
      <c r="AC69" s="38"/>
      <c r="AD69" s="38"/>
      <c r="AE69" s="38"/>
      <c r="AF69" s="40"/>
      <c r="AG69" s="41">
        <f t="shared" si="23"/>
        <v>0</v>
      </c>
      <c r="AH69" s="38"/>
      <c r="AI69" s="38"/>
      <c r="AJ69" s="38"/>
      <c r="AK69" s="40"/>
      <c r="AL69" s="41">
        <f t="shared" si="24"/>
        <v>0</v>
      </c>
      <c r="AM69" s="38"/>
      <c r="AN69" s="39" t="s">
        <v>47</v>
      </c>
      <c r="AO69" s="38"/>
      <c r="AP69" s="40"/>
      <c r="AQ69" s="41">
        <f t="shared" si="25"/>
        <v>1</v>
      </c>
      <c r="AR69" s="38"/>
      <c r="AS69" s="38"/>
      <c r="AT69" s="38"/>
      <c r="AU69" s="40"/>
      <c r="AV69" s="43">
        <f t="shared" si="26"/>
        <v>0</v>
      </c>
    </row>
    <row r="70" spans="1:48" ht="15.75" customHeight="1" x14ac:dyDescent="0.25">
      <c r="A70" s="21">
        <f>#N/A</f>
        <v>3</v>
      </c>
      <c r="B70" s="38" t="s">
        <v>97</v>
      </c>
      <c r="C70" s="37" t="s">
        <v>91</v>
      </c>
      <c r="D70" s="38"/>
      <c r="E70" s="38"/>
      <c r="F70" s="38"/>
      <c r="G70" s="40"/>
      <c r="H70" s="41">
        <f t="shared" si="18"/>
        <v>0</v>
      </c>
      <c r="I70" s="38"/>
      <c r="J70" s="38"/>
      <c r="K70" s="38"/>
      <c r="L70" s="40"/>
      <c r="M70" s="41">
        <f t="shared" si="19"/>
        <v>0</v>
      </c>
      <c r="N70" s="38"/>
      <c r="O70" s="38"/>
      <c r="P70" s="38"/>
      <c r="Q70" s="40"/>
      <c r="R70" s="41">
        <f t="shared" si="20"/>
        <v>0</v>
      </c>
      <c r="S70" s="38"/>
      <c r="T70" s="38"/>
      <c r="U70" s="38"/>
      <c r="V70" s="40"/>
      <c r="W70" s="41">
        <f t="shared" si="21"/>
        <v>0</v>
      </c>
      <c r="X70" s="38"/>
      <c r="Y70" s="38"/>
      <c r="Z70" s="38"/>
      <c r="AA70" s="40"/>
      <c r="AB70" s="41">
        <f t="shared" si="22"/>
        <v>0</v>
      </c>
      <c r="AC70" s="38"/>
      <c r="AD70" s="38"/>
      <c r="AE70" s="38"/>
      <c r="AF70" s="40"/>
      <c r="AG70" s="41">
        <f t="shared" si="23"/>
        <v>0</v>
      </c>
      <c r="AH70" s="38"/>
      <c r="AI70" s="38"/>
      <c r="AJ70" s="38"/>
      <c r="AK70" s="40"/>
      <c r="AL70" s="41">
        <f t="shared" si="24"/>
        <v>0</v>
      </c>
      <c r="AM70" s="38"/>
      <c r="AN70" s="38"/>
      <c r="AO70" s="38"/>
      <c r="AP70" s="40"/>
      <c r="AQ70" s="41">
        <f t="shared" si="25"/>
        <v>0</v>
      </c>
      <c r="AR70" s="38"/>
      <c r="AS70" s="38"/>
      <c r="AT70" s="38"/>
      <c r="AU70" s="40"/>
      <c r="AV70" s="43">
        <f t="shared" si="26"/>
        <v>0</v>
      </c>
    </row>
    <row r="71" spans="1:48" ht="15.75" customHeight="1" x14ac:dyDescent="0.25">
      <c r="A71" s="21">
        <f>#N/A</f>
        <v>3</v>
      </c>
      <c r="B71" s="38" t="s">
        <v>98</v>
      </c>
      <c r="C71" s="37" t="s">
        <v>91</v>
      </c>
      <c r="D71" s="38"/>
      <c r="E71" s="38"/>
      <c r="F71" s="38"/>
      <c r="G71" s="40"/>
      <c r="H71" s="41">
        <f t="shared" si="18"/>
        <v>0</v>
      </c>
      <c r="I71" s="38"/>
      <c r="J71" s="38"/>
      <c r="K71" s="38"/>
      <c r="L71" s="40"/>
      <c r="M71" s="41">
        <f t="shared" si="19"/>
        <v>0</v>
      </c>
      <c r="N71" s="38"/>
      <c r="O71" s="38"/>
      <c r="P71" s="38"/>
      <c r="Q71" s="40"/>
      <c r="R71" s="41">
        <f t="shared" si="20"/>
        <v>0</v>
      </c>
      <c r="S71" s="38"/>
      <c r="T71" s="38"/>
      <c r="U71" s="38"/>
      <c r="V71" s="40"/>
      <c r="W71" s="41">
        <f t="shared" si="21"/>
        <v>0</v>
      </c>
      <c r="X71" s="38"/>
      <c r="Y71" s="38"/>
      <c r="Z71" s="38"/>
      <c r="AA71" s="40"/>
      <c r="AB71" s="41">
        <f t="shared" si="22"/>
        <v>0</v>
      </c>
      <c r="AC71" s="38"/>
      <c r="AD71" s="38"/>
      <c r="AE71" s="38"/>
      <c r="AF71" s="40"/>
      <c r="AG71" s="41">
        <f t="shared" si="23"/>
        <v>0</v>
      </c>
      <c r="AH71" s="38"/>
      <c r="AI71" s="38"/>
      <c r="AJ71" s="38"/>
      <c r="AK71" s="40"/>
      <c r="AL71" s="41">
        <f t="shared" si="24"/>
        <v>0</v>
      </c>
      <c r="AM71" s="38"/>
      <c r="AN71" s="38"/>
      <c r="AO71" s="38"/>
      <c r="AP71" s="40"/>
      <c r="AQ71" s="41">
        <f t="shared" si="25"/>
        <v>0</v>
      </c>
      <c r="AR71" s="38"/>
      <c r="AS71" s="38"/>
      <c r="AT71" s="38"/>
      <c r="AU71" s="40"/>
      <c r="AV71" s="43">
        <f t="shared" si="26"/>
        <v>0</v>
      </c>
    </row>
    <row r="72" spans="1:48" ht="15.75" customHeight="1" x14ac:dyDescent="0.25">
      <c r="A72" s="21">
        <f>#N/A</f>
        <v>3</v>
      </c>
      <c r="B72" s="38" t="s">
        <v>99</v>
      </c>
      <c r="C72" s="37" t="s">
        <v>91</v>
      </c>
      <c r="D72" s="38"/>
      <c r="E72" s="38"/>
      <c r="F72" s="38"/>
      <c r="G72" s="40"/>
      <c r="H72" s="41">
        <f t="shared" si="18"/>
        <v>0</v>
      </c>
      <c r="I72" s="38"/>
      <c r="J72" s="38"/>
      <c r="K72" s="38"/>
      <c r="L72" s="40"/>
      <c r="M72" s="41">
        <f t="shared" si="19"/>
        <v>0</v>
      </c>
      <c r="N72" s="38"/>
      <c r="O72" s="38"/>
      <c r="P72" s="38"/>
      <c r="Q72" s="40"/>
      <c r="R72" s="41">
        <f t="shared" si="20"/>
        <v>0</v>
      </c>
      <c r="S72" s="38"/>
      <c r="T72" s="38"/>
      <c r="U72" s="38"/>
      <c r="V72" s="40"/>
      <c r="W72" s="41">
        <f t="shared" si="21"/>
        <v>0</v>
      </c>
      <c r="X72" s="38"/>
      <c r="Y72" s="38"/>
      <c r="Z72" s="38"/>
      <c r="AA72" s="40"/>
      <c r="AB72" s="41">
        <f t="shared" si="22"/>
        <v>0</v>
      </c>
      <c r="AC72" s="38"/>
      <c r="AD72" s="38"/>
      <c r="AE72" s="38"/>
      <c r="AF72" s="40"/>
      <c r="AG72" s="41">
        <f t="shared" si="23"/>
        <v>0</v>
      </c>
      <c r="AH72" s="38"/>
      <c r="AI72" s="38"/>
      <c r="AJ72" s="38"/>
      <c r="AK72" s="40"/>
      <c r="AL72" s="41">
        <f t="shared" si="24"/>
        <v>0</v>
      </c>
      <c r="AM72" s="38"/>
      <c r="AN72" s="38"/>
      <c r="AO72" s="38"/>
      <c r="AP72" s="40"/>
      <c r="AQ72" s="41">
        <f t="shared" si="25"/>
        <v>0</v>
      </c>
      <c r="AR72" s="38"/>
      <c r="AS72" s="38"/>
      <c r="AT72" s="38"/>
      <c r="AU72" s="40"/>
      <c r="AV72" s="43">
        <f t="shared" si="26"/>
        <v>0</v>
      </c>
    </row>
    <row r="73" spans="1:48" ht="15.75" customHeight="1" x14ac:dyDescent="0.25">
      <c r="A73" s="21">
        <f>#N/A</f>
        <v>3</v>
      </c>
      <c r="B73" s="38" t="s">
        <v>100</v>
      </c>
      <c r="C73" s="37" t="s">
        <v>91</v>
      </c>
      <c r="D73" s="38"/>
      <c r="E73" s="38"/>
      <c r="F73" s="38"/>
      <c r="G73" s="40"/>
      <c r="H73" s="41">
        <f t="shared" si="18"/>
        <v>0</v>
      </c>
      <c r="I73" s="38"/>
      <c r="J73" s="38"/>
      <c r="K73" s="38"/>
      <c r="L73" s="40"/>
      <c r="M73" s="41">
        <f t="shared" si="19"/>
        <v>0</v>
      </c>
      <c r="N73" s="38"/>
      <c r="O73" s="38"/>
      <c r="P73" s="38"/>
      <c r="Q73" s="40"/>
      <c r="R73" s="41">
        <f t="shared" si="20"/>
        <v>0</v>
      </c>
      <c r="S73" s="38"/>
      <c r="T73" s="38"/>
      <c r="U73" s="38"/>
      <c r="V73" s="40"/>
      <c r="W73" s="41">
        <f t="shared" si="21"/>
        <v>0</v>
      </c>
      <c r="X73" s="38"/>
      <c r="Y73" s="38"/>
      <c r="Z73" s="38"/>
      <c r="AA73" s="40"/>
      <c r="AB73" s="41">
        <f t="shared" si="22"/>
        <v>0</v>
      </c>
      <c r="AC73" s="38"/>
      <c r="AD73" s="38"/>
      <c r="AE73" s="38"/>
      <c r="AF73" s="40"/>
      <c r="AG73" s="41">
        <f t="shared" si="23"/>
        <v>0</v>
      </c>
      <c r="AH73" s="38"/>
      <c r="AI73" s="38"/>
      <c r="AJ73" s="38"/>
      <c r="AK73" s="40"/>
      <c r="AL73" s="41">
        <f t="shared" si="24"/>
        <v>0</v>
      </c>
      <c r="AM73" s="38"/>
      <c r="AN73" s="38"/>
      <c r="AO73" s="38"/>
      <c r="AP73" s="40"/>
      <c r="AQ73" s="41">
        <f t="shared" si="25"/>
        <v>0</v>
      </c>
      <c r="AR73" s="38"/>
      <c r="AS73" s="38"/>
      <c r="AT73" s="38"/>
      <c r="AU73" s="40"/>
      <c r="AV73" s="43">
        <f t="shared" si="26"/>
        <v>0</v>
      </c>
    </row>
    <row r="74" spans="1:48" ht="15.75" customHeight="1" x14ac:dyDescent="0.25">
      <c r="A74" s="21">
        <f>#N/A</f>
        <v>3</v>
      </c>
      <c r="B74" s="38" t="s">
        <v>101</v>
      </c>
      <c r="C74" s="37" t="s">
        <v>91</v>
      </c>
      <c r="D74" s="38"/>
      <c r="E74" s="38"/>
      <c r="F74" s="38"/>
      <c r="G74" s="40"/>
      <c r="H74" s="41">
        <f t="shared" si="18"/>
        <v>0</v>
      </c>
      <c r="I74" s="38"/>
      <c r="J74" s="38"/>
      <c r="K74" s="38"/>
      <c r="L74" s="40"/>
      <c r="M74" s="41">
        <f t="shared" si="19"/>
        <v>0</v>
      </c>
      <c r="N74" s="38"/>
      <c r="O74" s="38"/>
      <c r="P74" s="38"/>
      <c r="Q74" s="40"/>
      <c r="R74" s="41">
        <f t="shared" si="20"/>
        <v>0</v>
      </c>
      <c r="S74" s="38"/>
      <c r="T74" s="38"/>
      <c r="U74" s="38"/>
      <c r="V74" s="40"/>
      <c r="W74" s="41">
        <f t="shared" si="21"/>
        <v>0</v>
      </c>
      <c r="X74" s="38"/>
      <c r="Y74" s="38"/>
      <c r="Z74" s="38"/>
      <c r="AA74" s="40"/>
      <c r="AB74" s="41">
        <f t="shared" si="22"/>
        <v>0</v>
      </c>
      <c r="AC74" s="38"/>
      <c r="AD74" s="38"/>
      <c r="AE74" s="38"/>
      <c r="AF74" s="40"/>
      <c r="AG74" s="41">
        <f t="shared" si="23"/>
        <v>0</v>
      </c>
      <c r="AH74" s="38"/>
      <c r="AI74" s="38"/>
      <c r="AJ74" s="38"/>
      <c r="AK74" s="40"/>
      <c r="AL74" s="41">
        <f t="shared" si="24"/>
        <v>0</v>
      </c>
      <c r="AM74" s="38"/>
      <c r="AN74" s="38"/>
      <c r="AO74" s="38"/>
      <c r="AP74" s="40"/>
      <c r="AQ74" s="41">
        <f t="shared" si="25"/>
        <v>0</v>
      </c>
      <c r="AR74" s="38"/>
      <c r="AS74" s="38"/>
      <c r="AT74" s="38"/>
      <c r="AU74" s="40"/>
      <c r="AV74" s="43">
        <f t="shared" si="26"/>
        <v>0</v>
      </c>
    </row>
    <row r="75" spans="1:48" ht="15.75" customHeight="1" x14ac:dyDescent="0.25">
      <c r="A75" s="21">
        <f>#N/A</f>
        <v>3</v>
      </c>
      <c r="B75" s="38" t="s">
        <v>78</v>
      </c>
      <c r="C75" s="37" t="s">
        <v>91</v>
      </c>
      <c r="D75" s="38"/>
      <c r="E75" s="38"/>
      <c r="F75" s="38"/>
      <c r="G75" s="40"/>
      <c r="H75" s="41">
        <f t="shared" si="18"/>
        <v>0</v>
      </c>
      <c r="I75" s="38"/>
      <c r="J75" s="38"/>
      <c r="K75" s="38"/>
      <c r="L75" s="40"/>
      <c r="M75" s="41">
        <f t="shared" si="19"/>
        <v>0</v>
      </c>
      <c r="N75" s="38"/>
      <c r="O75" s="38"/>
      <c r="P75" s="38"/>
      <c r="Q75" s="40"/>
      <c r="R75" s="41">
        <f t="shared" si="20"/>
        <v>0</v>
      </c>
      <c r="S75" s="38"/>
      <c r="T75" s="38"/>
      <c r="U75" s="38"/>
      <c r="V75" s="40"/>
      <c r="W75" s="41">
        <f t="shared" si="21"/>
        <v>0</v>
      </c>
      <c r="X75" s="38"/>
      <c r="Y75" s="38"/>
      <c r="Z75" s="38"/>
      <c r="AA75" s="40"/>
      <c r="AB75" s="41">
        <f t="shared" si="22"/>
        <v>0</v>
      </c>
      <c r="AC75" s="38"/>
      <c r="AD75" s="38"/>
      <c r="AE75" s="38"/>
      <c r="AF75" s="40"/>
      <c r="AG75" s="41">
        <f t="shared" si="23"/>
        <v>0</v>
      </c>
      <c r="AH75" s="38"/>
      <c r="AI75" s="38"/>
      <c r="AJ75" s="38"/>
      <c r="AK75" s="40"/>
      <c r="AL75" s="41">
        <f t="shared" si="24"/>
        <v>0</v>
      </c>
      <c r="AM75" s="38"/>
      <c r="AN75" s="38"/>
      <c r="AO75" s="38"/>
      <c r="AP75" s="40"/>
      <c r="AQ75" s="41">
        <f t="shared" si="25"/>
        <v>0</v>
      </c>
      <c r="AR75" s="38"/>
      <c r="AS75" s="38"/>
      <c r="AT75" s="39" t="s">
        <v>49</v>
      </c>
      <c r="AU75" s="40"/>
      <c r="AV75" s="43">
        <f t="shared" si="26"/>
        <v>1</v>
      </c>
    </row>
    <row r="76" spans="1:48" ht="15.75" customHeight="1" x14ac:dyDescent="0.25">
      <c r="A76" s="21">
        <f>#N/A</f>
        <v>3</v>
      </c>
      <c r="B76" s="38" t="s">
        <v>79</v>
      </c>
      <c r="C76" s="37" t="s">
        <v>91</v>
      </c>
      <c r="D76" s="38"/>
      <c r="E76" s="38"/>
      <c r="F76" s="38"/>
      <c r="G76" s="40"/>
      <c r="H76" s="41">
        <f t="shared" si="18"/>
        <v>0</v>
      </c>
      <c r="I76" s="38"/>
      <c r="J76" s="38"/>
      <c r="K76" s="38"/>
      <c r="L76" s="40"/>
      <c r="M76" s="41">
        <f t="shared" si="19"/>
        <v>0</v>
      </c>
      <c r="N76" s="38"/>
      <c r="O76" s="38"/>
      <c r="P76" s="38"/>
      <c r="Q76" s="40"/>
      <c r="R76" s="41">
        <f t="shared" si="20"/>
        <v>0</v>
      </c>
      <c r="S76" s="38"/>
      <c r="T76" s="38"/>
      <c r="U76" s="38"/>
      <c r="V76" s="40"/>
      <c r="W76" s="41">
        <f t="shared" si="21"/>
        <v>0</v>
      </c>
      <c r="X76" s="38"/>
      <c r="Y76" s="38"/>
      <c r="Z76" s="38"/>
      <c r="AA76" s="40"/>
      <c r="AB76" s="41">
        <f t="shared" si="22"/>
        <v>0</v>
      </c>
      <c r="AC76" s="38"/>
      <c r="AD76" s="38"/>
      <c r="AE76" s="38"/>
      <c r="AF76" s="40"/>
      <c r="AG76" s="41">
        <f t="shared" si="23"/>
        <v>0</v>
      </c>
      <c r="AH76" s="38"/>
      <c r="AI76" s="38"/>
      <c r="AJ76" s="38"/>
      <c r="AK76" s="40"/>
      <c r="AL76" s="41">
        <f t="shared" si="24"/>
        <v>0</v>
      </c>
      <c r="AM76" s="38"/>
      <c r="AN76" s="38"/>
      <c r="AO76" s="38"/>
      <c r="AP76" s="40"/>
      <c r="AQ76" s="41">
        <f t="shared" si="25"/>
        <v>0</v>
      </c>
      <c r="AR76" s="38"/>
      <c r="AS76" s="38"/>
      <c r="AT76" s="38"/>
      <c r="AU76" s="40"/>
      <c r="AV76" s="43">
        <f t="shared" si="26"/>
        <v>0</v>
      </c>
    </row>
    <row r="77" spans="1:48" ht="15.75" customHeight="1" x14ac:dyDescent="0.25">
      <c r="A77" s="21">
        <f>#N/A</f>
        <v>3</v>
      </c>
      <c r="B77" s="38" t="s">
        <v>80</v>
      </c>
      <c r="C77" s="37" t="s">
        <v>91</v>
      </c>
      <c r="D77" s="38"/>
      <c r="E77" s="38"/>
      <c r="F77" s="39"/>
      <c r="G77" s="40"/>
      <c r="H77" s="41">
        <f t="shared" si="18"/>
        <v>0</v>
      </c>
      <c r="I77" s="38"/>
      <c r="J77" s="38"/>
      <c r="K77" s="39" t="s">
        <v>49</v>
      </c>
      <c r="L77" s="40"/>
      <c r="M77" s="41">
        <f t="shared" si="19"/>
        <v>1</v>
      </c>
      <c r="N77" s="38"/>
      <c r="O77" s="38"/>
      <c r="P77" s="38"/>
      <c r="Q77" s="40"/>
      <c r="R77" s="41">
        <f t="shared" si="20"/>
        <v>0</v>
      </c>
      <c r="S77" s="38"/>
      <c r="T77" s="38"/>
      <c r="U77" s="38"/>
      <c r="V77" s="40"/>
      <c r="W77" s="41">
        <f t="shared" si="21"/>
        <v>0</v>
      </c>
      <c r="X77" s="38"/>
      <c r="Y77" s="38"/>
      <c r="Z77" s="38"/>
      <c r="AA77" s="40"/>
      <c r="AB77" s="41">
        <f t="shared" si="22"/>
        <v>0</v>
      </c>
      <c r="AC77" s="38"/>
      <c r="AD77" s="38"/>
      <c r="AE77" s="38"/>
      <c r="AF77" s="40"/>
      <c r="AG77" s="41">
        <f t="shared" si="23"/>
        <v>0</v>
      </c>
      <c r="AH77" s="38"/>
      <c r="AI77" s="38"/>
      <c r="AJ77" s="38"/>
      <c r="AK77" s="40"/>
      <c r="AL77" s="41">
        <f t="shared" si="24"/>
        <v>0</v>
      </c>
      <c r="AM77" s="38"/>
      <c r="AN77" s="38"/>
      <c r="AO77" s="38"/>
      <c r="AP77" s="40"/>
      <c r="AQ77" s="41">
        <f t="shared" si="25"/>
        <v>0</v>
      </c>
      <c r="AR77" s="38"/>
      <c r="AS77" s="38"/>
      <c r="AT77" s="39" t="s">
        <v>103</v>
      </c>
      <c r="AU77" s="40"/>
      <c r="AV77" s="43">
        <f t="shared" si="26"/>
        <v>1</v>
      </c>
    </row>
    <row r="78" spans="1:48" ht="15.75" customHeight="1" x14ac:dyDescent="0.25">
      <c r="A78" s="21">
        <f>#N/A</f>
        <v>3</v>
      </c>
      <c r="B78" s="38" t="s">
        <v>81</v>
      </c>
      <c r="C78" s="37" t="s">
        <v>91</v>
      </c>
      <c r="D78" s="38"/>
      <c r="E78" s="38"/>
      <c r="F78" s="38"/>
      <c r="G78" s="40"/>
      <c r="H78" s="41">
        <f t="shared" si="18"/>
        <v>0</v>
      </c>
      <c r="I78" s="38"/>
      <c r="J78" s="38"/>
      <c r="K78" s="38"/>
      <c r="L78" s="40"/>
      <c r="M78" s="41">
        <f t="shared" si="19"/>
        <v>0</v>
      </c>
      <c r="N78" s="38"/>
      <c r="O78" s="38"/>
      <c r="P78" s="38"/>
      <c r="Q78" s="40"/>
      <c r="R78" s="41">
        <f t="shared" si="20"/>
        <v>0</v>
      </c>
      <c r="S78" s="38"/>
      <c r="T78" s="38"/>
      <c r="U78" s="38"/>
      <c r="V78" s="40"/>
      <c r="W78" s="41">
        <f t="shared" si="21"/>
        <v>0</v>
      </c>
      <c r="X78" s="38"/>
      <c r="Y78" s="38"/>
      <c r="Z78" s="38"/>
      <c r="AA78" s="40"/>
      <c r="AB78" s="41">
        <f t="shared" si="22"/>
        <v>0</v>
      </c>
      <c r="AC78" s="38"/>
      <c r="AD78" s="38"/>
      <c r="AE78" s="38"/>
      <c r="AF78" s="40"/>
      <c r="AG78" s="41">
        <f t="shared" si="23"/>
        <v>0</v>
      </c>
      <c r="AH78" s="38"/>
      <c r="AI78" s="38"/>
      <c r="AJ78" s="38"/>
      <c r="AK78" s="40"/>
      <c r="AL78" s="41">
        <f t="shared" si="24"/>
        <v>0</v>
      </c>
      <c r="AM78" s="38"/>
      <c r="AN78" s="38"/>
      <c r="AO78" s="38"/>
      <c r="AP78" s="40"/>
      <c r="AQ78" s="41">
        <f t="shared" si="25"/>
        <v>0</v>
      </c>
      <c r="AR78" s="38"/>
      <c r="AS78" s="38"/>
      <c r="AT78" s="38"/>
      <c r="AU78" s="40"/>
      <c r="AV78" s="43">
        <f t="shared" si="26"/>
        <v>0</v>
      </c>
    </row>
    <row r="79" spans="1:48" ht="15.75" customHeight="1" x14ac:dyDescent="0.25">
      <c r="A79" s="21">
        <f>#N/A</f>
        <v>3</v>
      </c>
      <c r="B79" s="38" t="s">
        <v>102</v>
      </c>
      <c r="C79" s="37" t="s">
        <v>91</v>
      </c>
      <c r="D79" s="38"/>
      <c r="E79" s="38"/>
      <c r="F79" s="38"/>
      <c r="G79" s="40"/>
      <c r="H79" s="41">
        <f t="shared" si="18"/>
        <v>0</v>
      </c>
      <c r="I79" s="38"/>
      <c r="J79" s="38"/>
      <c r="K79" s="38"/>
      <c r="L79" s="40"/>
      <c r="M79" s="41">
        <f t="shared" si="19"/>
        <v>0</v>
      </c>
      <c r="N79" s="38"/>
      <c r="O79" s="38"/>
      <c r="P79" s="38"/>
      <c r="Q79" s="40"/>
      <c r="R79" s="41">
        <f t="shared" si="20"/>
        <v>0</v>
      </c>
      <c r="S79" s="38"/>
      <c r="T79" s="38"/>
      <c r="U79" s="38"/>
      <c r="V79" s="40"/>
      <c r="W79" s="41">
        <f t="shared" si="21"/>
        <v>0</v>
      </c>
      <c r="X79" s="38"/>
      <c r="Y79" s="38"/>
      <c r="Z79" s="38"/>
      <c r="AA79" s="40"/>
      <c r="AB79" s="41">
        <f t="shared" si="22"/>
        <v>0</v>
      </c>
      <c r="AC79" s="38"/>
      <c r="AD79" s="38"/>
      <c r="AE79" s="38"/>
      <c r="AF79" s="40"/>
      <c r="AG79" s="41">
        <f t="shared" si="23"/>
        <v>0</v>
      </c>
      <c r="AH79" s="38"/>
      <c r="AI79" s="38"/>
      <c r="AJ79" s="38"/>
      <c r="AK79" s="40"/>
      <c r="AL79" s="41">
        <f t="shared" si="24"/>
        <v>0</v>
      </c>
      <c r="AM79" s="38"/>
      <c r="AN79" s="38"/>
      <c r="AO79" s="38"/>
      <c r="AP79" s="40"/>
      <c r="AQ79" s="41">
        <f t="shared" si="25"/>
        <v>0</v>
      </c>
      <c r="AR79" s="38"/>
      <c r="AS79" s="38"/>
      <c r="AT79" s="38"/>
      <c r="AU79" s="40"/>
      <c r="AV79" s="43">
        <f t="shared" si="26"/>
        <v>0</v>
      </c>
    </row>
    <row r="80" spans="1:48" ht="15.75" customHeight="1" x14ac:dyDescent="0.25">
      <c r="A80" s="21">
        <f>#N/A</f>
        <v>3</v>
      </c>
      <c r="B80" s="44" t="s">
        <v>82</v>
      </c>
      <c r="C80" s="37" t="s">
        <v>91</v>
      </c>
      <c r="D80" s="45"/>
      <c r="E80" s="45"/>
      <c r="F80" s="45"/>
      <c r="G80" s="46"/>
      <c r="H80" s="47">
        <f t="shared" si="18"/>
        <v>0</v>
      </c>
      <c r="I80" s="45"/>
      <c r="J80" s="45"/>
      <c r="K80" s="45"/>
      <c r="L80" s="46"/>
      <c r="M80" s="47">
        <f t="shared" si="19"/>
        <v>0</v>
      </c>
      <c r="N80" s="45"/>
      <c r="O80" s="45"/>
      <c r="P80" s="45"/>
      <c r="Q80" s="46"/>
      <c r="R80" s="47">
        <f t="shared" si="20"/>
        <v>0</v>
      </c>
      <c r="S80" s="45"/>
      <c r="T80" s="45"/>
      <c r="U80" s="45"/>
      <c r="V80" s="46"/>
      <c r="W80" s="47">
        <f t="shared" si="21"/>
        <v>0</v>
      </c>
      <c r="X80" s="45"/>
      <c r="Y80" s="45"/>
      <c r="Z80" s="45"/>
      <c r="AA80" s="46"/>
      <c r="AB80" s="47">
        <f t="shared" si="22"/>
        <v>0</v>
      </c>
      <c r="AC80" s="45"/>
      <c r="AD80" s="45"/>
      <c r="AE80" s="45"/>
      <c r="AF80" s="46"/>
      <c r="AG80" s="47">
        <f t="shared" si="23"/>
        <v>0</v>
      </c>
      <c r="AH80" s="45"/>
      <c r="AI80" s="45"/>
      <c r="AJ80" s="45"/>
      <c r="AK80" s="46"/>
      <c r="AL80" s="47">
        <f t="shared" si="24"/>
        <v>0</v>
      </c>
      <c r="AM80" s="45"/>
      <c r="AN80" s="45"/>
      <c r="AO80" s="45"/>
      <c r="AP80" s="46"/>
      <c r="AQ80" s="47">
        <f t="shared" si="25"/>
        <v>0</v>
      </c>
      <c r="AR80" s="45"/>
      <c r="AS80" s="45"/>
      <c r="AT80" s="45"/>
      <c r="AU80" s="46"/>
      <c r="AV80" s="48">
        <f t="shared" si="26"/>
        <v>0</v>
      </c>
    </row>
    <row r="81" spans="1:48" ht="15.75" customHeight="1" x14ac:dyDescent="0.25">
      <c r="A81" s="21">
        <f>#N/A</f>
        <v>3</v>
      </c>
      <c r="B81" s="44"/>
      <c r="C81" s="37" t="s">
        <v>91</v>
      </c>
      <c r="D81" s="38"/>
      <c r="E81" s="38"/>
      <c r="F81" s="38"/>
      <c r="G81" s="40"/>
      <c r="H81" s="47">
        <f t="shared" si="18"/>
        <v>0</v>
      </c>
      <c r="I81" s="38"/>
      <c r="J81" s="38"/>
      <c r="K81" s="38"/>
      <c r="L81" s="40"/>
      <c r="M81" s="47">
        <f t="shared" si="19"/>
        <v>0</v>
      </c>
      <c r="N81" s="38"/>
      <c r="O81" s="38"/>
      <c r="P81" s="38"/>
      <c r="Q81" s="40"/>
      <c r="R81" s="47">
        <f t="shared" si="20"/>
        <v>0</v>
      </c>
      <c r="S81" s="38"/>
      <c r="T81" s="38"/>
      <c r="U81" s="38"/>
      <c r="V81" s="40"/>
      <c r="W81" s="47">
        <f t="shared" si="21"/>
        <v>0</v>
      </c>
      <c r="X81" s="38"/>
      <c r="Y81" s="38"/>
      <c r="Z81" s="38"/>
      <c r="AA81" s="40"/>
      <c r="AB81" s="47">
        <f t="shared" si="22"/>
        <v>0</v>
      </c>
      <c r="AC81" s="38"/>
      <c r="AD81" s="38"/>
      <c r="AE81" s="38"/>
      <c r="AF81" s="40"/>
      <c r="AG81" s="47">
        <f t="shared" si="23"/>
        <v>0</v>
      </c>
      <c r="AH81" s="38"/>
      <c r="AI81" s="38"/>
      <c r="AJ81" s="38"/>
      <c r="AK81" s="40"/>
      <c r="AL81" s="47">
        <f t="shared" si="24"/>
        <v>0</v>
      </c>
      <c r="AM81" s="38"/>
      <c r="AN81" s="38"/>
      <c r="AO81" s="38"/>
      <c r="AP81" s="40"/>
      <c r="AQ81" s="47">
        <f t="shared" si="25"/>
        <v>0</v>
      </c>
      <c r="AR81" s="38"/>
      <c r="AS81" s="38"/>
      <c r="AT81" s="38"/>
      <c r="AU81" s="40"/>
      <c r="AV81" s="48">
        <f t="shared" si="26"/>
        <v>0</v>
      </c>
    </row>
    <row r="82" spans="1:48" ht="15.75" customHeight="1" x14ac:dyDescent="0.25">
      <c r="A82" s="21">
        <f>#N/A</f>
        <v>3</v>
      </c>
      <c r="B82" s="44"/>
      <c r="C82" s="37" t="s">
        <v>91</v>
      </c>
      <c r="D82" s="38"/>
      <c r="E82" s="38"/>
      <c r="F82" s="38"/>
      <c r="G82" s="40"/>
      <c r="H82" s="47">
        <f t="shared" si="18"/>
        <v>0</v>
      </c>
      <c r="I82" s="38"/>
      <c r="J82" s="38"/>
      <c r="K82" s="38"/>
      <c r="L82" s="40"/>
      <c r="M82" s="47">
        <f t="shared" si="19"/>
        <v>0</v>
      </c>
      <c r="N82" s="38"/>
      <c r="O82" s="38"/>
      <c r="P82" s="38"/>
      <c r="Q82" s="40"/>
      <c r="R82" s="47">
        <f t="shared" si="20"/>
        <v>0</v>
      </c>
      <c r="S82" s="38"/>
      <c r="T82" s="38"/>
      <c r="U82" s="38"/>
      <c r="V82" s="40"/>
      <c r="W82" s="47">
        <f t="shared" si="21"/>
        <v>0</v>
      </c>
      <c r="X82" s="38"/>
      <c r="Y82" s="38"/>
      <c r="Z82" s="38"/>
      <c r="AA82" s="40"/>
      <c r="AB82" s="47">
        <f t="shared" si="22"/>
        <v>0</v>
      </c>
      <c r="AC82" s="38"/>
      <c r="AD82" s="38"/>
      <c r="AE82" s="38"/>
      <c r="AF82" s="40"/>
      <c r="AG82" s="47">
        <f t="shared" si="23"/>
        <v>0</v>
      </c>
      <c r="AH82" s="38"/>
      <c r="AI82" s="38"/>
      <c r="AJ82" s="38"/>
      <c r="AK82" s="40"/>
      <c r="AL82" s="47">
        <f t="shared" si="24"/>
        <v>0</v>
      </c>
      <c r="AM82" s="38"/>
      <c r="AN82" s="38"/>
      <c r="AO82" s="38"/>
      <c r="AP82" s="40"/>
      <c r="AQ82" s="47">
        <f t="shared" si="25"/>
        <v>0</v>
      </c>
      <c r="AR82" s="38"/>
      <c r="AS82" s="38"/>
      <c r="AT82" s="38"/>
      <c r="AU82" s="40"/>
      <c r="AV82" s="48">
        <f t="shared" si="26"/>
        <v>0</v>
      </c>
    </row>
    <row r="83" spans="1:48" ht="15.75" customHeight="1" x14ac:dyDescent="0.25">
      <c r="A83" s="21">
        <f>#N/A</f>
        <v>3</v>
      </c>
      <c r="B83" s="44"/>
      <c r="C83" s="37" t="s">
        <v>91</v>
      </c>
      <c r="D83" s="38"/>
      <c r="E83" s="38"/>
      <c r="F83" s="38"/>
      <c r="G83" s="40"/>
      <c r="H83" s="47">
        <f t="shared" si="18"/>
        <v>0</v>
      </c>
      <c r="I83" s="38"/>
      <c r="J83" s="38"/>
      <c r="K83" s="38"/>
      <c r="L83" s="40"/>
      <c r="M83" s="47">
        <f t="shared" si="19"/>
        <v>0</v>
      </c>
      <c r="N83" s="38"/>
      <c r="O83" s="38"/>
      <c r="P83" s="38"/>
      <c r="Q83" s="40"/>
      <c r="R83" s="47">
        <f t="shared" si="20"/>
        <v>0</v>
      </c>
      <c r="S83" s="38"/>
      <c r="T83" s="38"/>
      <c r="U83" s="38"/>
      <c r="V83" s="40"/>
      <c r="W83" s="47">
        <f t="shared" si="21"/>
        <v>0</v>
      </c>
      <c r="X83" s="38"/>
      <c r="Y83" s="38"/>
      <c r="Z83" s="38"/>
      <c r="AA83" s="40"/>
      <c r="AB83" s="47">
        <f t="shared" si="22"/>
        <v>0</v>
      </c>
      <c r="AC83" s="38"/>
      <c r="AD83" s="38"/>
      <c r="AE83" s="38"/>
      <c r="AF83" s="40"/>
      <c r="AG83" s="47">
        <f t="shared" si="23"/>
        <v>0</v>
      </c>
      <c r="AH83" s="38"/>
      <c r="AI83" s="38"/>
      <c r="AJ83" s="38"/>
      <c r="AK83" s="40"/>
      <c r="AL83" s="47">
        <f t="shared" si="24"/>
        <v>0</v>
      </c>
      <c r="AM83" s="38"/>
      <c r="AN83" s="38"/>
      <c r="AO83" s="38"/>
      <c r="AP83" s="40"/>
      <c r="AQ83" s="47">
        <f t="shared" si="25"/>
        <v>0</v>
      </c>
      <c r="AR83" s="38"/>
      <c r="AS83" s="38"/>
      <c r="AT83" s="38"/>
      <c r="AU83" s="40"/>
      <c r="AV83" s="48">
        <f t="shared" si="26"/>
        <v>0</v>
      </c>
    </row>
    <row r="84" spans="1:48" ht="15.75" customHeight="1" x14ac:dyDescent="0.25">
      <c r="A84" s="21">
        <f>#N/A</f>
        <v>3</v>
      </c>
      <c r="B84" s="44"/>
      <c r="C84" s="37" t="s">
        <v>91</v>
      </c>
      <c r="D84" s="38"/>
      <c r="E84" s="38"/>
      <c r="F84" s="38"/>
      <c r="G84" s="40"/>
      <c r="H84" s="47">
        <f t="shared" si="18"/>
        <v>0</v>
      </c>
      <c r="I84" s="38"/>
      <c r="J84" s="38"/>
      <c r="K84" s="38"/>
      <c r="L84" s="40"/>
      <c r="M84" s="47">
        <f t="shared" si="19"/>
        <v>0</v>
      </c>
      <c r="N84" s="38"/>
      <c r="O84" s="38"/>
      <c r="P84" s="38"/>
      <c r="Q84" s="40"/>
      <c r="R84" s="47">
        <f t="shared" si="20"/>
        <v>0</v>
      </c>
      <c r="S84" s="38"/>
      <c r="T84" s="38"/>
      <c r="U84" s="38"/>
      <c r="V84" s="40"/>
      <c r="W84" s="47">
        <f t="shared" si="21"/>
        <v>0</v>
      </c>
      <c r="X84" s="38"/>
      <c r="Y84" s="38"/>
      <c r="Z84" s="38"/>
      <c r="AA84" s="40"/>
      <c r="AB84" s="47">
        <f t="shared" si="22"/>
        <v>0</v>
      </c>
      <c r="AC84" s="38"/>
      <c r="AD84" s="38"/>
      <c r="AE84" s="38"/>
      <c r="AF84" s="40"/>
      <c r="AG84" s="47">
        <f t="shared" si="23"/>
        <v>0</v>
      </c>
      <c r="AH84" s="38"/>
      <c r="AI84" s="38"/>
      <c r="AJ84" s="38"/>
      <c r="AK84" s="40"/>
      <c r="AL84" s="47">
        <f t="shared" si="24"/>
        <v>0</v>
      </c>
      <c r="AM84" s="38"/>
      <c r="AN84" s="38"/>
      <c r="AO84" s="38"/>
      <c r="AP84" s="40"/>
      <c r="AQ84" s="47">
        <f t="shared" si="25"/>
        <v>0</v>
      </c>
      <c r="AR84" s="38"/>
      <c r="AS84" s="38"/>
      <c r="AT84" s="38"/>
      <c r="AU84" s="40"/>
      <c r="AV84" s="48">
        <f t="shared" si="26"/>
        <v>0</v>
      </c>
    </row>
    <row r="85" spans="1:48" ht="15.75" customHeight="1" x14ac:dyDescent="0.25">
      <c r="A85" s="21">
        <f>#N/A</f>
        <v>3</v>
      </c>
      <c r="B85" s="44"/>
      <c r="C85" s="37" t="s">
        <v>91</v>
      </c>
      <c r="D85" s="38"/>
      <c r="E85" s="38"/>
      <c r="F85" s="38"/>
      <c r="G85" s="40"/>
      <c r="H85" s="47">
        <f t="shared" si="18"/>
        <v>0</v>
      </c>
      <c r="I85" s="38"/>
      <c r="J85" s="38"/>
      <c r="K85" s="38"/>
      <c r="L85" s="40"/>
      <c r="M85" s="47">
        <f t="shared" si="19"/>
        <v>0</v>
      </c>
      <c r="N85" s="38"/>
      <c r="O85" s="38"/>
      <c r="P85" s="38"/>
      <c r="Q85" s="40"/>
      <c r="R85" s="47">
        <f t="shared" si="20"/>
        <v>0</v>
      </c>
      <c r="S85" s="38"/>
      <c r="T85" s="38"/>
      <c r="U85" s="38"/>
      <c r="V85" s="40"/>
      <c r="W85" s="47">
        <f t="shared" si="21"/>
        <v>0</v>
      </c>
      <c r="X85" s="38"/>
      <c r="Y85" s="38"/>
      <c r="Z85" s="38"/>
      <c r="AA85" s="40"/>
      <c r="AB85" s="47">
        <f t="shared" si="22"/>
        <v>0</v>
      </c>
      <c r="AC85" s="38"/>
      <c r="AD85" s="38"/>
      <c r="AE85" s="38"/>
      <c r="AF85" s="40"/>
      <c r="AG85" s="47">
        <f t="shared" si="23"/>
        <v>0</v>
      </c>
      <c r="AH85" s="38"/>
      <c r="AI85" s="38"/>
      <c r="AJ85" s="38"/>
      <c r="AK85" s="40"/>
      <c r="AL85" s="47">
        <f t="shared" si="24"/>
        <v>0</v>
      </c>
      <c r="AM85" s="38"/>
      <c r="AN85" s="38"/>
      <c r="AO85" s="38"/>
      <c r="AP85" s="40"/>
      <c r="AQ85" s="47">
        <f t="shared" si="25"/>
        <v>0</v>
      </c>
      <c r="AR85" s="38"/>
      <c r="AS85" s="38"/>
      <c r="AT85" s="38"/>
      <c r="AU85" s="40"/>
      <c r="AV85" s="48">
        <f t="shared" si="26"/>
        <v>0</v>
      </c>
    </row>
    <row r="86" spans="1:48" ht="15.75" customHeight="1" x14ac:dyDescent="0.25">
      <c r="A86" s="21">
        <f>#N/A</f>
        <v>3</v>
      </c>
      <c r="B86" s="49"/>
      <c r="C86" s="50"/>
      <c r="D86" s="51"/>
      <c r="E86" s="52"/>
      <c r="F86" s="52"/>
      <c r="G86" s="52"/>
      <c r="H86" s="52">
        <f>SUM(H61:H85)</f>
        <v>4</v>
      </c>
      <c r="I86" s="52"/>
      <c r="J86" s="52"/>
      <c r="K86" s="52"/>
      <c r="L86" s="52"/>
      <c r="M86" s="52">
        <f>SUM(M61:M85)</f>
        <v>3</v>
      </c>
      <c r="N86" s="52"/>
      <c r="O86" s="52"/>
      <c r="P86" s="52"/>
      <c r="Q86" s="52"/>
      <c r="R86" s="52">
        <f>SUM(R61:R85)</f>
        <v>2</v>
      </c>
      <c r="S86" s="52"/>
      <c r="T86" s="52"/>
      <c r="U86" s="52"/>
      <c r="V86" s="52"/>
      <c r="W86" s="52">
        <f>SUM(W61:W85)</f>
        <v>5</v>
      </c>
      <c r="X86" s="52"/>
      <c r="Y86" s="52"/>
      <c r="Z86" s="52"/>
      <c r="AA86" s="52"/>
      <c r="AB86" s="52">
        <f>SUM(AB61:AB85)</f>
        <v>2</v>
      </c>
      <c r="AC86" s="52"/>
      <c r="AD86" s="52"/>
      <c r="AE86" s="52"/>
      <c r="AF86" s="52"/>
      <c r="AG86" s="52">
        <f>SUM(AG61:AG85)</f>
        <v>2</v>
      </c>
      <c r="AH86" s="52"/>
      <c r="AI86" s="52"/>
      <c r="AJ86" s="52"/>
      <c r="AK86" s="52"/>
      <c r="AL86" s="52">
        <f>SUM(AL61:AL85)</f>
        <v>1</v>
      </c>
      <c r="AM86" s="52"/>
      <c r="AN86" s="52"/>
      <c r="AO86" s="52"/>
      <c r="AP86" s="52"/>
      <c r="AQ86" s="52">
        <f>SUM(AQ61:AQ85)</f>
        <v>6</v>
      </c>
      <c r="AR86" s="52"/>
      <c r="AS86" s="52"/>
      <c r="AT86" s="52"/>
      <c r="AU86" s="52"/>
      <c r="AV86" s="52">
        <f>SUM(AV61:AV85)</f>
        <v>5</v>
      </c>
    </row>
    <row r="87" spans="1:48" ht="15.75" customHeight="1" x14ac:dyDescent="0.25">
      <c r="A87" s="21">
        <f>#N/A</f>
        <v>4</v>
      </c>
      <c r="B87" s="85" t="str">
        <f>"Буква (или иное название) класса "&amp;A87&amp;":"</f>
        <v>Буква (или иное название) класса 4:</v>
      </c>
      <c r="C87" s="86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9"/>
    </row>
  </sheetData>
  <mergeCells count="19">
    <mergeCell ref="B33:C33"/>
    <mergeCell ref="D33:AV33"/>
    <mergeCell ref="B60:C60"/>
    <mergeCell ref="D60:AV60"/>
    <mergeCell ref="B87:C87"/>
    <mergeCell ref="D87:AV87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6:AV87">
    <cfRule type="expression" dxfId="22" priority="1">
      <formula>$A6&gt;$C$2</formula>
    </cfRule>
  </conditionalFormatting>
  <conditionalFormatting sqref="D6:AV6 D33:AV33 D60:AV60 D87:AV87">
    <cfRule type="expression" dxfId="21" priority="2">
      <formula>AND(LEN($D6)=0,$A6&lt;=$C$2)</formula>
    </cfRule>
  </conditionalFormatting>
  <conditionalFormatting sqref="C2">
    <cfRule type="expression" dxfId="20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400-000000000000}">
      <formula1>0</formula1>
    </dataValidation>
    <dataValidation type="list" allowBlank="1" showErrorMessage="1" sqref="D7:G31 I7:L31 N7:Q31 S7:V31 X7:AA31 AC7:AF31 AH7:AK31 AM7:AP31 AR7:AU31 D34:G58 I34:L58 N34:Q58 S34:V58 X34:AA58 AC34:AF58 AH34:AK58 AM34:AP58 AR34:AU58 D61:G85 I61:L85 N61:Q85 S61:V85 X61:AA85 AC61:AF85 AH61:AK85 AM61:AP85 AR61:AU85" xr:uid="{00000000-0002-0000-0400-000001000000}">
      <formula1>$D$1:$F$1</formula1>
    </dataValidation>
  </dataValidations>
  <pageMargins left="0.7" right="0.7" top="0.75" bottom="0.75" header="0" footer="0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V87"/>
  <sheetViews>
    <sheetView view="pageBreakPreview" zoomScale="60" zoomScaleNormal="100" workbookViewId="0">
      <pane xSplit="3" ySplit="4" topLeftCell="D46" activePane="bottomRight" state="frozen"/>
      <selection pane="topRight" activeCell="D1" sqref="D1"/>
      <selection pane="bottomLeft" activeCell="A5" sqref="A5"/>
      <selection pane="bottomRight" activeCell="A88" sqref="A88:XFD1355"/>
    </sheetView>
  </sheetViews>
  <sheetFormatPr defaultColWidth="11.25" defaultRowHeight="15" customHeight="1" x14ac:dyDescent="0.25"/>
  <cols>
    <col min="1" max="1" width="0.125" customWidth="1"/>
    <col min="2" max="2" width="42" customWidth="1"/>
    <col min="3" max="3" width="12" customWidth="1"/>
    <col min="4" max="48" width="4.12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104</v>
      </c>
      <c r="C2" s="25">
        <v>3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105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8" t="s">
        <v>70</v>
      </c>
      <c r="C7" s="37" t="s">
        <v>105</v>
      </c>
      <c r="D7" s="38"/>
      <c r="E7" s="38"/>
      <c r="F7" s="39" t="s">
        <v>49</v>
      </c>
      <c r="G7" s="40"/>
      <c r="H7" s="41">
        <f t="shared" ref="H7:H31" si="0">COUNTA(D7:G7)</f>
        <v>1</v>
      </c>
      <c r="I7" s="38"/>
      <c r="J7" s="38"/>
      <c r="K7" s="38"/>
      <c r="L7" s="42" t="s">
        <v>49</v>
      </c>
      <c r="M7" s="41">
        <f t="shared" ref="M7:M31" si="1">COUNTA(I7:L7)</f>
        <v>1</v>
      </c>
      <c r="N7" s="38"/>
      <c r="O7" s="38"/>
      <c r="P7" s="39" t="s">
        <v>49</v>
      </c>
      <c r="Q7" s="40"/>
      <c r="R7" s="41">
        <f t="shared" ref="R7:R31" si="2">COUNTA(N7:Q7)</f>
        <v>1</v>
      </c>
      <c r="S7" s="38"/>
      <c r="T7" s="38"/>
      <c r="U7" s="39" t="s">
        <v>49</v>
      </c>
      <c r="V7" s="40"/>
      <c r="W7" s="41">
        <f t="shared" ref="W7:W31" si="3">COUNTA(S7:V7)</f>
        <v>1</v>
      </c>
      <c r="X7" s="38"/>
      <c r="Y7" s="38"/>
      <c r="Z7" s="38"/>
      <c r="AA7" s="42" t="s">
        <v>49</v>
      </c>
      <c r="AB7" s="41">
        <f t="shared" ref="AB7:AB31" si="4">COUNTA(X7:AA7)</f>
        <v>1</v>
      </c>
      <c r="AC7" s="38"/>
      <c r="AD7" s="38"/>
      <c r="AE7" s="38"/>
      <c r="AF7" s="40"/>
      <c r="AG7" s="41">
        <f t="shared" ref="AG7:AG31" si="5">COUNTA(AC7:AF7)</f>
        <v>0</v>
      </c>
      <c r="AH7" s="39" t="s">
        <v>49</v>
      </c>
      <c r="AI7" s="38"/>
      <c r="AJ7" s="38"/>
      <c r="AK7" s="40"/>
      <c r="AL7" s="41">
        <f t="shared" ref="AL7:AL31" si="6">COUNTA(AH7:AK7)</f>
        <v>1</v>
      </c>
      <c r="AM7" s="38"/>
      <c r="AN7" s="39" t="s">
        <v>47</v>
      </c>
      <c r="AO7" s="38"/>
      <c r="AP7" s="40"/>
      <c r="AQ7" s="41">
        <f t="shared" ref="AQ7:AQ31" si="7">COUNTA(AM7:AP7)</f>
        <v>1</v>
      </c>
      <c r="AR7" s="38"/>
      <c r="AS7" s="38"/>
      <c r="AT7" s="39" t="s">
        <v>49</v>
      </c>
      <c r="AU7" s="40"/>
      <c r="AV7" s="43">
        <f t="shared" ref="AV7:AV31" si="8">COUNTA(AR7:AU7)</f>
        <v>1</v>
      </c>
    </row>
    <row r="8" spans="1:48" ht="15.75" customHeight="1" x14ac:dyDescent="0.25">
      <c r="A8" s="21">
        <v>1</v>
      </c>
      <c r="B8" s="38" t="s">
        <v>92</v>
      </c>
      <c r="C8" s="37" t="s">
        <v>105</v>
      </c>
      <c r="D8" s="38"/>
      <c r="E8" s="38"/>
      <c r="F8" s="38"/>
      <c r="G8" s="40"/>
      <c r="H8" s="41">
        <f t="shared" si="0"/>
        <v>0</v>
      </c>
      <c r="I8" s="38"/>
      <c r="J8" s="38"/>
      <c r="K8" s="38"/>
      <c r="L8" s="40"/>
      <c r="M8" s="41">
        <f t="shared" si="1"/>
        <v>0</v>
      </c>
      <c r="N8" s="38"/>
      <c r="O8" s="38"/>
      <c r="P8" s="38"/>
      <c r="Q8" s="40"/>
      <c r="R8" s="41">
        <f t="shared" si="2"/>
        <v>0</v>
      </c>
      <c r="S8" s="38"/>
      <c r="T8" s="38"/>
      <c r="U8" s="39" t="s">
        <v>49</v>
      </c>
      <c r="V8" s="40"/>
      <c r="W8" s="41">
        <f t="shared" si="3"/>
        <v>1</v>
      </c>
      <c r="X8" s="38"/>
      <c r="Y8" s="39"/>
      <c r="Z8" s="38"/>
      <c r="AA8" s="40"/>
      <c r="AB8" s="41">
        <f t="shared" si="4"/>
        <v>0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0"/>
      <c r="AQ8" s="41">
        <f t="shared" si="7"/>
        <v>0</v>
      </c>
      <c r="AR8" s="38"/>
      <c r="AS8" s="39" t="s">
        <v>49</v>
      </c>
      <c r="AT8" s="38"/>
      <c r="AU8" s="40"/>
      <c r="AV8" s="43">
        <f t="shared" si="8"/>
        <v>1</v>
      </c>
    </row>
    <row r="9" spans="1:48" ht="15.75" customHeight="1" x14ac:dyDescent="0.25">
      <c r="A9" s="21">
        <v>1</v>
      </c>
      <c r="B9" s="38" t="s">
        <v>72</v>
      </c>
      <c r="C9" s="37" t="s">
        <v>105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93</v>
      </c>
      <c r="C10" s="37" t="s">
        <v>105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37" t="s">
        <v>105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94</v>
      </c>
      <c r="C12" s="37" t="s">
        <v>105</v>
      </c>
      <c r="D12" s="38"/>
      <c r="E12" s="38"/>
      <c r="F12" s="38"/>
      <c r="G12" s="40"/>
      <c r="H12" s="41">
        <f t="shared" si="0"/>
        <v>0</v>
      </c>
      <c r="I12" s="38"/>
      <c r="J12" s="38"/>
      <c r="K12" s="38"/>
      <c r="L12" s="40"/>
      <c r="M12" s="41">
        <f t="shared" si="1"/>
        <v>0</v>
      </c>
      <c r="N12" s="38"/>
      <c r="O12" s="38"/>
      <c r="P12" s="38"/>
      <c r="Q12" s="40"/>
      <c r="R12" s="41">
        <f t="shared" si="2"/>
        <v>0</v>
      </c>
      <c r="S12" s="38"/>
      <c r="T12" s="38"/>
      <c r="U12" s="38"/>
      <c r="V12" s="40"/>
      <c r="W12" s="41">
        <f t="shared" si="3"/>
        <v>0</v>
      </c>
      <c r="X12" s="38"/>
      <c r="Y12" s="38"/>
      <c r="Z12" s="38"/>
      <c r="AA12" s="40"/>
      <c r="AB12" s="41">
        <f t="shared" si="4"/>
        <v>0</v>
      </c>
      <c r="AC12" s="38"/>
      <c r="AD12" s="38"/>
      <c r="AE12" s="38"/>
      <c r="AF12" s="40"/>
      <c r="AG12" s="41">
        <f t="shared" si="5"/>
        <v>0</v>
      </c>
      <c r="AH12" s="38"/>
      <c r="AI12" s="38"/>
      <c r="AJ12" s="38"/>
      <c r="AK12" s="40"/>
      <c r="AL12" s="41">
        <f t="shared" si="6"/>
        <v>0</v>
      </c>
      <c r="AM12" s="38"/>
      <c r="AN12" s="38"/>
      <c r="AO12" s="38"/>
      <c r="AP12" s="40"/>
      <c r="AQ12" s="41">
        <f t="shared" si="7"/>
        <v>0</v>
      </c>
      <c r="AR12" s="38"/>
      <c r="AS12" s="38"/>
      <c r="AT12" s="38"/>
      <c r="AU12" s="40"/>
      <c r="AV12" s="43">
        <f t="shared" si="8"/>
        <v>0</v>
      </c>
    </row>
    <row r="13" spans="1:48" ht="15.75" customHeight="1" x14ac:dyDescent="0.25">
      <c r="A13" s="21">
        <v>1</v>
      </c>
      <c r="B13" s="38" t="s">
        <v>75</v>
      </c>
      <c r="C13" s="37" t="s">
        <v>105</v>
      </c>
      <c r="D13" s="38"/>
      <c r="E13" s="39" t="s">
        <v>49</v>
      </c>
      <c r="F13" s="38"/>
      <c r="G13" s="40"/>
      <c r="H13" s="41">
        <f t="shared" si="0"/>
        <v>1</v>
      </c>
      <c r="I13" s="39" t="s">
        <v>49</v>
      </c>
      <c r="J13" s="38"/>
      <c r="K13" s="39" t="s">
        <v>49</v>
      </c>
      <c r="L13" s="40"/>
      <c r="M13" s="41">
        <f t="shared" si="1"/>
        <v>2</v>
      </c>
      <c r="N13" s="38"/>
      <c r="O13" s="38"/>
      <c r="P13" s="39" t="s">
        <v>49</v>
      </c>
      <c r="Q13" s="40"/>
      <c r="R13" s="41">
        <f t="shared" si="2"/>
        <v>1</v>
      </c>
      <c r="S13" s="38"/>
      <c r="T13" s="38"/>
      <c r="U13" s="39" t="s">
        <v>49</v>
      </c>
      <c r="V13" s="40"/>
      <c r="W13" s="41">
        <f t="shared" si="3"/>
        <v>1</v>
      </c>
      <c r="X13" s="38"/>
      <c r="Y13" s="38"/>
      <c r="Z13" s="38"/>
      <c r="AA13" s="42" t="s">
        <v>49</v>
      </c>
      <c r="AB13" s="41">
        <f t="shared" si="4"/>
        <v>1</v>
      </c>
      <c r="AC13" s="38"/>
      <c r="AD13" s="39" t="s">
        <v>49</v>
      </c>
      <c r="AE13" s="38"/>
      <c r="AF13" s="40"/>
      <c r="AG13" s="41">
        <f t="shared" si="5"/>
        <v>1</v>
      </c>
      <c r="AH13" s="39" t="s">
        <v>49</v>
      </c>
      <c r="AI13" s="38"/>
      <c r="AJ13" s="38"/>
      <c r="AK13" s="40"/>
      <c r="AL13" s="41">
        <f t="shared" si="6"/>
        <v>1</v>
      </c>
      <c r="AM13" s="38"/>
      <c r="AN13" s="39" t="s">
        <v>47</v>
      </c>
      <c r="AO13" s="38"/>
      <c r="AP13" s="42" t="s">
        <v>49</v>
      </c>
      <c r="AQ13" s="41">
        <f t="shared" si="7"/>
        <v>2</v>
      </c>
      <c r="AR13" s="38"/>
      <c r="AS13" s="38"/>
      <c r="AT13" s="39" t="s">
        <v>49</v>
      </c>
      <c r="AU13" s="40"/>
      <c r="AV13" s="43">
        <f t="shared" si="8"/>
        <v>1</v>
      </c>
    </row>
    <row r="14" spans="1:48" ht="15.75" customHeight="1" x14ac:dyDescent="0.25">
      <c r="A14" s="21">
        <v>1</v>
      </c>
      <c r="B14" s="38" t="s">
        <v>95</v>
      </c>
      <c r="C14" s="37" t="s">
        <v>105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8"/>
      <c r="AK14" s="40"/>
      <c r="AL14" s="41">
        <f t="shared" si="6"/>
        <v>0</v>
      </c>
      <c r="AM14" s="38"/>
      <c r="AN14" s="38"/>
      <c r="AO14" s="38"/>
      <c r="AP14" s="40"/>
      <c r="AQ14" s="41">
        <f t="shared" si="7"/>
        <v>0</v>
      </c>
      <c r="AR14" s="38"/>
      <c r="AS14" s="38"/>
      <c r="AT14" s="38"/>
      <c r="AU14" s="40"/>
      <c r="AV14" s="43">
        <f t="shared" si="8"/>
        <v>0</v>
      </c>
    </row>
    <row r="15" spans="1:48" ht="15.75" customHeight="1" x14ac:dyDescent="0.25">
      <c r="A15" s="21">
        <v>1</v>
      </c>
      <c r="B15" s="38" t="s">
        <v>96</v>
      </c>
      <c r="C15" s="37" t="s">
        <v>105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9" t="s">
        <v>49</v>
      </c>
      <c r="U15" s="38"/>
      <c r="V15" s="40"/>
      <c r="W15" s="41">
        <f t="shared" si="3"/>
        <v>1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9" t="s">
        <v>47</v>
      </c>
      <c r="AO15" s="38"/>
      <c r="AP15" s="40"/>
      <c r="AQ15" s="41">
        <f t="shared" si="7"/>
        <v>1</v>
      </c>
      <c r="AR15" s="38"/>
      <c r="AS15" s="38"/>
      <c r="AT15" s="38"/>
      <c r="AU15" s="40"/>
      <c r="AV15" s="43">
        <f t="shared" si="8"/>
        <v>0</v>
      </c>
    </row>
    <row r="16" spans="1:48" ht="15.75" customHeight="1" x14ac:dyDescent="0.25">
      <c r="A16" s="21">
        <v>1</v>
      </c>
      <c r="B16" s="38" t="s">
        <v>97</v>
      </c>
      <c r="C16" s="37" t="s">
        <v>105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9" t="s">
        <v>49</v>
      </c>
      <c r="U16" s="38"/>
      <c r="V16" s="40"/>
      <c r="W16" s="41">
        <f t="shared" si="3"/>
        <v>1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9" t="s">
        <v>47</v>
      </c>
      <c r="AO16" s="38"/>
      <c r="AP16" s="40"/>
      <c r="AQ16" s="41">
        <f t="shared" si="7"/>
        <v>1</v>
      </c>
      <c r="AR16" s="38"/>
      <c r="AS16" s="38"/>
      <c r="AT16" s="38"/>
      <c r="AU16" s="40"/>
      <c r="AV16" s="43">
        <f t="shared" si="8"/>
        <v>0</v>
      </c>
    </row>
    <row r="17" spans="1:48" ht="15.75" customHeight="1" x14ac:dyDescent="0.25">
      <c r="A17" s="21">
        <v>1</v>
      </c>
      <c r="B17" s="38" t="s">
        <v>98</v>
      </c>
      <c r="C17" s="37" t="s">
        <v>105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8"/>
      <c r="U17" s="38"/>
      <c r="V17" s="40"/>
      <c r="W17" s="41">
        <f t="shared" si="3"/>
        <v>0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9" t="s">
        <v>47</v>
      </c>
      <c r="AO17" s="38"/>
      <c r="AP17" s="40"/>
      <c r="AQ17" s="41">
        <f t="shared" si="7"/>
        <v>1</v>
      </c>
      <c r="AR17" s="38"/>
      <c r="AS17" s="38"/>
      <c r="AT17" s="38"/>
      <c r="AU17" s="40"/>
      <c r="AV17" s="43">
        <f t="shared" si="8"/>
        <v>0</v>
      </c>
    </row>
    <row r="18" spans="1:48" ht="15.75" customHeight="1" x14ac:dyDescent="0.25">
      <c r="A18" s="21">
        <v>1</v>
      </c>
      <c r="B18" s="38" t="s">
        <v>99</v>
      </c>
      <c r="C18" s="37" t="s">
        <v>105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8"/>
      <c r="V18" s="40"/>
      <c r="W18" s="41">
        <f t="shared" si="3"/>
        <v>0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8"/>
      <c r="AP18" s="40"/>
      <c r="AQ18" s="41">
        <f t="shared" si="7"/>
        <v>0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38" t="s">
        <v>100</v>
      </c>
      <c r="C19" s="37" t="s">
        <v>105</v>
      </c>
      <c r="D19" s="38"/>
      <c r="E19" s="38"/>
      <c r="F19" s="38"/>
      <c r="G19" s="40"/>
      <c r="H19" s="41">
        <f t="shared" si="0"/>
        <v>0</v>
      </c>
      <c r="I19" s="38"/>
      <c r="J19" s="38"/>
      <c r="K19" s="38"/>
      <c r="L19" s="40"/>
      <c r="M19" s="41">
        <f t="shared" si="1"/>
        <v>0</v>
      </c>
      <c r="N19" s="38"/>
      <c r="O19" s="38"/>
      <c r="P19" s="38"/>
      <c r="Q19" s="40"/>
      <c r="R19" s="41">
        <f t="shared" si="2"/>
        <v>0</v>
      </c>
      <c r="S19" s="38"/>
      <c r="T19" s="38"/>
      <c r="U19" s="38"/>
      <c r="V19" s="40"/>
      <c r="W19" s="41">
        <f t="shared" si="3"/>
        <v>0</v>
      </c>
      <c r="X19" s="38"/>
      <c r="Y19" s="38"/>
      <c r="Z19" s="38"/>
      <c r="AA19" s="40"/>
      <c r="AB19" s="41">
        <f t="shared" si="4"/>
        <v>0</v>
      </c>
      <c r="AC19" s="38"/>
      <c r="AD19" s="38"/>
      <c r="AE19" s="38"/>
      <c r="AF19" s="40"/>
      <c r="AG19" s="41">
        <f t="shared" si="5"/>
        <v>0</v>
      </c>
      <c r="AH19" s="38"/>
      <c r="AI19" s="38"/>
      <c r="AJ19" s="38"/>
      <c r="AK19" s="40"/>
      <c r="AL19" s="41">
        <f t="shared" si="6"/>
        <v>0</v>
      </c>
      <c r="AM19" s="38"/>
      <c r="AN19" s="38"/>
      <c r="AO19" s="38"/>
      <c r="AP19" s="40"/>
      <c r="AQ19" s="41">
        <f t="shared" si="7"/>
        <v>0</v>
      </c>
      <c r="AR19" s="38"/>
      <c r="AS19" s="38"/>
      <c r="AT19" s="38"/>
      <c r="AU19" s="40"/>
      <c r="AV19" s="43">
        <f t="shared" si="8"/>
        <v>0</v>
      </c>
    </row>
    <row r="20" spans="1:48" ht="15.75" customHeight="1" x14ac:dyDescent="0.25">
      <c r="A20" s="21">
        <v>1</v>
      </c>
      <c r="B20" s="38" t="s">
        <v>101</v>
      </c>
      <c r="C20" s="37" t="s">
        <v>105</v>
      </c>
      <c r="D20" s="38"/>
      <c r="E20" s="38"/>
      <c r="F20" s="38"/>
      <c r="G20" s="40"/>
      <c r="H20" s="41">
        <f t="shared" si="0"/>
        <v>0</v>
      </c>
      <c r="I20" s="38"/>
      <c r="J20" s="38"/>
      <c r="K20" s="38"/>
      <c r="L20" s="40"/>
      <c r="M20" s="41">
        <f t="shared" si="1"/>
        <v>0</v>
      </c>
      <c r="N20" s="38"/>
      <c r="O20" s="38"/>
      <c r="P20" s="38"/>
      <c r="Q20" s="40"/>
      <c r="R20" s="41">
        <f t="shared" si="2"/>
        <v>0</v>
      </c>
      <c r="S20" s="38"/>
      <c r="T20" s="38"/>
      <c r="U20" s="38"/>
      <c r="V20" s="40"/>
      <c r="W20" s="41">
        <f t="shared" si="3"/>
        <v>0</v>
      </c>
      <c r="X20" s="38"/>
      <c r="Y20" s="38"/>
      <c r="Z20" s="38"/>
      <c r="AA20" s="40"/>
      <c r="AB20" s="41">
        <f t="shared" si="4"/>
        <v>0</v>
      </c>
      <c r="AC20" s="38"/>
      <c r="AD20" s="38"/>
      <c r="AE20" s="38"/>
      <c r="AF20" s="40"/>
      <c r="AG20" s="41">
        <f t="shared" si="5"/>
        <v>0</v>
      </c>
      <c r="AH20" s="38"/>
      <c r="AI20" s="38"/>
      <c r="AJ20" s="38"/>
      <c r="AK20" s="40"/>
      <c r="AL20" s="41">
        <f t="shared" si="6"/>
        <v>0</v>
      </c>
      <c r="AM20" s="38"/>
      <c r="AN20" s="38"/>
      <c r="AO20" s="38"/>
      <c r="AP20" s="40"/>
      <c r="AQ20" s="41">
        <f t="shared" si="7"/>
        <v>0</v>
      </c>
      <c r="AR20" s="38"/>
      <c r="AS20" s="38"/>
      <c r="AT20" s="38"/>
      <c r="AU20" s="40"/>
      <c r="AV20" s="43">
        <f t="shared" si="8"/>
        <v>0</v>
      </c>
    </row>
    <row r="21" spans="1:48" ht="15.75" customHeight="1" x14ac:dyDescent="0.25">
      <c r="A21" s="21">
        <v>1</v>
      </c>
      <c r="B21" s="38" t="s">
        <v>78</v>
      </c>
      <c r="C21" s="37" t="s">
        <v>105</v>
      </c>
      <c r="D21" s="38"/>
      <c r="E21" s="38"/>
      <c r="F21" s="38"/>
      <c r="G21" s="40"/>
      <c r="H21" s="41">
        <f t="shared" si="0"/>
        <v>0</v>
      </c>
      <c r="I21" s="38"/>
      <c r="J21" s="38"/>
      <c r="K21" s="38"/>
      <c r="L21" s="40"/>
      <c r="M21" s="41">
        <f t="shared" si="1"/>
        <v>0</v>
      </c>
      <c r="N21" s="38"/>
      <c r="O21" s="38"/>
      <c r="P21" s="38"/>
      <c r="Q21" s="40"/>
      <c r="R21" s="41">
        <f t="shared" si="2"/>
        <v>0</v>
      </c>
      <c r="S21" s="38"/>
      <c r="T21" s="38"/>
      <c r="U21" s="38"/>
      <c r="V21" s="40"/>
      <c r="W21" s="41">
        <f t="shared" si="3"/>
        <v>0</v>
      </c>
      <c r="X21" s="38"/>
      <c r="Y21" s="38"/>
      <c r="Z21" s="38"/>
      <c r="AA21" s="40"/>
      <c r="AB21" s="41">
        <f t="shared" si="4"/>
        <v>0</v>
      </c>
      <c r="AC21" s="38"/>
      <c r="AD21" s="38"/>
      <c r="AE21" s="38"/>
      <c r="AF21" s="40"/>
      <c r="AG21" s="41">
        <f t="shared" si="5"/>
        <v>0</v>
      </c>
      <c r="AH21" s="38"/>
      <c r="AI21" s="38"/>
      <c r="AJ21" s="38"/>
      <c r="AK21" s="40"/>
      <c r="AL21" s="41">
        <f t="shared" si="6"/>
        <v>0</v>
      </c>
      <c r="AM21" s="38"/>
      <c r="AN21" s="38"/>
      <c r="AO21" s="38"/>
      <c r="AP21" s="40"/>
      <c r="AQ21" s="41">
        <f t="shared" si="7"/>
        <v>0</v>
      </c>
      <c r="AR21" s="38"/>
      <c r="AS21" s="38"/>
      <c r="AT21" s="39" t="s">
        <v>49</v>
      </c>
      <c r="AU21" s="40"/>
      <c r="AV21" s="43">
        <f t="shared" si="8"/>
        <v>1</v>
      </c>
    </row>
    <row r="22" spans="1:48" ht="15.75" customHeight="1" x14ac:dyDescent="0.25">
      <c r="A22" s="21">
        <v>1</v>
      </c>
      <c r="B22" s="38" t="s">
        <v>79</v>
      </c>
      <c r="C22" s="37" t="s">
        <v>105</v>
      </c>
      <c r="D22" s="38"/>
      <c r="E22" s="38"/>
      <c r="F22" s="38"/>
      <c r="G22" s="40"/>
      <c r="H22" s="41">
        <f t="shared" si="0"/>
        <v>0</v>
      </c>
      <c r="I22" s="38"/>
      <c r="J22" s="38"/>
      <c r="K22" s="38"/>
      <c r="L22" s="40"/>
      <c r="M22" s="41">
        <f t="shared" si="1"/>
        <v>0</v>
      </c>
      <c r="N22" s="38"/>
      <c r="O22" s="38"/>
      <c r="P22" s="38"/>
      <c r="Q22" s="40"/>
      <c r="R22" s="41">
        <f t="shared" si="2"/>
        <v>0</v>
      </c>
      <c r="S22" s="38"/>
      <c r="T22" s="38"/>
      <c r="U22" s="38"/>
      <c r="V22" s="40"/>
      <c r="W22" s="41">
        <f t="shared" si="3"/>
        <v>0</v>
      </c>
      <c r="X22" s="38"/>
      <c r="Y22" s="38"/>
      <c r="Z22" s="38"/>
      <c r="AA22" s="40"/>
      <c r="AB22" s="41">
        <f t="shared" si="4"/>
        <v>0</v>
      </c>
      <c r="AC22" s="38"/>
      <c r="AD22" s="38"/>
      <c r="AE22" s="38"/>
      <c r="AF22" s="40"/>
      <c r="AG22" s="41">
        <f t="shared" si="5"/>
        <v>0</v>
      </c>
      <c r="AH22" s="38"/>
      <c r="AI22" s="38"/>
      <c r="AJ22" s="38"/>
      <c r="AK22" s="40"/>
      <c r="AL22" s="41">
        <f t="shared" si="6"/>
        <v>0</v>
      </c>
      <c r="AM22" s="38"/>
      <c r="AN22" s="38"/>
      <c r="AO22" s="38"/>
      <c r="AP22" s="40"/>
      <c r="AQ22" s="41">
        <f t="shared" si="7"/>
        <v>0</v>
      </c>
      <c r="AR22" s="38"/>
      <c r="AS22" s="38"/>
      <c r="AT22" s="38"/>
      <c r="AU22" s="40"/>
      <c r="AV22" s="43">
        <f t="shared" si="8"/>
        <v>0</v>
      </c>
    </row>
    <row r="23" spans="1:48" ht="15.75" customHeight="1" x14ac:dyDescent="0.25">
      <c r="A23" s="21">
        <v>1</v>
      </c>
      <c r="B23" s="38" t="s">
        <v>80</v>
      </c>
      <c r="C23" s="37" t="s">
        <v>105</v>
      </c>
      <c r="D23" s="38"/>
      <c r="E23" s="38"/>
      <c r="F23" s="39" t="s">
        <v>49</v>
      </c>
      <c r="G23" s="40"/>
      <c r="H23" s="41">
        <f t="shared" si="0"/>
        <v>1</v>
      </c>
      <c r="I23" s="38"/>
      <c r="J23" s="38"/>
      <c r="K23" s="38"/>
      <c r="L23" s="40"/>
      <c r="M23" s="41">
        <f t="shared" si="1"/>
        <v>0</v>
      </c>
      <c r="N23" s="38"/>
      <c r="O23" s="38"/>
      <c r="P23" s="38"/>
      <c r="Q23" s="40"/>
      <c r="R23" s="41">
        <f t="shared" si="2"/>
        <v>0</v>
      </c>
      <c r="S23" s="38"/>
      <c r="T23" s="38"/>
      <c r="U23" s="38"/>
      <c r="V23" s="40"/>
      <c r="W23" s="41">
        <f t="shared" si="3"/>
        <v>0</v>
      </c>
      <c r="X23" s="38"/>
      <c r="Y23" s="38"/>
      <c r="Z23" s="38"/>
      <c r="AA23" s="40"/>
      <c r="AB23" s="41">
        <f t="shared" si="4"/>
        <v>0</v>
      </c>
      <c r="AC23" s="38"/>
      <c r="AD23" s="38"/>
      <c r="AE23" s="38"/>
      <c r="AF23" s="40"/>
      <c r="AG23" s="41">
        <f t="shared" si="5"/>
        <v>0</v>
      </c>
      <c r="AH23" s="38"/>
      <c r="AI23" s="38"/>
      <c r="AJ23" s="38"/>
      <c r="AK23" s="40"/>
      <c r="AL23" s="41">
        <f t="shared" si="6"/>
        <v>0</v>
      </c>
      <c r="AM23" s="38"/>
      <c r="AN23" s="38"/>
      <c r="AO23" s="38"/>
      <c r="AP23" s="40"/>
      <c r="AQ23" s="41">
        <f t="shared" si="7"/>
        <v>0</v>
      </c>
      <c r="AR23" s="38"/>
      <c r="AS23" s="38"/>
      <c r="AT23" s="39" t="s">
        <v>49</v>
      </c>
      <c r="AU23" s="40"/>
      <c r="AV23" s="43">
        <f t="shared" si="8"/>
        <v>1</v>
      </c>
    </row>
    <row r="24" spans="1:48" ht="15.75" customHeight="1" x14ac:dyDescent="0.25">
      <c r="A24" s="21">
        <v>1</v>
      </c>
      <c r="B24" s="38" t="s">
        <v>81</v>
      </c>
      <c r="C24" s="37" t="s">
        <v>105</v>
      </c>
      <c r="D24" s="38"/>
      <c r="E24" s="38"/>
      <c r="F24" s="38"/>
      <c r="G24" s="40"/>
      <c r="H24" s="41">
        <f t="shared" si="0"/>
        <v>0</v>
      </c>
      <c r="I24" s="38"/>
      <c r="J24" s="38"/>
      <c r="K24" s="38"/>
      <c r="L24" s="40"/>
      <c r="M24" s="41">
        <f t="shared" si="1"/>
        <v>0</v>
      </c>
      <c r="N24" s="38"/>
      <c r="O24" s="38"/>
      <c r="P24" s="38"/>
      <c r="Q24" s="40"/>
      <c r="R24" s="41">
        <f t="shared" si="2"/>
        <v>0</v>
      </c>
      <c r="S24" s="38"/>
      <c r="T24" s="38"/>
      <c r="U24" s="38"/>
      <c r="V24" s="40"/>
      <c r="W24" s="41">
        <f t="shared" si="3"/>
        <v>0</v>
      </c>
      <c r="X24" s="38"/>
      <c r="Y24" s="38"/>
      <c r="Z24" s="38"/>
      <c r="AA24" s="40"/>
      <c r="AB24" s="41">
        <f t="shared" si="4"/>
        <v>0</v>
      </c>
      <c r="AC24" s="38"/>
      <c r="AD24" s="38"/>
      <c r="AE24" s="38"/>
      <c r="AF24" s="40"/>
      <c r="AG24" s="41">
        <f t="shared" si="5"/>
        <v>0</v>
      </c>
      <c r="AH24" s="38"/>
      <c r="AI24" s="38"/>
      <c r="AJ24" s="38"/>
      <c r="AK24" s="40"/>
      <c r="AL24" s="41">
        <f t="shared" si="6"/>
        <v>0</v>
      </c>
      <c r="AM24" s="38"/>
      <c r="AN24" s="38"/>
      <c r="AO24" s="38"/>
      <c r="AP24" s="40"/>
      <c r="AQ24" s="41">
        <f t="shared" si="7"/>
        <v>0</v>
      </c>
      <c r="AR24" s="38"/>
      <c r="AS24" s="38"/>
      <c r="AT24" s="38"/>
      <c r="AU24" s="40"/>
      <c r="AV24" s="43">
        <f t="shared" si="8"/>
        <v>0</v>
      </c>
    </row>
    <row r="25" spans="1:48" ht="15.75" customHeight="1" x14ac:dyDescent="0.25">
      <c r="A25" s="21">
        <v>1</v>
      </c>
      <c r="B25" s="38" t="s">
        <v>102</v>
      </c>
      <c r="C25" s="37" t="s">
        <v>105</v>
      </c>
      <c r="D25" s="38"/>
      <c r="E25" s="38"/>
      <c r="F25" s="38"/>
      <c r="G25" s="40"/>
      <c r="H25" s="41">
        <f t="shared" si="0"/>
        <v>0</v>
      </c>
      <c r="I25" s="38"/>
      <c r="J25" s="38"/>
      <c r="K25" s="38"/>
      <c r="L25" s="40"/>
      <c r="M25" s="41">
        <f t="shared" si="1"/>
        <v>0</v>
      </c>
      <c r="N25" s="38"/>
      <c r="O25" s="38"/>
      <c r="P25" s="38"/>
      <c r="Q25" s="40"/>
      <c r="R25" s="41">
        <f t="shared" si="2"/>
        <v>0</v>
      </c>
      <c r="S25" s="38"/>
      <c r="T25" s="38"/>
      <c r="U25" s="38"/>
      <c r="V25" s="40"/>
      <c r="W25" s="41">
        <f t="shared" si="3"/>
        <v>0</v>
      </c>
      <c r="X25" s="38"/>
      <c r="Y25" s="38"/>
      <c r="Z25" s="38"/>
      <c r="AA25" s="40"/>
      <c r="AB25" s="41">
        <f t="shared" si="4"/>
        <v>0</v>
      </c>
      <c r="AC25" s="38"/>
      <c r="AD25" s="38"/>
      <c r="AE25" s="38"/>
      <c r="AF25" s="40"/>
      <c r="AG25" s="41">
        <f t="shared" si="5"/>
        <v>0</v>
      </c>
      <c r="AH25" s="38"/>
      <c r="AI25" s="38"/>
      <c r="AJ25" s="38"/>
      <c r="AK25" s="40"/>
      <c r="AL25" s="41">
        <f t="shared" si="6"/>
        <v>0</v>
      </c>
      <c r="AM25" s="38"/>
      <c r="AN25" s="38"/>
      <c r="AO25" s="38"/>
      <c r="AP25" s="40"/>
      <c r="AQ25" s="41">
        <f t="shared" si="7"/>
        <v>0</v>
      </c>
      <c r="AR25" s="38"/>
      <c r="AS25" s="38"/>
      <c r="AT25" s="38"/>
      <c r="AU25" s="40"/>
      <c r="AV25" s="43">
        <f t="shared" si="8"/>
        <v>0</v>
      </c>
    </row>
    <row r="26" spans="1:48" ht="15.75" customHeight="1" x14ac:dyDescent="0.25">
      <c r="A26" s="21">
        <v>1</v>
      </c>
      <c r="B26" s="44" t="s">
        <v>82</v>
      </c>
      <c r="C26" s="37" t="s">
        <v>105</v>
      </c>
      <c r="D26" s="45"/>
      <c r="E26" s="45"/>
      <c r="F26" s="45"/>
      <c r="G26" s="46"/>
      <c r="H26" s="47">
        <f t="shared" si="0"/>
        <v>0</v>
      </c>
      <c r="I26" s="45"/>
      <c r="J26" s="45"/>
      <c r="K26" s="45"/>
      <c r="L26" s="46"/>
      <c r="M26" s="47">
        <f t="shared" si="1"/>
        <v>0</v>
      </c>
      <c r="N26" s="45"/>
      <c r="O26" s="45"/>
      <c r="P26" s="45"/>
      <c r="Q26" s="46"/>
      <c r="R26" s="47">
        <f t="shared" si="2"/>
        <v>0</v>
      </c>
      <c r="S26" s="45"/>
      <c r="T26" s="45"/>
      <c r="U26" s="45"/>
      <c r="V26" s="46"/>
      <c r="W26" s="47">
        <f t="shared" si="3"/>
        <v>0</v>
      </c>
      <c r="X26" s="45"/>
      <c r="Y26" s="45"/>
      <c r="Z26" s="45"/>
      <c r="AA26" s="46"/>
      <c r="AB26" s="47">
        <f t="shared" si="4"/>
        <v>0</v>
      </c>
      <c r="AC26" s="45"/>
      <c r="AD26" s="45"/>
      <c r="AE26" s="45"/>
      <c r="AF26" s="46"/>
      <c r="AG26" s="47">
        <f t="shared" si="5"/>
        <v>0</v>
      </c>
      <c r="AH26" s="45"/>
      <c r="AI26" s="45"/>
      <c r="AJ26" s="45"/>
      <c r="AK26" s="46"/>
      <c r="AL26" s="47">
        <f t="shared" si="6"/>
        <v>0</v>
      </c>
      <c r="AM26" s="45"/>
      <c r="AN26" s="45"/>
      <c r="AO26" s="45"/>
      <c r="AP26" s="46"/>
      <c r="AQ26" s="47">
        <f t="shared" si="7"/>
        <v>0</v>
      </c>
      <c r="AR26" s="45"/>
      <c r="AS26" s="45"/>
      <c r="AT26" s="45"/>
      <c r="AU26" s="46"/>
      <c r="AV26" s="48">
        <f t="shared" si="8"/>
        <v>0</v>
      </c>
    </row>
    <row r="27" spans="1:48" ht="15.75" customHeight="1" x14ac:dyDescent="0.25">
      <c r="A27" s="21">
        <v>1</v>
      </c>
      <c r="B27" s="44"/>
      <c r="C27" s="38" t="s">
        <v>105</v>
      </c>
      <c r="D27" s="38"/>
      <c r="E27" s="38"/>
      <c r="F27" s="38"/>
      <c r="G27" s="40"/>
      <c r="H27" s="47">
        <f t="shared" si="0"/>
        <v>0</v>
      </c>
      <c r="I27" s="38"/>
      <c r="J27" s="38"/>
      <c r="K27" s="38"/>
      <c r="L27" s="40"/>
      <c r="M27" s="47">
        <f t="shared" si="1"/>
        <v>0</v>
      </c>
      <c r="N27" s="38"/>
      <c r="O27" s="38"/>
      <c r="P27" s="38"/>
      <c r="Q27" s="40"/>
      <c r="R27" s="47">
        <f t="shared" si="2"/>
        <v>0</v>
      </c>
      <c r="S27" s="38"/>
      <c r="T27" s="38"/>
      <c r="U27" s="38"/>
      <c r="V27" s="40"/>
      <c r="W27" s="47">
        <f t="shared" si="3"/>
        <v>0</v>
      </c>
      <c r="X27" s="38"/>
      <c r="Y27" s="38"/>
      <c r="Z27" s="38"/>
      <c r="AA27" s="40"/>
      <c r="AB27" s="47">
        <f t="shared" si="4"/>
        <v>0</v>
      </c>
      <c r="AC27" s="38"/>
      <c r="AD27" s="38"/>
      <c r="AE27" s="38"/>
      <c r="AF27" s="40"/>
      <c r="AG27" s="47">
        <f t="shared" si="5"/>
        <v>0</v>
      </c>
      <c r="AH27" s="38"/>
      <c r="AI27" s="38"/>
      <c r="AJ27" s="38"/>
      <c r="AK27" s="40"/>
      <c r="AL27" s="47">
        <f t="shared" si="6"/>
        <v>0</v>
      </c>
      <c r="AM27" s="38"/>
      <c r="AN27" s="38"/>
      <c r="AO27" s="38"/>
      <c r="AP27" s="40"/>
      <c r="AQ27" s="47">
        <f t="shared" si="7"/>
        <v>0</v>
      </c>
      <c r="AR27" s="38"/>
      <c r="AS27" s="38"/>
      <c r="AT27" s="38"/>
      <c r="AU27" s="40"/>
      <c r="AV27" s="48">
        <f t="shared" si="8"/>
        <v>0</v>
      </c>
    </row>
    <row r="28" spans="1:48" ht="15.75" customHeight="1" x14ac:dyDescent="0.25">
      <c r="A28" s="21">
        <v>1</v>
      </c>
      <c r="B28" s="44"/>
      <c r="C28" s="38" t="s">
        <v>105</v>
      </c>
      <c r="D28" s="38"/>
      <c r="E28" s="38"/>
      <c r="F28" s="38"/>
      <c r="G28" s="40"/>
      <c r="H28" s="47">
        <f t="shared" si="0"/>
        <v>0</v>
      </c>
      <c r="I28" s="38"/>
      <c r="J28" s="38"/>
      <c r="K28" s="38"/>
      <c r="L28" s="40"/>
      <c r="M28" s="47">
        <f t="shared" si="1"/>
        <v>0</v>
      </c>
      <c r="N28" s="38"/>
      <c r="O28" s="38"/>
      <c r="P28" s="38"/>
      <c r="Q28" s="40"/>
      <c r="R28" s="47">
        <f t="shared" si="2"/>
        <v>0</v>
      </c>
      <c r="S28" s="38"/>
      <c r="T28" s="38"/>
      <c r="U28" s="38"/>
      <c r="V28" s="40"/>
      <c r="W28" s="47">
        <f t="shared" si="3"/>
        <v>0</v>
      </c>
      <c r="X28" s="38"/>
      <c r="Y28" s="38"/>
      <c r="Z28" s="38"/>
      <c r="AA28" s="40"/>
      <c r="AB28" s="47">
        <f t="shared" si="4"/>
        <v>0</v>
      </c>
      <c r="AC28" s="38"/>
      <c r="AD28" s="38"/>
      <c r="AE28" s="38"/>
      <c r="AF28" s="40"/>
      <c r="AG28" s="47">
        <f t="shared" si="5"/>
        <v>0</v>
      </c>
      <c r="AH28" s="38"/>
      <c r="AI28" s="38"/>
      <c r="AJ28" s="38"/>
      <c r="AK28" s="40"/>
      <c r="AL28" s="47">
        <f t="shared" si="6"/>
        <v>0</v>
      </c>
      <c r="AM28" s="38"/>
      <c r="AN28" s="38"/>
      <c r="AO28" s="38"/>
      <c r="AP28" s="40"/>
      <c r="AQ28" s="47">
        <f t="shared" si="7"/>
        <v>0</v>
      </c>
      <c r="AR28" s="38"/>
      <c r="AS28" s="38"/>
      <c r="AT28" s="38"/>
      <c r="AU28" s="40"/>
      <c r="AV28" s="48">
        <f t="shared" si="8"/>
        <v>0</v>
      </c>
    </row>
    <row r="29" spans="1:48" ht="15.75" customHeight="1" x14ac:dyDescent="0.25">
      <c r="A29" s="21">
        <v>1</v>
      </c>
      <c r="B29" s="44"/>
      <c r="C29" s="38" t="s">
        <v>105</v>
      </c>
      <c r="D29" s="38"/>
      <c r="E29" s="38"/>
      <c r="F29" s="38"/>
      <c r="G29" s="40"/>
      <c r="H29" s="47">
        <f t="shared" si="0"/>
        <v>0</v>
      </c>
      <c r="I29" s="38"/>
      <c r="J29" s="38"/>
      <c r="K29" s="38"/>
      <c r="L29" s="40"/>
      <c r="M29" s="47">
        <f t="shared" si="1"/>
        <v>0</v>
      </c>
      <c r="N29" s="38"/>
      <c r="O29" s="38"/>
      <c r="P29" s="38"/>
      <c r="Q29" s="40"/>
      <c r="R29" s="47">
        <f t="shared" si="2"/>
        <v>0</v>
      </c>
      <c r="S29" s="38"/>
      <c r="T29" s="38"/>
      <c r="U29" s="38"/>
      <c r="V29" s="40"/>
      <c r="W29" s="47">
        <f t="shared" si="3"/>
        <v>0</v>
      </c>
      <c r="X29" s="38"/>
      <c r="Y29" s="38"/>
      <c r="Z29" s="38"/>
      <c r="AA29" s="40"/>
      <c r="AB29" s="47">
        <f t="shared" si="4"/>
        <v>0</v>
      </c>
      <c r="AC29" s="38"/>
      <c r="AD29" s="38"/>
      <c r="AE29" s="38"/>
      <c r="AF29" s="40"/>
      <c r="AG29" s="47">
        <f t="shared" si="5"/>
        <v>0</v>
      </c>
      <c r="AH29" s="38"/>
      <c r="AI29" s="38"/>
      <c r="AJ29" s="38"/>
      <c r="AK29" s="40"/>
      <c r="AL29" s="47">
        <f t="shared" si="6"/>
        <v>0</v>
      </c>
      <c r="AM29" s="38"/>
      <c r="AN29" s="38"/>
      <c r="AO29" s="38"/>
      <c r="AP29" s="40"/>
      <c r="AQ29" s="47">
        <f t="shared" si="7"/>
        <v>0</v>
      </c>
      <c r="AR29" s="38"/>
      <c r="AS29" s="38"/>
      <c r="AT29" s="38"/>
      <c r="AU29" s="40"/>
      <c r="AV29" s="48">
        <f t="shared" si="8"/>
        <v>0</v>
      </c>
    </row>
    <row r="30" spans="1:48" ht="15.75" customHeight="1" x14ac:dyDescent="0.25">
      <c r="A30" s="21">
        <v>1</v>
      </c>
      <c r="B30" s="44"/>
      <c r="C30" s="38" t="s">
        <v>105</v>
      </c>
      <c r="D30" s="38"/>
      <c r="E30" s="38"/>
      <c r="F30" s="38"/>
      <c r="G30" s="40"/>
      <c r="H30" s="47">
        <f t="shared" si="0"/>
        <v>0</v>
      </c>
      <c r="I30" s="38"/>
      <c r="J30" s="38"/>
      <c r="K30" s="38"/>
      <c r="L30" s="40"/>
      <c r="M30" s="47">
        <f t="shared" si="1"/>
        <v>0</v>
      </c>
      <c r="N30" s="38"/>
      <c r="O30" s="38"/>
      <c r="P30" s="38"/>
      <c r="Q30" s="40"/>
      <c r="R30" s="47">
        <f t="shared" si="2"/>
        <v>0</v>
      </c>
      <c r="S30" s="38"/>
      <c r="T30" s="38"/>
      <c r="U30" s="38"/>
      <c r="V30" s="40"/>
      <c r="W30" s="47">
        <f t="shared" si="3"/>
        <v>0</v>
      </c>
      <c r="X30" s="38"/>
      <c r="Y30" s="38"/>
      <c r="Z30" s="38"/>
      <c r="AA30" s="40"/>
      <c r="AB30" s="47">
        <f t="shared" si="4"/>
        <v>0</v>
      </c>
      <c r="AC30" s="38"/>
      <c r="AD30" s="38"/>
      <c r="AE30" s="38"/>
      <c r="AF30" s="40"/>
      <c r="AG30" s="47">
        <f t="shared" si="5"/>
        <v>0</v>
      </c>
      <c r="AH30" s="38"/>
      <c r="AI30" s="38"/>
      <c r="AJ30" s="38"/>
      <c r="AK30" s="40"/>
      <c r="AL30" s="47">
        <f t="shared" si="6"/>
        <v>0</v>
      </c>
      <c r="AM30" s="38"/>
      <c r="AN30" s="38"/>
      <c r="AO30" s="38"/>
      <c r="AP30" s="40"/>
      <c r="AQ30" s="47">
        <f t="shared" si="7"/>
        <v>0</v>
      </c>
      <c r="AR30" s="38"/>
      <c r="AS30" s="38"/>
      <c r="AT30" s="38"/>
      <c r="AU30" s="40"/>
      <c r="AV30" s="48">
        <f t="shared" si="8"/>
        <v>0</v>
      </c>
    </row>
    <row r="31" spans="1:48" ht="15.75" customHeight="1" x14ac:dyDescent="0.25">
      <c r="A31" s="21">
        <v>1</v>
      </c>
      <c r="B31" s="44"/>
      <c r="C31" s="38" t="s">
        <v>105</v>
      </c>
      <c r="D31" s="38"/>
      <c r="E31" s="38"/>
      <c r="F31" s="38"/>
      <c r="G31" s="40"/>
      <c r="H31" s="47">
        <f t="shared" si="0"/>
        <v>0</v>
      </c>
      <c r="I31" s="38"/>
      <c r="J31" s="38"/>
      <c r="K31" s="38"/>
      <c r="L31" s="40"/>
      <c r="M31" s="47">
        <f t="shared" si="1"/>
        <v>0</v>
      </c>
      <c r="N31" s="38"/>
      <c r="O31" s="38"/>
      <c r="P31" s="38"/>
      <c r="Q31" s="40"/>
      <c r="R31" s="47">
        <f t="shared" si="2"/>
        <v>0</v>
      </c>
      <c r="S31" s="38"/>
      <c r="T31" s="38"/>
      <c r="U31" s="38"/>
      <c r="V31" s="40"/>
      <c r="W31" s="47">
        <f t="shared" si="3"/>
        <v>0</v>
      </c>
      <c r="X31" s="38"/>
      <c r="Y31" s="38"/>
      <c r="Z31" s="38"/>
      <c r="AA31" s="40"/>
      <c r="AB31" s="47">
        <f t="shared" si="4"/>
        <v>0</v>
      </c>
      <c r="AC31" s="38"/>
      <c r="AD31" s="38"/>
      <c r="AE31" s="38"/>
      <c r="AF31" s="40"/>
      <c r="AG31" s="47">
        <f t="shared" si="5"/>
        <v>0</v>
      </c>
      <c r="AH31" s="38"/>
      <c r="AI31" s="38"/>
      <c r="AJ31" s="38"/>
      <c r="AK31" s="40"/>
      <c r="AL31" s="47">
        <f t="shared" si="6"/>
        <v>0</v>
      </c>
      <c r="AM31" s="38"/>
      <c r="AN31" s="38"/>
      <c r="AO31" s="38"/>
      <c r="AP31" s="40"/>
      <c r="AQ31" s="47">
        <f t="shared" si="7"/>
        <v>0</v>
      </c>
      <c r="AR31" s="38"/>
      <c r="AS31" s="38"/>
      <c r="AT31" s="38"/>
      <c r="AU31" s="40"/>
      <c r="AV31" s="48">
        <f t="shared" si="8"/>
        <v>0</v>
      </c>
    </row>
    <row r="32" spans="1:48" ht="15.75" customHeight="1" x14ac:dyDescent="0.25">
      <c r="A32" s="21">
        <v>1</v>
      </c>
      <c r="B32" s="49"/>
      <c r="C32" s="50"/>
      <c r="D32" s="51"/>
      <c r="E32" s="52"/>
      <c r="F32" s="52"/>
      <c r="G32" s="52"/>
      <c r="H32" s="52">
        <f>SUM(H7:H31)</f>
        <v>4</v>
      </c>
      <c r="I32" s="52"/>
      <c r="J32" s="52"/>
      <c r="K32" s="52"/>
      <c r="L32" s="52"/>
      <c r="M32" s="52">
        <f>SUM(M7:M31)</f>
        <v>3</v>
      </c>
      <c r="N32" s="52"/>
      <c r="O32" s="52"/>
      <c r="P32" s="52"/>
      <c r="Q32" s="52"/>
      <c r="R32" s="52">
        <f>SUM(R7:R31)</f>
        <v>2</v>
      </c>
      <c r="S32" s="52"/>
      <c r="T32" s="52"/>
      <c r="U32" s="52"/>
      <c r="V32" s="52"/>
      <c r="W32" s="52">
        <f>SUM(W7:W31)</f>
        <v>6</v>
      </c>
      <c r="X32" s="52"/>
      <c r="Y32" s="52"/>
      <c r="Z32" s="52"/>
      <c r="AA32" s="52"/>
      <c r="AB32" s="52">
        <f>SUM(AB7:AB31)</f>
        <v>2</v>
      </c>
      <c r="AC32" s="52"/>
      <c r="AD32" s="52"/>
      <c r="AE32" s="52"/>
      <c r="AF32" s="52"/>
      <c r="AG32" s="52">
        <f>SUM(AG7:AG31)</f>
        <v>1</v>
      </c>
      <c r="AH32" s="52"/>
      <c r="AI32" s="52"/>
      <c r="AJ32" s="52"/>
      <c r="AK32" s="52"/>
      <c r="AL32" s="52">
        <f>SUM(AL7:AL31)</f>
        <v>2</v>
      </c>
      <c r="AM32" s="52"/>
      <c r="AN32" s="52"/>
      <c r="AO32" s="52"/>
      <c r="AP32" s="52"/>
      <c r="AQ32" s="52">
        <f>SUM(AQ7:AQ31)</f>
        <v>6</v>
      </c>
      <c r="AR32" s="52"/>
      <c r="AS32" s="52"/>
      <c r="AT32" s="52"/>
      <c r="AU32" s="52"/>
      <c r="AV32" s="52">
        <f>SUM(AV7:AV31)</f>
        <v>6</v>
      </c>
    </row>
    <row r="33" spans="1:48" ht="15.75" customHeight="1" x14ac:dyDescent="0.25">
      <c r="A33" s="21">
        <v>2</v>
      </c>
      <c r="B33" s="85" t="str">
        <f>"Буква (или иное название) класса "&amp;A33&amp;":"</f>
        <v>Буква (или иное название) класса 2:</v>
      </c>
      <c r="C33" s="86"/>
      <c r="D33" s="87" t="s">
        <v>83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9"/>
    </row>
    <row r="34" spans="1:48" ht="15.75" customHeight="1" x14ac:dyDescent="0.25">
      <c r="A34" s="21">
        <v>2</v>
      </c>
      <c r="B34" s="38" t="s">
        <v>70</v>
      </c>
      <c r="C34" s="37" t="s">
        <v>105</v>
      </c>
      <c r="D34" s="38"/>
      <c r="E34" s="38"/>
      <c r="F34" s="39" t="s">
        <v>49</v>
      </c>
      <c r="G34" s="40"/>
      <c r="H34" s="41">
        <f t="shared" ref="H34:H58" si="9">COUNTA(D34:G34)</f>
        <v>1</v>
      </c>
      <c r="I34" s="38"/>
      <c r="J34" s="38"/>
      <c r="K34" s="38"/>
      <c r="L34" s="42" t="s">
        <v>49</v>
      </c>
      <c r="M34" s="41">
        <f t="shared" ref="M34:M58" si="10">COUNTA(I34:L34)</f>
        <v>1</v>
      </c>
      <c r="N34" s="38"/>
      <c r="O34" s="38"/>
      <c r="P34" s="39" t="s">
        <v>49</v>
      </c>
      <c r="Q34" s="40"/>
      <c r="R34" s="41">
        <f t="shared" ref="R34:R58" si="11">COUNTA(N34:Q34)</f>
        <v>1</v>
      </c>
      <c r="S34" s="38"/>
      <c r="T34" s="38"/>
      <c r="U34" s="39" t="s">
        <v>49</v>
      </c>
      <c r="V34" s="40"/>
      <c r="W34" s="41">
        <f t="shared" ref="W34:W58" si="12">COUNTA(S34:V34)</f>
        <v>1</v>
      </c>
      <c r="X34" s="38"/>
      <c r="Y34" s="38"/>
      <c r="Z34" s="38"/>
      <c r="AA34" s="42" t="s">
        <v>49</v>
      </c>
      <c r="AB34" s="41">
        <f t="shared" ref="AB34:AB58" si="13">COUNTA(X34:AA34)</f>
        <v>1</v>
      </c>
      <c r="AC34" s="38"/>
      <c r="AD34" s="38"/>
      <c r="AE34" s="38"/>
      <c r="AF34" s="40"/>
      <c r="AG34" s="41">
        <f t="shared" ref="AG34:AG58" si="14">COUNTA(AC34:AF34)</f>
        <v>0</v>
      </c>
      <c r="AH34" s="39" t="s">
        <v>49</v>
      </c>
      <c r="AI34" s="38"/>
      <c r="AJ34" s="38"/>
      <c r="AK34" s="40"/>
      <c r="AL34" s="41">
        <f t="shared" ref="AL34:AL58" si="15">COUNTA(AH34:AK34)</f>
        <v>1</v>
      </c>
      <c r="AM34" s="38"/>
      <c r="AN34" s="39" t="s">
        <v>47</v>
      </c>
      <c r="AO34" s="38"/>
      <c r="AP34" s="40"/>
      <c r="AQ34" s="41">
        <f t="shared" ref="AQ34:AQ58" si="16">COUNTA(AM34:AP34)</f>
        <v>1</v>
      </c>
      <c r="AR34" s="38"/>
      <c r="AS34" s="38"/>
      <c r="AT34" s="39" t="s">
        <v>49</v>
      </c>
      <c r="AU34" s="40"/>
      <c r="AV34" s="43">
        <f t="shared" ref="AV34:AV58" si="17">COUNTA(AR34:AU34)</f>
        <v>1</v>
      </c>
    </row>
    <row r="35" spans="1:48" ht="15.75" customHeight="1" x14ac:dyDescent="0.25">
      <c r="A35" s="21">
        <f>#N/A</f>
        <v>2</v>
      </c>
      <c r="B35" s="38" t="s">
        <v>92</v>
      </c>
      <c r="C35" s="37" t="s">
        <v>105</v>
      </c>
      <c r="D35" s="38"/>
      <c r="E35" s="38"/>
      <c r="F35" s="38"/>
      <c r="G35" s="40"/>
      <c r="H35" s="41">
        <f t="shared" si="9"/>
        <v>0</v>
      </c>
      <c r="I35" s="38"/>
      <c r="J35" s="38"/>
      <c r="K35" s="38"/>
      <c r="L35" s="40"/>
      <c r="M35" s="41">
        <f t="shared" si="10"/>
        <v>0</v>
      </c>
      <c r="N35" s="38"/>
      <c r="O35" s="38"/>
      <c r="P35" s="38"/>
      <c r="Q35" s="40"/>
      <c r="R35" s="41">
        <f t="shared" si="11"/>
        <v>0</v>
      </c>
      <c r="S35" s="38"/>
      <c r="T35" s="38"/>
      <c r="U35" s="39" t="s">
        <v>49</v>
      </c>
      <c r="V35" s="40"/>
      <c r="W35" s="41">
        <f t="shared" si="12"/>
        <v>1</v>
      </c>
      <c r="X35" s="38"/>
      <c r="Y35" s="38"/>
      <c r="Z35" s="38"/>
      <c r="AA35" s="40"/>
      <c r="AB35" s="41">
        <f t="shared" si="13"/>
        <v>0</v>
      </c>
      <c r="AC35" s="38"/>
      <c r="AD35" s="38"/>
      <c r="AE35" s="38"/>
      <c r="AF35" s="40"/>
      <c r="AG35" s="41">
        <f t="shared" si="14"/>
        <v>0</v>
      </c>
      <c r="AH35" s="38"/>
      <c r="AI35" s="38"/>
      <c r="AJ35" s="38"/>
      <c r="AK35" s="40"/>
      <c r="AL35" s="41">
        <f t="shared" si="15"/>
        <v>0</v>
      </c>
      <c r="AM35" s="38"/>
      <c r="AN35" s="38"/>
      <c r="AO35" s="38"/>
      <c r="AP35" s="40"/>
      <c r="AQ35" s="41">
        <f t="shared" si="16"/>
        <v>0</v>
      </c>
      <c r="AR35" s="38"/>
      <c r="AS35" s="39" t="s">
        <v>49</v>
      </c>
      <c r="AT35" s="38"/>
      <c r="AU35" s="40"/>
      <c r="AV35" s="43">
        <f t="shared" si="17"/>
        <v>1</v>
      </c>
    </row>
    <row r="36" spans="1:48" ht="15.75" customHeight="1" x14ac:dyDescent="0.25">
      <c r="A36" s="21">
        <f>#N/A</f>
        <v>2</v>
      </c>
      <c r="B36" s="38" t="s">
        <v>72</v>
      </c>
      <c r="C36" s="37" t="s">
        <v>105</v>
      </c>
      <c r="D36" s="38"/>
      <c r="E36" s="38"/>
      <c r="F36" s="38"/>
      <c r="G36" s="40"/>
      <c r="H36" s="41">
        <f t="shared" si="9"/>
        <v>0</v>
      </c>
      <c r="I36" s="38"/>
      <c r="J36" s="38"/>
      <c r="K36" s="38"/>
      <c r="L36" s="40"/>
      <c r="M36" s="41">
        <f t="shared" si="10"/>
        <v>0</v>
      </c>
      <c r="N36" s="38"/>
      <c r="O36" s="38"/>
      <c r="P36" s="38"/>
      <c r="Q36" s="40"/>
      <c r="R36" s="41">
        <f t="shared" si="11"/>
        <v>0</v>
      </c>
      <c r="S36" s="38"/>
      <c r="T36" s="38"/>
      <c r="U36" s="38"/>
      <c r="V36" s="40"/>
      <c r="W36" s="41">
        <f t="shared" si="12"/>
        <v>0</v>
      </c>
      <c r="X36" s="38"/>
      <c r="Y36" s="38"/>
      <c r="Z36" s="38"/>
      <c r="AA36" s="40"/>
      <c r="AB36" s="41">
        <f t="shared" si="13"/>
        <v>0</v>
      </c>
      <c r="AC36" s="38"/>
      <c r="AD36" s="38"/>
      <c r="AE36" s="38"/>
      <c r="AF36" s="40"/>
      <c r="AG36" s="41">
        <f t="shared" si="14"/>
        <v>0</v>
      </c>
      <c r="AH36" s="38"/>
      <c r="AI36" s="38"/>
      <c r="AJ36" s="38"/>
      <c r="AK36" s="40"/>
      <c r="AL36" s="41">
        <f t="shared" si="15"/>
        <v>0</v>
      </c>
      <c r="AM36" s="38"/>
      <c r="AN36" s="38"/>
      <c r="AO36" s="38"/>
      <c r="AP36" s="40"/>
      <c r="AQ36" s="41">
        <f t="shared" si="16"/>
        <v>0</v>
      </c>
      <c r="AR36" s="38"/>
      <c r="AS36" s="38"/>
      <c r="AT36" s="38"/>
      <c r="AU36" s="40"/>
      <c r="AV36" s="43">
        <f t="shared" si="17"/>
        <v>0</v>
      </c>
    </row>
    <row r="37" spans="1:48" ht="15.75" customHeight="1" x14ac:dyDescent="0.25">
      <c r="A37" s="21">
        <f>#N/A</f>
        <v>2</v>
      </c>
      <c r="B37" s="38" t="s">
        <v>93</v>
      </c>
      <c r="C37" s="37" t="s">
        <v>105</v>
      </c>
      <c r="D37" s="38"/>
      <c r="E37" s="38"/>
      <c r="F37" s="38"/>
      <c r="G37" s="40"/>
      <c r="H37" s="41">
        <f t="shared" si="9"/>
        <v>0</v>
      </c>
      <c r="I37" s="38"/>
      <c r="J37" s="38"/>
      <c r="K37" s="38"/>
      <c r="L37" s="40"/>
      <c r="M37" s="41">
        <f t="shared" si="10"/>
        <v>0</v>
      </c>
      <c r="N37" s="38"/>
      <c r="O37" s="38"/>
      <c r="P37" s="38"/>
      <c r="Q37" s="40"/>
      <c r="R37" s="41">
        <f t="shared" si="11"/>
        <v>0</v>
      </c>
      <c r="S37" s="38"/>
      <c r="T37" s="38"/>
      <c r="U37" s="38"/>
      <c r="V37" s="40"/>
      <c r="W37" s="41">
        <f t="shared" si="12"/>
        <v>0</v>
      </c>
      <c r="X37" s="38"/>
      <c r="Y37" s="38"/>
      <c r="Z37" s="38"/>
      <c r="AA37" s="40"/>
      <c r="AB37" s="41">
        <f t="shared" si="13"/>
        <v>0</v>
      </c>
      <c r="AC37" s="38"/>
      <c r="AD37" s="38"/>
      <c r="AE37" s="38"/>
      <c r="AF37" s="40"/>
      <c r="AG37" s="41">
        <f t="shared" si="14"/>
        <v>0</v>
      </c>
      <c r="AH37" s="38"/>
      <c r="AI37" s="38"/>
      <c r="AJ37" s="38"/>
      <c r="AK37" s="40"/>
      <c r="AL37" s="41">
        <f t="shared" si="15"/>
        <v>0</v>
      </c>
      <c r="AM37" s="38"/>
      <c r="AN37" s="38"/>
      <c r="AO37" s="38"/>
      <c r="AP37" s="40"/>
      <c r="AQ37" s="41">
        <f t="shared" si="16"/>
        <v>0</v>
      </c>
      <c r="AR37" s="38"/>
      <c r="AS37" s="38"/>
      <c r="AT37" s="38"/>
      <c r="AU37" s="40"/>
      <c r="AV37" s="43">
        <f t="shared" si="17"/>
        <v>0</v>
      </c>
    </row>
    <row r="38" spans="1:48" ht="15.75" customHeight="1" x14ac:dyDescent="0.25">
      <c r="A38" s="21">
        <f>#N/A</f>
        <v>2</v>
      </c>
      <c r="B38" s="38" t="s">
        <v>74</v>
      </c>
      <c r="C38" s="37" t="s">
        <v>105</v>
      </c>
      <c r="D38" s="38"/>
      <c r="E38" s="38"/>
      <c r="F38" s="39" t="s">
        <v>49</v>
      </c>
      <c r="G38" s="40"/>
      <c r="H38" s="41">
        <f t="shared" si="9"/>
        <v>1</v>
      </c>
      <c r="I38" s="38"/>
      <c r="J38" s="38"/>
      <c r="K38" s="38"/>
      <c r="L38" s="40"/>
      <c r="M38" s="41">
        <f t="shared" si="10"/>
        <v>0</v>
      </c>
      <c r="N38" s="38"/>
      <c r="O38" s="38"/>
      <c r="P38" s="38"/>
      <c r="Q38" s="40"/>
      <c r="R38" s="41">
        <f t="shared" si="11"/>
        <v>0</v>
      </c>
      <c r="S38" s="38"/>
      <c r="T38" s="38"/>
      <c r="U38" s="39" t="s">
        <v>49</v>
      </c>
      <c r="V38" s="40"/>
      <c r="W38" s="41">
        <f t="shared" si="12"/>
        <v>1</v>
      </c>
      <c r="X38" s="38"/>
      <c r="Y38" s="38"/>
      <c r="Z38" s="38"/>
      <c r="AA38" s="40"/>
      <c r="AB38" s="41">
        <f t="shared" si="13"/>
        <v>0</v>
      </c>
      <c r="AC38" s="38"/>
      <c r="AD38" s="38"/>
      <c r="AE38" s="38"/>
      <c r="AF38" s="40"/>
      <c r="AG38" s="41">
        <f t="shared" si="14"/>
        <v>0</v>
      </c>
      <c r="AH38" s="38"/>
      <c r="AI38" s="38"/>
      <c r="AJ38" s="38"/>
      <c r="AK38" s="40"/>
      <c r="AL38" s="41">
        <f t="shared" si="15"/>
        <v>0</v>
      </c>
      <c r="AM38" s="38"/>
      <c r="AN38" s="38"/>
      <c r="AO38" s="38"/>
      <c r="AP38" s="40"/>
      <c r="AQ38" s="41">
        <f t="shared" si="16"/>
        <v>0</v>
      </c>
      <c r="AR38" s="38"/>
      <c r="AS38" s="38"/>
      <c r="AT38" s="39" t="s">
        <v>49</v>
      </c>
      <c r="AU38" s="40"/>
      <c r="AV38" s="43">
        <f t="shared" si="17"/>
        <v>1</v>
      </c>
    </row>
    <row r="39" spans="1:48" ht="15.75" customHeight="1" x14ac:dyDescent="0.25">
      <c r="A39" s="21">
        <f>#N/A</f>
        <v>2</v>
      </c>
      <c r="B39" s="38" t="s">
        <v>94</v>
      </c>
      <c r="C39" s="37" t="s">
        <v>105</v>
      </c>
      <c r="D39" s="38"/>
      <c r="E39" s="38"/>
      <c r="F39" s="38"/>
      <c r="G39" s="40"/>
      <c r="H39" s="41">
        <f t="shared" si="9"/>
        <v>0</v>
      </c>
      <c r="I39" s="38"/>
      <c r="J39" s="38"/>
      <c r="K39" s="38"/>
      <c r="L39" s="40"/>
      <c r="M39" s="41">
        <f t="shared" si="10"/>
        <v>0</v>
      </c>
      <c r="N39" s="38"/>
      <c r="O39" s="38"/>
      <c r="P39" s="38"/>
      <c r="Q39" s="40"/>
      <c r="R39" s="41">
        <f t="shared" si="11"/>
        <v>0</v>
      </c>
      <c r="S39" s="38"/>
      <c r="T39" s="38"/>
      <c r="U39" s="38"/>
      <c r="V39" s="40"/>
      <c r="W39" s="41">
        <f t="shared" si="12"/>
        <v>0</v>
      </c>
      <c r="X39" s="38"/>
      <c r="Y39" s="38"/>
      <c r="Z39" s="38"/>
      <c r="AA39" s="40"/>
      <c r="AB39" s="41">
        <f t="shared" si="13"/>
        <v>0</v>
      </c>
      <c r="AC39" s="38"/>
      <c r="AD39" s="38"/>
      <c r="AE39" s="38"/>
      <c r="AF39" s="40"/>
      <c r="AG39" s="41">
        <f t="shared" si="14"/>
        <v>0</v>
      </c>
      <c r="AH39" s="38"/>
      <c r="AI39" s="38"/>
      <c r="AJ39" s="38"/>
      <c r="AK39" s="40"/>
      <c r="AL39" s="41">
        <f t="shared" si="15"/>
        <v>0</v>
      </c>
      <c r="AM39" s="38"/>
      <c r="AN39" s="38"/>
      <c r="AO39" s="38"/>
      <c r="AP39" s="40"/>
      <c r="AQ39" s="41">
        <f t="shared" si="16"/>
        <v>0</v>
      </c>
      <c r="AR39" s="38"/>
      <c r="AS39" s="38"/>
      <c r="AT39" s="38"/>
      <c r="AU39" s="40"/>
      <c r="AV39" s="43">
        <f t="shared" si="17"/>
        <v>0</v>
      </c>
    </row>
    <row r="40" spans="1:48" ht="15.75" customHeight="1" x14ac:dyDescent="0.25">
      <c r="A40" s="21">
        <f>#N/A</f>
        <v>2</v>
      </c>
      <c r="B40" s="38" t="s">
        <v>75</v>
      </c>
      <c r="C40" s="37" t="s">
        <v>105</v>
      </c>
      <c r="D40" s="38"/>
      <c r="E40" s="39" t="s">
        <v>49</v>
      </c>
      <c r="F40" s="38"/>
      <c r="G40" s="40"/>
      <c r="H40" s="41">
        <f t="shared" si="9"/>
        <v>1</v>
      </c>
      <c r="I40" s="39" t="s">
        <v>49</v>
      </c>
      <c r="J40" s="38"/>
      <c r="K40" s="38"/>
      <c r="L40" s="42" t="s">
        <v>49</v>
      </c>
      <c r="M40" s="41">
        <f t="shared" si="10"/>
        <v>2</v>
      </c>
      <c r="N40" s="38"/>
      <c r="O40" s="38"/>
      <c r="P40" s="39" t="s">
        <v>49</v>
      </c>
      <c r="Q40" s="40"/>
      <c r="R40" s="41">
        <f t="shared" si="11"/>
        <v>1</v>
      </c>
      <c r="S40" s="38"/>
      <c r="T40" s="38"/>
      <c r="U40" s="39" t="s">
        <v>49</v>
      </c>
      <c r="V40" s="40"/>
      <c r="W40" s="41">
        <f t="shared" si="12"/>
        <v>1</v>
      </c>
      <c r="X40" s="38"/>
      <c r="Y40" s="38"/>
      <c r="Z40" s="38"/>
      <c r="AA40" s="42" t="s">
        <v>49</v>
      </c>
      <c r="AB40" s="41">
        <f t="shared" si="13"/>
        <v>1</v>
      </c>
      <c r="AC40" s="38"/>
      <c r="AD40" s="39" t="s">
        <v>49</v>
      </c>
      <c r="AE40" s="38"/>
      <c r="AF40" s="40"/>
      <c r="AG40" s="41">
        <f t="shared" si="14"/>
        <v>1</v>
      </c>
      <c r="AH40" s="39" t="s">
        <v>49</v>
      </c>
      <c r="AI40" s="38"/>
      <c r="AJ40" s="38"/>
      <c r="AK40" s="40"/>
      <c r="AL40" s="41">
        <f t="shared" si="15"/>
        <v>1</v>
      </c>
      <c r="AM40" s="38"/>
      <c r="AN40" s="39" t="s">
        <v>47</v>
      </c>
      <c r="AO40" s="38"/>
      <c r="AP40" s="42" t="s">
        <v>49</v>
      </c>
      <c r="AQ40" s="41">
        <f t="shared" si="16"/>
        <v>2</v>
      </c>
      <c r="AR40" s="38"/>
      <c r="AS40" s="38"/>
      <c r="AT40" s="39" t="s">
        <v>49</v>
      </c>
      <c r="AU40" s="40"/>
      <c r="AV40" s="43">
        <f t="shared" si="17"/>
        <v>1</v>
      </c>
    </row>
    <row r="41" spans="1:48" ht="15.75" customHeight="1" x14ac:dyDescent="0.25">
      <c r="A41" s="21">
        <f>#N/A</f>
        <v>2</v>
      </c>
      <c r="B41" s="38" t="s">
        <v>95</v>
      </c>
      <c r="C41" s="37" t="s">
        <v>105</v>
      </c>
      <c r="D41" s="38"/>
      <c r="E41" s="38"/>
      <c r="F41" s="38"/>
      <c r="G41" s="40"/>
      <c r="H41" s="41">
        <f t="shared" si="9"/>
        <v>0</v>
      </c>
      <c r="I41" s="38"/>
      <c r="J41" s="38"/>
      <c r="K41" s="38"/>
      <c r="L41" s="40"/>
      <c r="M41" s="41">
        <f t="shared" si="10"/>
        <v>0</v>
      </c>
      <c r="N41" s="38"/>
      <c r="O41" s="38"/>
      <c r="P41" s="38"/>
      <c r="Q41" s="40"/>
      <c r="R41" s="41">
        <f t="shared" si="11"/>
        <v>0</v>
      </c>
      <c r="S41" s="38"/>
      <c r="T41" s="38"/>
      <c r="U41" s="38"/>
      <c r="V41" s="40"/>
      <c r="W41" s="41">
        <f t="shared" si="12"/>
        <v>0</v>
      </c>
      <c r="X41" s="38"/>
      <c r="Y41" s="38"/>
      <c r="Z41" s="38"/>
      <c r="AA41" s="40"/>
      <c r="AB41" s="41">
        <f t="shared" si="13"/>
        <v>0</v>
      </c>
      <c r="AC41" s="38"/>
      <c r="AD41" s="38"/>
      <c r="AE41" s="38"/>
      <c r="AF41" s="40"/>
      <c r="AG41" s="41">
        <f t="shared" si="14"/>
        <v>0</v>
      </c>
      <c r="AH41" s="38"/>
      <c r="AI41" s="38"/>
      <c r="AJ41" s="38"/>
      <c r="AK41" s="40"/>
      <c r="AL41" s="41">
        <f t="shared" si="15"/>
        <v>0</v>
      </c>
      <c r="AM41" s="38"/>
      <c r="AN41" s="38"/>
      <c r="AO41" s="38"/>
      <c r="AP41" s="40"/>
      <c r="AQ41" s="41">
        <f t="shared" si="16"/>
        <v>0</v>
      </c>
      <c r="AR41" s="38"/>
      <c r="AS41" s="38"/>
      <c r="AT41" s="38"/>
      <c r="AU41" s="40"/>
      <c r="AV41" s="43">
        <f t="shared" si="17"/>
        <v>0</v>
      </c>
    </row>
    <row r="42" spans="1:48" ht="15.75" customHeight="1" x14ac:dyDescent="0.25">
      <c r="A42" s="21">
        <f>#N/A</f>
        <v>2</v>
      </c>
      <c r="B42" s="38" t="s">
        <v>96</v>
      </c>
      <c r="C42" s="37" t="s">
        <v>105</v>
      </c>
      <c r="D42" s="38"/>
      <c r="E42" s="38"/>
      <c r="F42" s="38"/>
      <c r="G42" s="40"/>
      <c r="H42" s="41">
        <f t="shared" si="9"/>
        <v>0</v>
      </c>
      <c r="I42" s="38"/>
      <c r="J42" s="38"/>
      <c r="K42" s="38"/>
      <c r="L42" s="40"/>
      <c r="M42" s="41">
        <f t="shared" si="10"/>
        <v>0</v>
      </c>
      <c r="N42" s="38"/>
      <c r="O42" s="38"/>
      <c r="P42" s="38"/>
      <c r="Q42" s="40"/>
      <c r="R42" s="41">
        <f t="shared" si="11"/>
        <v>0</v>
      </c>
      <c r="S42" s="38"/>
      <c r="T42" s="39" t="s">
        <v>49</v>
      </c>
      <c r="U42" s="38"/>
      <c r="V42" s="40"/>
      <c r="W42" s="41">
        <f t="shared" si="12"/>
        <v>1</v>
      </c>
      <c r="X42" s="38"/>
      <c r="Y42" s="38"/>
      <c r="Z42" s="38"/>
      <c r="AA42" s="40"/>
      <c r="AB42" s="41">
        <f t="shared" si="13"/>
        <v>0</v>
      </c>
      <c r="AC42" s="38"/>
      <c r="AD42" s="38"/>
      <c r="AE42" s="38"/>
      <c r="AF42" s="40"/>
      <c r="AG42" s="41">
        <f t="shared" si="14"/>
        <v>0</v>
      </c>
      <c r="AH42" s="38"/>
      <c r="AI42" s="38"/>
      <c r="AJ42" s="38"/>
      <c r="AK42" s="40"/>
      <c r="AL42" s="41">
        <f t="shared" si="15"/>
        <v>0</v>
      </c>
      <c r="AM42" s="38"/>
      <c r="AN42" s="39" t="s">
        <v>47</v>
      </c>
      <c r="AO42" s="38"/>
      <c r="AP42" s="40"/>
      <c r="AQ42" s="41">
        <f t="shared" si="16"/>
        <v>1</v>
      </c>
      <c r="AR42" s="38"/>
      <c r="AS42" s="38"/>
      <c r="AT42" s="38"/>
      <c r="AU42" s="40"/>
      <c r="AV42" s="43">
        <f t="shared" si="17"/>
        <v>0</v>
      </c>
    </row>
    <row r="43" spans="1:48" ht="15.75" customHeight="1" x14ac:dyDescent="0.25">
      <c r="A43" s="21">
        <f>#N/A</f>
        <v>2</v>
      </c>
      <c r="B43" s="38" t="s">
        <v>97</v>
      </c>
      <c r="C43" s="37" t="s">
        <v>105</v>
      </c>
      <c r="D43" s="38"/>
      <c r="E43" s="38"/>
      <c r="F43" s="38"/>
      <c r="G43" s="40"/>
      <c r="H43" s="41">
        <f t="shared" si="9"/>
        <v>0</v>
      </c>
      <c r="I43" s="38"/>
      <c r="J43" s="38"/>
      <c r="K43" s="38"/>
      <c r="L43" s="40"/>
      <c r="M43" s="41">
        <f t="shared" si="10"/>
        <v>0</v>
      </c>
      <c r="N43" s="38"/>
      <c r="O43" s="38"/>
      <c r="P43" s="38"/>
      <c r="Q43" s="40"/>
      <c r="R43" s="41">
        <f t="shared" si="11"/>
        <v>0</v>
      </c>
      <c r="S43" s="38"/>
      <c r="T43" s="39" t="s">
        <v>49</v>
      </c>
      <c r="U43" s="38"/>
      <c r="V43" s="40"/>
      <c r="W43" s="41">
        <f t="shared" si="12"/>
        <v>1</v>
      </c>
      <c r="X43" s="38"/>
      <c r="Y43" s="38"/>
      <c r="Z43" s="38"/>
      <c r="AA43" s="40"/>
      <c r="AB43" s="41">
        <f t="shared" si="13"/>
        <v>0</v>
      </c>
      <c r="AC43" s="38"/>
      <c r="AD43" s="38"/>
      <c r="AE43" s="38"/>
      <c r="AF43" s="40"/>
      <c r="AG43" s="41">
        <f t="shared" si="14"/>
        <v>0</v>
      </c>
      <c r="AH43" s="38"/>
      <c r="AI43" s="38"/>
      <c r="AJ43" s="38"/>
      <c r="AK43" s="40"/>
      <c r="AL43" s="41">
        <f t="shared" si="15"/>
        <v>0</v>
      </c>
      <c r="AM43" s="38"/>
      <c r="AN43" s="39" t="s">
        <v>47</v>
      </c>
      <c r="AO43" s="38"/>
      <c r="AP43" s="40"/>
      <c r="AQ43" s="41">
        <f t="shared" si="16"/>
        <v>1</v>
      </c>
      <c r="AR43" s="38"/>
      <c r="AS43" s="38"/>
      <c r="AT43" s="38"/>
      <c r="AU43" s="40"/>
      <c r="AV43" s="43">
        <f t="shared" si="17"/>
        <v>0</v>
      </c>
    </row>
    <row r="44" spans="1:48" ht="15.75" customHeight="1" x14ac:dyDescent="0.25">
      <c r="A44" s="21">
        <f>#N/A</f>
        <v>2</v>
      </c>
      <c r="B44" s="38" t="s">
        <v>98</v>
      </c>
      <c r="C44" s="37" t="s">
        <v>105</v>
      </c>
      <c r="D44" s="38"/>
      <c r="E44" s="38"/>
      <c r="F44" s="38"/>
      <c r="G44" s="40"/>
      <c r="H44" s="41">
        <f t="shared" si="9"/>
        <v>0</v>
      </c>
      <c r="I44" s="38"/>
      <c r="J44" s="38"/>
      <c r="K44" s="38"/>
      <c r="L44" s="40"/>
      <c r="M44" s="41">
        <f t="shared" si="10"/>
        <v>0</v>
      </c>
      <c r="N44" s="38"/>
      <c r="O44" s="38"/>
      <c r="P44" s="38"/>
      <c r="Q44" s="40"/>
      <c r="R44" s="41">
        <f t="shared" si="11"/>
        <v>0</v>
      </c>
      <c r="S44" s="38"/>
      <c r="T44" s="38"/>
      <c r="U44" s="38"/>
      <c r="V44" s="40"/>
      <c r="W44" s="41">
        <f t="shared" si="12"/>
        <v>0</v>
      </c>
      <c r="X44" s="38"/>
      <c r="Y44" s="38"/>
      <c r="Z44" s="38"/>
      <c r="AA44" s="40"/>
      <c r="AB44" s="41">
        <f t="shared" si="13"/>
        <v>0</v>
      </c>
      <c r="AC44" s="38"/>
      <c r="AD44" s="38"/>
      <c r="AE44" s="38"/>
      <c r="AF44" s="40"/>
      <c r="AG44" s="41">
        <f t="shared" si="14"/>
        <v>0</v>
      </c>
      <c r="AH44" s="38"/>
      <c r="AI44" s="38"/>
      <c r="AJ44" s="38"/>
      <c r="AK44" s="40"/>
      <c r="AL44" s="41">
        <f t="shared" si="15"/>
        <v>0</v>
      </c>
      <c r="AM44" s="38"/>
      <c r="AN44" s="38"/>
      <c r="AO44" s="38"/>
      <c r="AP44" s="40"/>
      <c r="AQ44" s="41">
        <f t="shared" si="16"/>
        <v>0</v>
      </c>
      <c r="AR44" s="38"/>
      <c r="AS44" s="38"/>
      <c r="AT44" s="38"/>
      <c r="AU44" s="40"/>
      <c r="AV44" s="43">
        <f t="shared" si="17"/>
        <v>0</v>
      </c>
    </row>
    <row r="45" spans="1:48" ht="15.75" customHeight="1" x14ac:dyDescent="0.25">
      <c r="A45" s="21">
        <f>#N/A</f>
        <v>2</v>
      </c>
      <c r="B45" s="38" t="s">
        <v>99</v>
      </c>
      <c r="C45" s="37" t="s">
        <v>105</v>
      </c>
      <c r="D45" s="38"/>
      <c r="E45" s="38"/>
      <c r="F45" s="38"/>
      <c r="G45" s="40"/>
      <c r="H45" s="41">
        <f t="shared" si="9"/>
        <v>0</v>
      </c>
      <c r="I45" s="38"/>
      <c r="J45" s="38"/>
      <c r="K45" s="38"/>
      <c r="L45" s="40"/>
      <c r="M45" s="41">
        <f t="shared" si="10"/>
        <v>0</v>
      </c>
      <c r="N45" s="38"/>
      <c r="O45" s="38"/>
      <c r="P45" s="38"/>
      <c r="Q45" s="40"/>
      <c r="R45" s="41">
        <f t="shared" si="11"/>
        <v>0</v>
      </c>
      <c r="S45" s="38"/>
      <c r="T45" s="38"/>
      <c r="U45" s="38"/>
      <c r="V45" s="40"/>
      <c r="W45" s="41">
        <f t="shared" si="12"/>
        <v>0</v>
      </c>
      <c r="X45" s="38"/>
      <c r="Y45" s="38"/>
      <c r="Z45" s="38"/>
      <c r="AA45" s="40"/>
      <c r="AB45" s="41">
        <f t="shared" si="13"/>
        <v>0</v>
      </c>
      <c r="AC45" s="38"/>
      <c r="AD45" s="38"/>
      <c r="AE45" s="38"/>
      <c r="AF45" s="40"/>
      <c r="AG45" s="41">
        <f t="shared" si="14"/>
        <v>0</v>
      </c>
      <c r="AH45" s="38"/>
      <c r="AI45" s="38"/>
      <c r="AJ45" s="38"/>
      <c r="AK45" s="40"/>
      <c r="AL45" s="41">
        <f t="shared" si="15"/>
        <v>0</v>
      </c>
      <c r="AM45" s="38"/>
      <c r="AN45" s="38"/>
      <c r="AO45" s="38"/>
      <c r="AP45" s="40"/>
      <c r="AQ45" s="41">
        <f t="shared" si="16"/>
        <v>0</v>
      </c>
      <c r="AR45" s="38"/>
      <c r="AS45" s="38"/>
      <c r="AT45" s="38"/>
      <c r="AU45" s="40"/>
      <c r="AV45" s="43">
        <f t="shared" si="17"/>
        <v>0</v>
      </c>
    </row>
    <row r="46" spans="1:48" ht="15.75" customHeight="1" x14ac:dyDescent="0.25">
      <c r="A46" s="21">
        <f>#N/A</f>
        <v>2</v>
      </c>
      <c r="B46" s="38" t="s">
        <v>100</v>
      </c>
      <c r="C46" s="37" t="s">
        <v>105</v>
      </c>
      <c r="D46" s="38"/>
      <c r="E46" s="38"/>
      <c r="F46" s="38"/>
      <c r="G46" s="40"/>
      <c r="H46" s="41">
        <f t="shared" si="9"/>
        <v>0</v>
      </c>
      <c r="I46" s="38"/>
      <c r="J46" s="38"/>
      <c r="K46" s="38"/>
      <c r="L46" s="40"/>
      <c r="M46" s="41">
        <f t="shared" si="10"/>
        <v>0</v>
      </c>
      <c r="N46" s="38"/>
      <c r="O46" s="38"/>
      <c r="P46" s="38"/>
      <c r="Q46" s="40"/>
      <c r="R46" s="41">
        <f t="shared" si="11"/>
        <v>0</v>
      </c>
      <c r="S46" s="38"/>
      <c r="T46" s="38"/>
      <c r="U46" s="38"/>
      <c r="V46" s="40"/>
      <c r="W46" s="41">
        <f t="shared" si="12"/>
        <v>0</v>
      </c>
      <c r="X46" s="38"/>
      <c r="Y46" s="38"/>
      <c r="Z46" s="38"/>
      <c r="AA46" s="40"/>
      <c r="AB46" s="41">
        <f t="shared" si="13"/>
        <v>0</v>
      </c>
      <c r="AC46" s="38"/>
      <c r="AD46" s="38"/>
      <c r="AE46" s="38"/>
      <c r="AF46" s="40"/>
      <c r="AG46" s="41">
        <f t="shared" si="14"/>
        <v>0</v>
      </c>
      <c r="AH46" s="38"/>
      <c r="AI46" s="38"/>
      <c r="AJ46" s="38"/>
      <c r="AK46" s="40"/>
      <c r="AL46" s="41">
        <f t="shared" si="15"/>
        <v>0</v>
      </c>
      <c r="AM46" s="38"/>
      <c r="AN46" s="38"/>
      <c r="AO46" s="38"/>
      <c r="AP46" s="40"/>
      <c r="AQ46" s="41">
        <f t="shared" si="16"/>
        <v>0</v>
      </c>
      <c r="AR46" s="38"/>
      <c r="AS46" s="38"/>
      <c r="AT46" s="38"/>
      <c r="AU46" s="40"/>
      <c r="AV46" s="43">
        <f t="shared" si="17"/>
        <v>0</v>
      </c>
    </row>
    <row r="47" spans="1:48" ht="15.75" customHeight="1" x14ac:dyDescent="0.25">
      <c r="A47" s="21">
        <f>#N/A</f>
        <v>2</v>
      </c>
      <c r="B47" s="38" t="s">
        <v>101</v>
      </c>
      <c r="C47" s="37" t="s">
        <v>105</v>
      </c>
      <c r="D47" s="38"/>
      <c r="E47" s="38"/>
      <c r="F47" s="38"/>
      <c r="G47" s="40"/>
      <c r="H47" s="41">
        <f t="shared" si="9"/>
        <v>0</v>
      </c>
      <c r="I47" s="38"/>
      <c r="J47" s="38"/>
      <c r="K47" s="38"/>
      <c r="L47" s="40"/>
      <c r="M47" s="41">
        <f t="shared" si="10"/>
        <v>0</v>
      </c>
      <c r="N47" s="38"/>
      <c r="O47" s="38"/>
      <c r="P47" s="38"/>
      <c r="Q47" s="40"/>
      <c r="R47" s="41">
        <f t="shared" si="11"/>
        <v>0</v>
      </c>
      <c r="S47" s="38"/>
      <c r="T47" s="38"/>
      <c r="U47" s="38"/>
      <c r="V47" s="40"/>
      <c r="W47" s="41">
        <f t="shared" si="12"/>
        <v>0</v>
      </c>
      <c r="X47" s="38"/>
      <c r="Y47" s="38"/>
      <c r="Z47" s="38"/>
      <c r="AA47" s="40"/>
      <c r="AB47" s="41">
        <f t="shared" si="13"/>
        <v>0</v>
      </c>
      <c r="AC47" s="38"/>
      <c r="AD47" s="38"/>
      <c r="AE47" s="38"/>
      <c r="AF47" s="40"/>
      <c r="AG47" s="41">
        <f t="shared" si="14"/>
        <v>0</v>
      </c>
      <c r="AH47" s="38"/>
      <c r="AI47" s="38"/>
      <c r="AJ47" s="38"/>
      <c r="AK47" s="40"/>
      <c r="AL47" s="41">
        <f t="shared" si="15"/>
        <v>0</v>
      </c>
      <c r="AM47" s="38"/>
      <c r="AN47" s="38"/>
      <c r="AO47" s="38"/>
      <c r="AP47" s="40"/>
      <c r="AQ47" s="41">
        <f t="shared" si="16"/>
        <v>0</v>
      </c>
      <c r="AR47" s="38"/>
      <c r="AS47" s="38"/>
      <c r="AT47" s="38"/>
      <c r="AU47" s="40"/>
      <c r="AV47" s="43">
        <f t="shared" si="17"/>
        <v>0</v>
      </c>
    </row>
    <row r="48" spans="1:48" ht="15.75" customHeight="1" x14ac:dyDescent="0.25">
      <c r="A48" s="21">
        <f>#N/A</f>
        <v>2</v>
      </c>
      <c r="B48" s="38" t="s">
        <v>78</v>
      </c>
      <c r="C48" s="37" t="s">
        <v>105</v>
      </c>
      <c r="D48" s="38"/>
      <c r="E48" s="38"/>
      <c r="F48" s="38"/>
      <c r="G48" s="40"/>
      <c r="H48" s="41">
        <f t="shared" si="9"/>
        <v>0</v>
      </c>
      <c r="I48" s="38"/>
      <c r="J48" s="38"/>
      <c r="K48" s="38"/>
      <c r="L48" s="40"/>
      <c r="M48" s="41">
        <f t="shared" si="10"/>
        <v>0</v>
      </c>
      <c r="N48" s="38"/>
      <c r="O48" s="38"/>
      <c r="P48" s="38"/>
      <c r="Q48" s="40"/>
      <c r="R48" s="41">
        <f t="shared" si="11"/>
        <v>0</v>
      </c>
      <c r="S48" s="38"/>
      <c r="T48" s="38"/>
      <c r="U48" s="38"/>
      <c r="V48" s="40"/>
      <c r="W48" s="41">
        <f t="shared" si="12"/>
        <v>0</v>
      </c>
      <c r="X48" s="38"/>
      <c r="Y48" s="38"/>
      <c r="Z48" s="38"/>
      <c r="AA48" s="40"/>
      <c r="AB48" s="41">
        <f t="shared" si="13"/>
        <v>0</v>
      </c>
      <c r="AC48" s="38"/>
      <c r="AD48" s="38"/>
      <c r="AE48" s="38"/>
      <c r="AF48" s="40"/>
      <c r="AG48" s="41">
        <f t="shared" si="14"/>
        <v>0</v>
      </c>
      <c r="AH48" s="38"/>
      <c r="AI48" s="38"/>
      <c r="AJ48" s="38"/>
      <c r="AK48" s="40"/>
      <c r="AL48" s="41">
        <f t="shared" si="15"/>
        <v>0</v>
      </c>
      <c r="AM48" s="38"/>
      <c r="AN48" s="38"/>
      <c r="AO48" s="38"/>
      <c r="AP48" s="40"/>
      <c r="AQ48" s="41">
        <f t="shared" si="16"/>
        <v>0</v>
      </c>
      <c r="AR48" s="38"/>
      <c r="AS48" s="38"/>
      <c r="AT48" s="39" t="s">
        <v>49</v>
      </c>
      <c r="AU48" s="40"/>
      <c r="AV48" s="43">
        <f t="shared" si="17"/>
        <v>1</v>
      </c>
    </row>
    <row r="49" spans="1:48" ht="15.75" customHeight="1" x14ac:dyDescent="0.25">
      <c r="A49" s="21">
        <f>#N/A</f>
        <v>2</v>
      </c>
      <c r="B49" s="38" t="s">
        <v>79</v>
      </c>
      <c r="C49" s="37" t="s">
        <v>105</v>
      </c>
      <c r="D49" s="38"/>
      <c r="E49" s="38"/>
      <c r="F49" s="38"/>
      <c r="G49" s="40"/>
      <c r="H49" s="41">
        <f t="shared" si="9"/>
        <v>0</v>
      </c>
      <c r="I49" s="38"/>
      <c r="J49" s="38"/>
      <c r="K49" s="38"/>
      <c r="L49" s="40"/>
      <c r="M49" s="41">
        <f t="shared" si="10"/>
        <v>0</v>
      </c>
      <c r="N49" s="38"/>
      <c r="O49" s="38"/>
      <c r="P49" s="38"/>
      <c r="Q49" s="40"/>
      <c r="R49" s="41">
        <f t="shared" si="11"/>
        <v>0</v>
      </c>
      <c r="S49" s="38"/>
      <c r="T49" s="38"/>
      <c r="U49" s="38"/>
      <c r="V49" s="40"/>
      <c r="W49" s="41">
        <f t="shared" si="12"/>
        <v>0</v>
      </c>
      <c r="X49" s="38"/>
      <c r="Y49" s="38"/>
      <c r="Z49" s="38"/>
      <c r="AA49" s="40"/>
      <c r="AB49" s="41">
        <f t="shared" si="13"/>
        <v>0</v>
      </c>
      <c r="AC49" s="38"/>
      <c r="AD49" s="38"/>
      <c r="AE49" s="38"/>
      <c r="AF49" s="40"/>
      <c r="AG49" s="41">
        <f t="shared" si="14"/>
        <v>0</v>
      </c>
      <c r="AH49" s="38"/>
      <c r="AI49" s="38"/>
      <c r="AJ49" s="38"/>
      <c r="AK49" s="40"/>
      <c r="AL49" s="41">
        <f t="shared" si="15"/>
        <v>0</v>
      </c>
      <c r="AM49" s="38"/>
      <c r="AN49" s="38"/>
      <c r="AO49" s="38"/>
      <c r="AP49" s="40"/>
      <c r="AQ49" s="41">
        <f t="shared" si="16"/>
        <v>0</v>
      </c>
      <c r="AR49" s="38"/>
      <c r="AS49" s="38"/>
      <c r="AT49" s="38"/>
      <c r="AU49" s="40"/>
      <c r="AV49" s="43">
        <f t="shared" si="17"/>
        <v>0</v>
      </c>
    </row>
    <row r="50" spans="1:48" ht="15.75" customHeight="1" x14ac:dyDescent="0.25">
      <c r="A50" s="21">
        <f>#N/A</f>
        <v>2</v>
      </c>
      <c r="B50" s="38" t="s">
        <v>80</v>
      </c>
      <c r="C50" s="37" t="s">
        <v>105</v>
      </c>
      <c r="D50" s="38"/>
      <c r="E50" s="38"/>
      <c r="F50" s="39" t="s">
        <v>49</v>
      </c>
      <c r="G50" s="40"/>
      <c r="H50" s="41">
        <f t="shared" si="9"/>
        <v>1</v>
      </c>
      <c r="I50" s="38"/>
      <c r="J50" s="38"/>
      <c r="K50" s="38"/>
      <c r="L50" s="40"/>
      <c r="M50" s="41">
        <f t="shared" si="10"/>
        <v>0</v>
      </c>
      <c r="N50" s="38"/>
      <c r="O50" s="38"/>
      <c r="P50" s="38"/>
      <c r="Q50" s="40"/>
      <c r="R50" s="41">
        <f t="shared" si="11"/>
        <v>0</v>
      </c>
      <c r="S50" s="38"/>
      <c r="T50" s="38"/>
      <c r="U50" s="38"/>
      <c r="V50" s="40"/>
      <c r="W50" s="41">
        <f t="shared" si="12"/>
        <v>0</v>
      </c>
      <c r="X50" s="38"/>
      <c r="Y50" s="38"/>
      <c r="Z50" s="38"/>
      <c r="AA50" s="40"/>
      <c r="AB50" s="41">
        <f t="shared" si="13"/>
        <v>0</v>
      </c>
      <c r="AC50" s="38"/>
      <c r="AD50" s="38"/>
      <c r="AE50" s="38"/>
      <c r="AF50" s="40"/>
      <c r="AG50" s="41">
        <f t="shared" si="14"/>
        <v>0</v>
      </c>
      <c r="AH50" s="38"/>
      <c r="AI50" s="38"/>
      <c r="AJ50" s="38"/>
      <c r="AK50" s="40"/>
      <c r="AL50" s="41">
        <f t="shared" si="15"/>
        <v>0</v>
      </c>
      <c r="AM50" s="38"/>
      <c r="AN50" s="38"/>
      <c r="AO50" s="38"/>
      <c r="AP50" s="40"/>
      <c r="AQ50" s="41">
        <f t="shared" si="16"/>
        <v>0</v>
      </c>
      <c r="AR50" s="38"/>
      <c r="AS50" s="38"/>
      <c r="AT50" s="39" t="s">
        <v>49</v>
      </c>
      <c r="AU50" s="40"/>
      <c r="AV50" s="43">
        <f t="shared" si="17"/>
        <v>1</v>
      </c>
    </row>
    <row r="51" spans="1:48" ht="15.75" customHeight="1" x14ac:dyDescent="0.25">
      <c r="A51" s="21">
        <f>#N/A</f>
        <v>2</v>
      </c>
      <c r="B51" s="38" t="s">
        <v>81</v>
      </c>
      <c r="C51" s="37" t="s">
        <v>105</v>
      </c>
      <c r="D51" s="38"/>
      <c r="E51" s="38"/>
      <c r="F51" s="38"/>
      <c r="G51" s="40"/>
      <c r="H51" s="41">
        <f t="shared" si="9"/>
        <v>0</v>
      </c>
      <c r="I51" s="38"/>
      <c r="J51" s="38"/>
      <c r="K51" s="38"/>
      <c r="L51" s="40"/>
      <c r="M51" s="41">
        <f t="shared" si="10"/>
        <v>0</v>
      </c>
      <c r="N51" s="38"/>
      <c r="O51" s="38"/>
      <c r="P51" s="38"/>
      <c r="Q51" s="40"/>
      <c r="R51" s="41">
        <f t="shared" si="11"/>
        <v>0</v>
      </c>
      <c r="S51" s="38"/>
      <c r="T51" s="38"/>
      <c r="U51" s="38"/>
      <c r="V51" s="40"/>
      <c r="W51" s="41">
        <f t="shared" si="12"/>
        <v>0</v>
      </c>
      <c r="X51" s="38"/>
      <c r="Y51" s="38"/>
      <c r="Z51" s="38"/>
      <c r="AA51" s="40"/>
      <c r="AB51" s="41">
        <f t="shared" si="13"/>
        <v>0</v>
      </c>
      <c r="AC51" s="38"/>
      <c r="AD51" s="38"/>
      <c r="AE51" s="38"/>
      <c r="AF51" s="40"/>
      <c r="AG51" s="41">
        <f t="shared" si="14"/>
        <v>0</v>
      </c>
      <c r="AH51" s="38"/>
      <c r="AI51" s="38"/>
      <c r="AJ51" s="38"/>
      <c r="AK51" s="40"/>
      <c r="AL51" s="41">
        <f t="shared" si="15"/>
        <v>0</v>
      </c>
      <c r="AM51" s="38"/>
      <c r="AN51" s="38"/>
      <c r="AO51" s="38"/>
      <c r="AP51" s="40"/>
      <c r="AQ51" s="41">
        <f t="shared" si="16"/>
        <v>0</v>
      </c>
      <c r="AR51" s="38"/>
      <c r="AS51" s="38"/>
      <c r="AT51" s="38"/>
      <c r="AU51" s="40"/>
      <c r="AV51" s="43">
        <f t="shared" si="17"/>
        <v>0</v>
      </c>
    </row>
    <row r="52" spans="1:48" ht="15.75" customHeight="1" x14ac:dyDescent="0.25">
      <c r="A52" s="21">
        <f>#N/A</f>
        <v>2</v>
      </c>
      <c r="B52" s="38" t="s">
        <v>102</v>
      </c>
      <c r="C52" s="37" t="s">
        <v>105</v>
      </c>
      <c r="D52" s="38"/>
      <c r="E52" s="38"/>
      <c r="F52" s="38"/>
      <c r="G52" s="40"/>
      <c r="H52" s="41">
        <f t="shared" si="9"/>
        <v>0</v>
      </c>
      <c r="I52" s="38"/>
      <c r="J52" s="38"/>
      <c r="K52" s="38"/>
      <c r="L52" s="40"/>
      <c r="M52" s="41">
        <f t="shared" si="10"/>
        <v>0</v>
      </c>
      <c r="N52" s="38"/>
      <c r="O52" s="38"/>
      <c r="P52" s="38"/>
      <c r="Q52" s="40"/>
      <c r="R52" s="41">
        <f t="shared" si="11"/>
        <v>0</v>
      </c>
      <c r="S52" s="38"/>
      <c r="T52" s="38"/>
      <c r="U52" s="38"/>
      <c r="V52" s="40"/>
      <c r="W52" s="41">
        <f t="shared" si="12"/>
        <v>0</v>
      </c>
      <c r="X52" s="38"/>
      <c r="Y52" s="38"/>
      <c r="Z52" s="38"/>
      <c r="AA52" s="40"/>
      <c r="AB52" s="41">
        <f t="shared" si="13"/>
        <v>0</v>
      </c>
      <c r="AC52" s="38"/>
      <c r="AD52" s="38"/>
      <c r="AE52" s="38"/>
      <c r="AF52" s="40"/>
      <c r="AG52" s="41">
        <f t="shared" si="14"/>
        <v>0</v>
      </c>
      <c r="AH52" s="38"/>
      <c r="AI52" s="38"/>
      <c r="AJ52" s="38"/>
      <c r="AK52" s="40"/>
      <c r="AL52" s="41">
        <f t="shared" si="15"/>
        <v>0</v>
      </c>
      <c r="AM52" s="38"/>
      <c r="AN52" s="38"/>
      <c r="AO52" s="38"/>
      <c r="AP52" s="40"/>
      <c r="AQ52" s="41">
        <f t="shared" si="16"/>
        <v>0</v>
      </c>
      <c r="AR52" s="38"/>
      <c r="AS52" s="38"/>
      <c r="AT52" s="38"/>
      <c r="AU52" s="40"/>
      <c r="AV52" s="43">
        <f t="shared" si="17"/>
        <v>0</v>
      </c>
    </row>
    <row r="53" spans="1:48" ht="15.75" customHeight="1" x14ac:dyDescent="0.25">
      <c r="A53" s="21">
        <f>#N/A</f>
        <v>2</v>
      </c>
      <c r="B53" s="44" t="s">
        <v>82</v>
      </c>
      <c r="C53" s="37" t="s">
        <v>105</v>
      </c>
      <c r="D53" s="45"/>
      <c r="E53" s="45"/>
      <c r="F53" s="45"/>
      <c r="G53" s="46"/>
      <c r="H53" s="47">
        <f t="shared" si="9"/>
        <v>0</v>
      </c>
      <c r="I53" s="45"/>
      <c r="J53" s="45"/>
      <c r="K53" s="45"/>
      <c r="L53" s="46"/>
      <c r="M53" s="47">
        <f t="shared" si="10"/>
        <v>0</v>
      </c>
      <c r="N53" s="45"/>
      <c r="O53" s="45"/>
      <c r="P53" s="45"/>
      <c r="Q53" s="46"/>
      <c r="R53" s="47">
        <f t="shared" si="11"/>
        <v>0</v>
      </c>
      <c r="S53" s="45"/>
      <c r="T53" s="45"/>
      <c r="U53" s="45"/>
      <c r="V53" s="46"/>
      <c r="W53" s="47">
        <f t="shared" si="12"/>
        <v>0</v>
      </c>
      <c r="X53" s="45"/>
      <c r="Y53" s="45"/>
      <c r="Z53" s="45"/>
      <c r="AA53" s="46"/>
      <c r="AB53" s="47">
        <f t="shared" si="13"/>
        <v>0</v>
      </c>
      <c r="AC53" s="45"/>
      <c r="AD53" s="45"/>
      <c r="AE53" s="45"/>
      <c r="AF53" s="46"/>
      <c r="AG53" s="47">
        <f t="shared" si="14"/>
        <v>0</v>
      </c>
      <c r="AH53" s="45"/>
      <c r="AI53" s="45"/>
      <c r="AJ53" s="45"/>
      <c r="AK53" s="46"/>
      <c r="AL53" s="47">
        <f t="shared" si="15"/>
        <v>0</v>
      </c>
      <c r="AM53" s="45"/>
      <c r="AN53" s="45"/>
      <c r="AO53" s="45"/>
      <c r="AP53" s="46"/>
      <c r="AQ53" s="47">
        <f t="shared" si="16"/>
        <v>0</v>
      </c>
      <c r="AR53" s="45"/>
      <c r="AS53" s="45"/>
      <c r="AT53" s="45"/>
      <c r="AU53" s="46"/>
      <c r="AV53" s="48">
        <f t="shared" si="17"/>
        <v>0</v>
      </c>
    </row>
    <row r="54" spans="1:48" ht="15.75" customHeight="1" x14ac:dyDescent="0.25">
      <c r="A54" s="21">
        <f>#N/A</f>
        <v>2</v>
      </c>
      <c r="B54" s="44"/>
      <c r="C54" s="38" t="s">
        <v>105</v>
      </c>
      <c r="D54" s="38"/>
      <c r="E54" s="38"/>
      <c r="F54" s="38"/>
      <c r="G54" s="40"/>
      <c r="H54" s="47">
        <f t="shared" si="9"/>
        <v>0</v>
      </c>
      <c r="I54" s="38"/>
      <c r="J54" s="38"/>
      <c r="K54" s="38"/>
      <c r="L54" s="40"/>
      <c r="M54" s="47">
        <f t="shared" si="10"/>
        <v>0</v>
      </c>
      <c r="N54" s="38"/>
      <c r="O54" s="38"/>
      <c r="P54" s="38"/>
      <c r="Q54" s="40"/>
      <c r="R54" s="47">
        <f t="shared" si="11"/>
        <v>0</v>
      </c>
      <c r="S54" s="38"/>
      <c r="T54" s="38"/>
      <c r="U54" s="38"/>
      <c r="V54" s="40"/>
      <c r="W54" s="47">
        <f t="shared" si="12"/>
        <v>0</v>
      </c>
      <c r="X54" s="38"/>
      <c r="Y54" s="38"/>
      <c r="Z54" s="38"/>
      <c r="AA54" s="40"/>
      <c r="AB54" s="47">
        <f t="shared" si="13"/>
        <v>0</v>
      </c>
      <c r="AC54" s="38"/>
      <c r="AD54" s="38"/>
      <c r="AE54" s="38"/>
      <c r="AF54" s="40"/>
      <c r="AG54" s="47">
        <f t="shared" si="14"/>
        <v>0</v>
      </c>
      <c r="AH54" s="38"/>
      <c r="AI54" s="38"/>
      <c r="AJ54" s="38"/>
      <c r="AK54" s="40"/>
      <c r="AL54" s="47">
        <f t="shared" si="15"/>
        <v>0</v>
      </c>
      <c r="AM54" s="38"/>
      <c r="AN54" s="38"/>
      <c r="AO54" s="38"/>
      <c r="AP54" s="40"/>
      <c r="AQ54" s="47">
        <f t="shared" si="16"/>
        <v>0</v>
      </c>
      <c r="AR54" s="38"/>
      <c r="AS54" s="38"/>
      <c r="AT54" s="38"/>
      <c r="AU54" s="40"/>
      <c r="AV54" s="48">
        <f t="shared" si="17"/>
        <v>0</v>
      </c>
    </row>
    <row r="55" spans="1:48" ht="15.75" customHeight="1" x14ac:dyDescent="0.25">
      <c r="A55" s="21">
        <f>#N/A</f>
        <v>2</v>
      </c>
      <c r="B55" s="44"/>
      <c r="C55" s="38" t="s">
        <v>105</v>
      </c>
      <c r="D55" s="38"/>
      <c r="E55" s="38"/>
      <c r="F55" s="38"/>
      <c r="G55" s="40"/>
      <c r="H55" s="47">
        <f t="shared" si="9"/>
        <v>0</v>
      </c>
      <c r="I55" s="38"/>
      <c r="J55" s="38"/>
      <c r="K55" s="38"/>
      <c r="L55" s="40"/>
      <c r="M55" s="47">
        <f t="shared" si="10"/>
        <v>0</v>
      </c>
      <c r="N55" s="38"/>
      <c r="O55" s="38"/>
      <c r="P55" s="38"/>
      <c r="Q55" s="40"/>
      <c r="R55" s="47">
        <f t="shared" si="11"/>
        <v>0</v>
      </c>
      <c r="S55" s="38"/>
      <c r="T55" s="38"/>
      <c r="U55" s="38"/>
      <c r="V55" s="40"/>
      <c r="W55" s="47">
        <f t="shared" si="12"/>
        <v>0</v>
      </c>
      <c r="X55" s="38"/>
      <c r="Y55" s="38"/>
      <c r="Z55" s="38"/>
      <c r="AA55" s="40"/>
      <c r="AB55" s="47">
        <f t="shared" si="13"/>
        <v>0</v>
      </c>
      <c r="AC55" s="38"/>
      <c r="AD55" s="38"/>
      <c r="AE55" s="38"/>
      <c r="AF55" s="40"/>
      <c r="AG55" s="47">
        <f t="shared" si="14"/>
        <v>0</v>
      </c>
      <c r="AH55" s="38"/>
      <c r="AI55" s="38"/>
      <c r="AJ55" s="38"/>
      <c r="AK55" s="40"/>
      <c r="AL55" s="47">
        <f t="shared" si="15"/>
        <v>0</v>
      </c>
      <c r="AM55" s="38"/>
      <c r="AN55" s="38"/>
      <c r="AO55" s="38"/>
      <c r="AP55" s="40"/>
      <c r="AQ55" s="47">
        <f t="shared" si="16"/>
        <v>0</v>
      </c>
      <c r="AR55" s="38"/>
      <c r="AS55" s="38"/>
      <c r="AT55" s="38"/>
      <c r="AU55" s="40"/>
      <c r="AV55" s="48">
        <f t="shared" si="17"/>
        <v>0</v>
      </c>
    </row>
    <row r="56" spans="1:48" ht="15.75" customHeight="1" x14ac:dyDescent="0.25">
      <c r="A56" s="21">
        <f>#N/A</f>
        <v>2</v>
      </c>
      <c r="B56" s="44"/>
      <c r="C56" s="38" t="s">
        <v>105</v>
      </c>
      <c r="D56" s="38"/>
      <c r="E56" s="38"/>
      <c r="F56" s="38"/>
      <c r="G56" s="40"/>
      <c r="H56" s="47">
        <f t="shared" si="9"/>
        <v>0</v>
      </c>
      <c r="I56" s="38"/>
      <c r="J56" s="38"/>
      <c r="K56" s="38"/>
      <c r="L56" s="40"/>
      <c r="M56" s="47">
        <f t="shared" si="10"/>
        <v>0</v>
      </c>
      <c r="N56" s="38"/>
      <c r="O56" s="38"/>
      <c r="P56" s="38"/>
      <c r="Q56" s="40"/>
      <c r="R56" s="47">
        <f t="shared" si="11"/>
        <v>0</v>
      </c>
      <c r="S56" s="38"/>
      <c r="T56" s="38"/>
      <c r="U56" s="38"/>
      <c r="V56" s="40"/>
      <c r="W56" s="47">
        <f t="shared" si="12"/>
        <v>0</v>
      </c>
      <c r="X56" s="38"/>
      <c r="Y56" s="38"/>
      <c r="Z56" s="38"/>
      <c r="AA56" s="40"/>
      <c r="AB56" s="47">
        <f t="shared" si="13"/>
        <v>0</v>
      </c>
      <c r="AC56" s="38"/>
      <c r="AD56" s="38"/>
      <c r="AE56" s="38"/>
      <c r="AF56" s="40"/>
      <c r="AG56" s="47">
        <f t="shared" si="14"/>
        <v>0</v>
      </c>
      <c r="AH56" s="38"/>
      <c r="AI56" s="38"/>
      <c r="AJ56" s="38"/>
      <c r="AK56" s="40"/>
      <c r="AL56" s="47">
        <f t="shared" si="15"/>
        <v>0</v>
      </c>
      <c r="AM56" s="38"/>
      <c r="AN56" s="38"/>
      <c r="AO56" s="38"/>
      <c r="AP56" s="40"/>
      <c r="AQ56" s="47">
        <f t="shared" si="16"/>
        <v>0</v>
      </c>
      <c r="AR56" s="38"/>
      <c r="AS56" s="38"/>
      <c r="AT56" s="38"/>
      <c r="AU56" s="40"/>
      <c r="AV56" s="48">
        <f t="shared" si="17"/>
        <v>0</v>
      </c>
    </row>
    <row r="57" spans="1:48" ht="15.75" customHeight="1" x14ac:dyDescent="0.25">
      <c r="A57" s="21">
        <f>#N/A</f>
        <v>2</v>
      </c>
      <c r="B57" s="44"/>
      <c r="C57" s="38" t="s">
        <v>105</v>
      </c>
      <c r="D57" s="38"/>
      <c r="E57" s="38"/>
      <c r="F57" s="38"/>
      <c r="G57" s="40"/>
      <c r="H57" s="47">
        <f t="shared" si="9"/>
        <v>0</v>
      </c>
      <c r="I57" s="38"/>
      <c r="J57" s="38"/>
      <c r="K57" s="38"/>
      <c r="L57" s="40"/>
      <c r="M57" s="47">
        <f t="shared" si="10"/>
        <v>0</v>
      </c>
      <c r="N57" s="38"/>
      <c r="O57" s="38"/>
      <c r="P57" s="38"/>
      <c r="Q57" s="40"/>
      <c r="R57" s="47">
        <f t="shared" si="11"/>
        <v>0</v>
      </c>
      <c r="S57" s="38"/>
      <c r="T57" s="38"/>
      <c r="U57" s="38"/>
      <c r="V57" s="40"/>
      <c r="W57" s="47">
        <f t="shared" si="12"/>
        <v>0</v>
      </c>
      <c r="X57" s="38"/>
      <c r="Y57" s="38"/>
      <c r="Z57" s="38"/>
      <c r="AA57" s="40"/>
      <c r="AB57" s="47">
        <f t="shared" si="13"/>
        <v>0</v>
      </c>
      <c r="AC57" s="38"/>
      <c r="AD57" s="38"/>
      <c r="AE57" s="38"/>
      <c r="AF57" s="40"/>
      <c r="AG57" s="47">
        <f t="shared" si="14"/>
        <v>0</v>
      </c>
      <c r="AH57" s="38"/>
      <c r="AI57" s="38"/>
      <c r="AJ57" s="38"/>
      <c r="AK57" s="40"/>
      <c r="AL57" s="47">
        <f t="shared" si="15"/>
        <v>0</v>
      </c>
      <c r="AM57" s="38"/>
      <c r="AN57" s="38"/>
      <c r="AO57" s="38"/>
      <c r="AP57" s="40"/>
      <c r="AQ57" s="47">
        <f t="shared" si="16"/>
        <v>0</v>
      </c>
      <c r="AR57" s="38"/>
      <c r="AS57" s="38"/>
      <c r="AT57" s="38"/>
      <c r="AU57" s="40"/>
      <c r="AV57" s="48">
        <f t="shared" si="17"/>
        <v>0</v>
      </c>
    </row>
    <row r="58" spans="1:48" ht="15.75" customHeight="1" x14ac:dyDescent="0.25">
      <c r="A58" s="21">
        <f>#N/A</f>
        <v>2</v>
      </c>
      <c r="B58" s="44"/>
      <c r="C58" s="38" t="s">
        <v>105</v>
      </c>
      <c r="D58" s="38"/>
      <c r="E58" s="38"/>
      <c r="F58" s="38"/>
      <c r="G58" s="40"/>
      <c r="H58" s="47">
        <f t="shared" si="9"/>
        <v>0</v>
      </c>
      <c r="I58" s="38"/>
      <c r="J58" s="38"/>
      <c r="K58" s="38"/>
      <c r="L58" s="40"/>
      <c r="M58" s="47">
        <f t="shared" si="10"/>
        <v>0</v>
      </c>
      <c r="N58" s="38"/>
      <c r="O58" s="38"/>
      <c r="P58" s="38"/>
      <c r="Q58" s="40"/>
      <c r="R58" s="47">
        <f t="shared" si="11"/>
        <v>0</v>
      </c>
      <c r="S58" s="38"/>
      <c r="T58" s="38"/>
      <c r="U58" s="38"/>
      <c r="V58" s="40"/>
      <c r="W58" s="47">
        <f t="shared" si="12"/>
        <v>0</v>
      </c>
      <c r="X58" s="38"/>
      <c r="Y58" s="38"/>
      <c r="Z58" s="38"/>
      <c r="AA58" s="40"/>
      <c r="AB58" s="47">
        <f t="shared" si="13"/>
        <v>0</v>
      </c>
      <c r="AC58" s="38"/>
      <c r="AD58" s="38"/>
      <c r="AE58" s="38"/>
      <c r="AF58" s="40"/>
      <c r="AG58" s="47">
        <f t="shared" si="14"/>
        <v>0</v>
      </c>
      <c r="AH58" s="38"/>
      <c r="AI58" s="38"/>
      <c r="AJ58" s="38"/>
      <c r="AK58" s="40"/>
      <c r="AL58" s="47">
        <f t="shared" si="15"/>
        <v>0</v>
      </c>
      <c r="AM58" s="38"/>
      <c r="AN58" s="38"/>
      <c r="AO58" s="38"/>
      <c r="AP58" s="40"/>
      <c r="AQ58" s="47">
        <f t="shared" si="16"/>
        <v>0</v>
      </c>
      <c r="AR58" s="38"/>
      <c r="AS58" s="38"/>
      <c r="AT58" s="38"/>
      <c r="AU58" s="40"/>
      <c r="AV58" s="48">
        <f t="shared" si="17"/>
        <v>0</v>
      </c>
    </row>
    <row r="59" spans="1:48" ht="15.75" customHeight="1" x14ac:dyDescent="0.25">
      <c r="A59" s="21">
        <f>#N/A</f>
        <v>2</v>
      </c>
      <c r="B59" s="49"/>
      <c r="C59" s="50"/>
      <c r="D59" s="51"/>
      <c r="E59" s="52"/>
      <c r="F59" s="52"/>
      <c r="G59" s="52"/>
      <c r="H59" s="52">
        <f>SUM(H34:H58)</f>
        <v>4</v>
      </c>
      <c r="I59" s="52"/>
      <c r="J59" s="52"/>
      <c r="K59" s="52"/>
      <c r="L59" s="52"/>
      <c r="M59" s="52">
        <f>SUM(M34:M58)</f>
        <v>3</v>
      </c>
      <c r="N59" s="52"/>
      <c r="O59" s="52"/>
      <c r="P59" s="52"/>
      <c r="Q59" s="52"/>
      <c r="R59" s="52">
        <f>SUM(R34:R58)</f>
        <v>2</v>
      </c>
      <c r="S59" s="52"/>
      <c r="T59" s="52"/>
      <c r="U59" s="52"/>
      <c r="V59" s="52"/>
      <c r="W59" s="52">
        <f>SUM(W34:W58)</f>
        <v>6</v>
      </c>
      <c r="X59" s="52"/>
      <c r="Y59" s="52"/>
      <c r="Z59" s="52"/>
      <c r="AA59" s="52"/>
      <c r="AB59" s="52">
        <f>SUM(AB34:AB58)</f>
        <v>2</v>
      </c>
      <c r="AC59" s="52"/>
      <c r="AD59" s="52"/>
      <c r="AE59" s="52"/>
      <c r="AF59" s="52"/>
      <c r="AG59" s="52">
        <f>SUM(AG34:AG58)</f>
        <v>1</v>
      </c>
      <c r="AH59" s="52"/>
      <c r="AI59" s="52"/>
      <c r="AJ59" s="52"/>
      <c r="AK59" s="52"/>
      <c r="AL59" s="52">
        <f>SUM(AL34:AL58)</f>
        <v>2</v>
      </c>
      <c r="AM59" s="52"/>
      <c r="AN59" s="52"/>
      <c r="AO59" s="52"/>
      <c r="AP59" s="52"/>
      <c r="AQ59" s="52">
        <f>SUM(AQ34:AQ58)</f>
        <v>5</v>
      </c>
      <c r="AR59" s="52"/>
      <c r="AS59" s="52"/>
      <c r="AT59" s="52"/>
      <c r="AU59" s="52"/>
      <c r="AV59" s="52">
        <f>SUM(AV34:AV58)</f>
        <v>6</v>
      </c>
    </row>
    <row r="60" spans="1:48" ht="15.75" customHeight="1" x14ac:dyDescent="0.25">
      <c r="A60" s="21">
        <f>#N/A</f>
        <v>3</v>
      </c>
      <c r="B60" s="85" t="str">
        <f>"Буква (или иное название) класса "&amp;A60&amp;":"</f>
        <v>Буква (или иное название) класса 3:</v>
      </c>
      <c r="C60" s="86"/>
      <c r="D60" s="87" t="s">
        <v>84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9"/>
    </row>
    <row r="61" spans="1:48" ht="15.75" customHeight="1" x14ac:dyDescent="0.25">
      <c r="A61" s="21">
        <f>#N/A</f>
        <v>3</v>
      </c>
      <c r="B61" s="38" t="s">
        <v>70</v>
      </c>
      <c r="C61" s="37" t="s">
        <v>105</v>
      </c>
      <c r="D61" s="38"/>
      <c r="E61" s="38"/>
      <c r="F61" s="39" t="s">
        <v>49</v>
      </c>
      <c r="G61" s="40"/>
      <c r="H61" s="41">
        <f t="shared" ref="H61:H85" si="18">COUNTA(D61:G61)</f>
        <v>1</v>
      </c>
      <c r="I61" s="38"/>
      <c r="J61" s="38"/>
      <c r="K61" s="38"/>
      <c r="L61" s="42" t="s">
        <v>49</v>
      </c>
      <c r="M61" s="41">
        <f t="shared" ref="M61:M85" si="19">COUNTA(I61:L61)</f>
        <v>1</v>
      </c>
      <c r="N61" s="38"/>
      <c r="O61" s="38"/>
      <c r="P61" s="39" t="s">
        <v>49</v>
      </c>
      <c r="Q61" s="40"/>
      <c r="R61" s="41">
        <f t="shared" ref="R61:R85" si="20">COUNTA(N61:Q61)</f>
        <v>1</v>
      </c>
      <c r="S61" s="38"/>
      <c r="T61" s="38"/>
      <c r="U61" s="39" t="s">
        <v>49</v>
      </c>
      <c r="V61" s="40"/>
      <c r="W61" s="41">
        <f t="shared" ref="W61:W85" si="21">COUNTA(S61:V61)</f>
        <v>1</v>
      </c>
      <c r="X61" s="38"/>
      <c r="Y61" s="38"/>
      <c r="Z61" s="38"/>
      <c r="AA61" s="42" t="s">
        <v>49</v>
      </c>
      <c r="AB61" s="41">
        <f t="shared" ref="AB61:AB85" si="22">COUNTA(X61:AA61)</f>
        <v>1</v>
      </c>
      <c r="AC61" s="38"/>
      <c r="AD61" s="38"/>
      <c r="AE61" s="38"/>
      <c r="AF61" s="40"/>
      <c r="AG61" s="41">
        <f t="shared" ref="AG61:AG85" si="23">COUNTA(AC61:AF61)</f>
        <v>0</v>
      </c>
      <c r="AH61" s="39" t="s">
        <v>49</v>
      </c>
      <c r="AI61" s="38"/>
      <c r="AJ61" s="38"/>
      <c r="AK61" s="40"/>
      <c r="AL61" s="41">
        <f t="shared" ref="AL61:AL85" si="24">COUNTA(AH61:AK61)</f>
        <v>1</v>
      </c>
      <c r="AM61" s="38"/>
      <c r="AN61" s="39" t="s">
        <v>47</v>
      </c>
      <c r="AO61" s="38"/>
      <c r="AP61" s="40"/>
      <c r="AQ61" s="41">
        <f t="shared" ref="AQ61:AQ85" si="25">COUNTA(AM61:AP61)</f>
        <v>1</v>
      </c>
      <c r="AR61" s="38"/>
      <c r="AS61" s="38"/>
      <c r="AT61" s="39" t="s">
        <v>49</v>
      </c>
      <c r="AU61" s="40"/>
      <c r="AV61" s="43">
        <f t="shared" ref="AV61:AV85" si="26">COUNTA(AR61:AU61)</f>
        <v>1</v>
      </c>
    </row>
    <row r="62" spans="1:48" ht="15.75" customHeight="1" x14ac:dyDescent="0.25">
      <c r="A62" s="21">
        <f>#N/A</f>
        <v>3</v>
      </c>
      <c r="B62" s="38" t="s">
        <v>92</v>
      </c>
      <c r="C62" s="37" t="s">
        <v>105</v>
      </c>
      <c r="D62" s="38"/>
      <c r="E62" s="38"/>
      <c r="F62" s="38"/>
      <c r="G62" s="40"/>
      <c r="H62" s="41">
        <f t="shared" si="18"/>
        <v>0</v>
      </c>
      <c r="I62" s="38"/>
      <c r="J62" s="38"/>
      <c r="K62" s="38"/>
      <c r="L62" s="40"/>
      <c r="M62" s="41">
        <f t="shared" si="19"/>
        <v>0</v>
      </c>
      <c r="N62" s="38"/>
      <c r="O62" s="38"/>
      <c r="P62" s="38"/>
      <c r="Q62" s="40"/>
      <c r="R62" s="41">
        <f t="shared" si="20"/>
        <v>0</v>
      </c>
      <c r="S62" s="38"/>
      <c r="T62" s="38"/>
      <c r="U62" s="38"/>
      <c r="V62" s="40"/>
      <c r="W62" s="41">
        <f t="shared" si="21"/>
        <v>0</v>
      </c>
      <c r="X62" s="38"/>
      <c r="Y62" s="39" t="s">
        <v>49</v>
      </c>
      <c r="Z62" s="38"/>
      <c r="AA62" s="40"/>
      <c r="AB62" s="41">
        <f t="shared" si="22"/>
        <v>1</v>
      </c>
      <c r="AC62" s="38"/>
      <c r="AD62" s="38"/>
      <c r="AE62" s="38"/>
      <c r="AF62" s="40"/>
      <c r="AG62" s="41">
        <f t="shared" si="23"/>
        <v>0</v>
      </c>
      <c r="AH62" s="38"/>
      <c r="AI62" s="38"/>
      <c r="AJ62" s="38"/>
      <c r="AK62" s="40"/>
      <c r="AL62" s="41">
        <f t="shared" si="24"/>
        <v>0</v>
      </c>
      <c r="AM62" s="38"/>
      <c r="AN62" s="38"/>
      <c r="AO62" s="38"/>
      <c r="AP62" s="40"/>
      <c r="AQ62" s="41">
        <f t="shared" si="25"/>
        <v>0</v>
      </c>
      <c r="AR62" s="38"/>
      <c r="AS62" s="39" t="s">
        <v>49</v>
      </c>
      <c r="AT62" s="38"/>
      <c r="AU62" s="40"/>
      <c r="AV62" s="43">
        <f t="shared" si="26"/>
        <v>1</v>
      </c>
    </row>
    <row r="63" spans="1:48" ht="15.75" customHeight="1" x14ac:dyDescent="0.25">
      <c r="A63" s="21">
        <f>#N/A</f>
        <v>3</v>
      </c>
      <c r="B63" s="38" t="s">
        <v>72</v>
      </c>
      <c r="C63" s="37" t="s">
        <v>105</v>
      </c>
      <c r="D63" s="38"/>
      <c r="E63" s="38"/>
      <c r="F63" s="38"/>
      <c r="G63" s="40"/>
      <c r="H63" s="41">
        <f t="shared" si="18"/>
        <v>0</v>
      </c>
      <c r="I63" s="38"/>
      <c r="J63" s="38"/>
      <c r="K63" s="38"/>
      <c r="L63" s="40"/>
      <c r="M63" s="41">
        <f t="shared" si="19"/>
        <v>0</v>
      </c>
      <c r="N63" s="38"/>
      <c r="O63" s="38"/>
      <c r="P63" s="38"/>
      <c r="Q63" s="40"/>
      <c r="R63" s="41">
        <f t="shared" si="20"/>
        <v>0</v>
      </c>
      <c r="S63" s="38"/>
      <c r="T63" s="38"/>
      <c r="U63" s="38"/>
      <c r="V63" s="40"/>
      <c r="W63" s="41">
        <f t="shared" si="21"/>
        <v>0</v>
      </c>
      <c r="X63" s="38"/>
      <c r="Y63" s="38"/>
      <c r="Z63" s="38"/>
      <c r="AA63" s="42"/>
      <c r="AB63" s="41">
        <f t="shared" si="22"/>
        <v>0</v>
      </c>
      <c r="AC63" s="38"/>
      <c r="AD63" s="38"/>
      <c r="AE63" s="38"/>
      <c r="AF63" s="40"/>
      <c r="AG63" s="41">
        <f t="shared" si="23"/>
        <v>0</v>
      </c>
      <c r="AH63" s="38"/>
      <c r="AI63" s="38"/>
      <c r="AJ63" s="38"/>
      <c r="AK63" s="40"/>
      <c r="AL63" s="41">
        <f t="shared" si="24"/>
        <v>0</v>
      </c>
      <c r="AM63" s="38"/>
      <c r="AN63" s="38"/>
      <c r="AO63" s="38"/>
      <c r="AP63" s="40"/>
      <c r="AQ63" s="41">
        <f t="shared" si="25"/>
        <v>0</v>
      </c>
      <c r="AR63" s="38"/>
      <c r="AS63" s="38"/>
      <c r="AT63" s="38"/>
      <c r="AU63" s="40"/>
      <c r="AV63" s="43">
        <f t="shared" si="26"/>
        <v>0</v>
      </c>
    </row>
    <row r="64" spans="1:48" ht="15.75" customHeight="1" x14ac:dyDescent="0.25">
      <c r="A64" s="21">
        <f>#N/A</f>
        <v>3</v>
      </c>
      <c r="B64" s="38" t="s">
        <v>93</v>
      </c>
      <c r="C64" s="37" t="s">
        <v>105</v>
      </c>
      <c r="D64" s="38"/>
      <c r="E64" s="38"/>
      <c r="F64" s="38"/>
      <c r="G64" s="40"/>
      <c r="H64" s="41">
        <f t="shared" si="18"/>
        <v>0</v>
      </c>
      <c r="I64" s="38"/>
      <c r="J64" s="38"/>
      <c r="K64" s="38"/>
      <c r="L64" s="40"/>
      <c r="M64" s="41">
        <f t="shared" si="19"/>
        <v>0</v>
      </c>
      <c r="N64" s="38"/>
      <c r="O64" s="38"/>
      <c r="P64" s="38"/>
      <c r="Q64" s="40"/>
      <c r="R64" s="41">
        <f t="shared" si="20"/>
        <v>0</v>
      </c>
      <c r="S64" s="38"/>
      <c r="T64" s="38"/>
      <c r="U64" s="38"/>
      <c r="V64" s="40"/>
      <c r="W64" s="41">
        <f t="shared" si="21"/>
        <v>0</v>
      </c>
      <c r="X64" s="38"/>
      <c r="Y64" s="38"/>
      <c r="Z64" s="38"/>
      <c r="AA64" s="40"/>
      <c r="AB64" s="41">
        <f t="shared" si="22"/>
        <v>0</v>
      </c>
      <c r="AC64" s="38"/>
      <c r="AD64" s="38"/>
      <c r="AE64" s="38"/>
      <c r="AF64" s="40"/>
      <c r="AG64" s="41">
        <f t="shared" si="23"/>
        <v>0</v>
      </c>
      <c r="AH64" s="38"/>
      <c r="AI64" s="38"/>
      <c r="AJ64" s="38"/>
      <c r="AK64" s="40"/>
      <c r="AL64" s="41">
        <f t="shared" si="24"/>
        <v>0</v>
      </c>
      <c r="AM64" s="38"/>
      <c r="AN64" s="38"/>
      <c r="AO64" s="38"/>
      <c r="AP64" s="40"/>
      <c r="AQ64" s="41">
        <f t="shared" si="25"/>
        <v>0</v>
      </c>
      <c r="AR64" s="38"/>
      <c r="AS64" s="38"/>
      <c r="AT64" s="38"/>
      <c r="AU64" s="40"/>
      <c r="AV64" s="43">
        <f t="shared" si="26"/>
        <v>0</v>
      </c>
    </row>
    <row r="65" spans="1:48" ht="15.75" customHeight="1" x14ac:dyDescent="0.25">
      <c r="A65" s="21">
        <f>#N/A</f>
        <v>3</v>
      </c>
      <c r="B65" s="38" t="s">
        <v>74</v>
      </c>
      <c r="C65" s="37" t="s">
        <v>105</v>
      </c>
      <c r="D65" s="38"/>
      <c r="E65" s="38"/>
      <c r="F65" s="39" t="s">
        <v>49</v>
      </c>
      <c r="G65" s="40"/>
      <c r="H65" s="41">
        <f t="shared" si="18"/>
        <v>1</v>
      </c>
      <c r="I65" s="38"/>
      <c r="J65" s="38"/>
      <c r="K65" s="38"/>
      <c r="L65" s="40"/>
      <c r="M65" s="41">
        <f t="shared" si="19"/>
        <v>0</v>
      </c>
      <c r="N65" s="38"/>
      <c r="O65" s="38"/>
      <c r="P65" s="38"/>
      <c r="Q65" s="40"/>
      <c r="R65" s="41">
        <f t="shared" si="20"/>
        <v>0</v>
      </c>
      <c r="S65" s="38"/>
      <c r="T65" s="38"/>
      <c r="U65" s="39" t="s">
        <v>49</v>
      </c>
      <c r="V65" s="40"/>
      <c r="W65" s="41">
        <f t="shared" si="21"/>
        <v>1</v>
      </c>
      <c r="X65" s="38"/>
      <c r="Y65" s="38"/>
      <c r="Z65" s="38"/>
      <c r="AA65" s="40"/>
      <c r="AB65" s="41">
        <f t="shared" si="22"/>
        <v>0</v>
      </c>
      <c r="AC65" s="38"/>
      <c r="AD65" s="38"/>
      <c r="AE65" s="38"/>
      <c r="AF65" s="40"/>
      <c r="AG65" s="41">
        <f t="shared" si="23"/>
        <v>0</v>
      </c>
      <c r="AH65" s="38"/>
      <c r="AI65" s="38"/>
      <c r="AJ65" s="38"/>
      <c r="AK65" s="40"/>
      <c r="AL65" s="41">
        <f t="shared" si="24"/>
        <v>0</v>
      </c>
      <c r="AM65" s="38"/>
      <c r="AN65" s="38"/>
      <c r="AO65" s="38"/>
      <c r="AP65" s="40"/>
      <c r="AQ65" s="41">
        <f t="shared" si="25"/>
        <v>0</v>
      </c>
      <c r="AR65" s="38"/>
      <c r="AS65" s="38"/>
      <c r="AT65" s="39" t="s">
        <v>49</v>
      </c>
      <c r="AU65" s="40"/>
      <c r="AV65" s="43">
        <f t="shared" si="26"/>
        <v>1</v>
      </c>
    </row>
    <row r="66" spans="1:48" ht="15.75" customHeight="1" x14ac:dyDescent="0.25">
      <c r="A66" s="21">
        <f>#N/A</f>
        <v>3</v>
      </c>
      <c r="B66" s="38" t="s">
        <v>94</v>
      </c>
      <c r="C66" s="37" t="s">
        <v>105</v>
      </c>
      <c r="D66" s="38"/>
      <c r="E66" s="38"/>
      <c r="F66" s="38"/>
      <c r="G66" s="40"/>
      <c r="H66" s="41">
        <f t="shared" si="18"/>
        <v>0</v>
      </c>
      <c r="I66" s="38"/>
      <c r="J66" s="38"/>
      <c r="K66" s="38"/>
      <c r="L66" s="40"/>
      <c r="M66" s="41">
        <f t="shared" si="19"/>
        <v>0</v>
      </c>
      <c r="N66" s="38"/>
      <c r="O66" s="38"/>
      <c r="P66" s="38"/>
      <c r="Q66" s="40"/>
      <c r="R66" s="41">
        <f t="shared" si="20"/>
        <v>0</v>
      </c>
      <c r="S66" s="38"/>
      <c r="T66" s="38"/>
      <c r="U66" s="38"/>
      <c r="V66" s="40"/>
      <c r="W66" s="41">
        <f t="shared" si="21"/>
        <v>0</v>
      </c>
      <c r="X66" s="38"/>
      <c r="Y66" s="38"/>
      <c r="Z66" s="38"/>
      <c r="AA66" s="40"/>
      <c r="AB66" s="41">
        <f t="shared" si="22"/>
        <v>0</v>
      </c>
      <c r="AC66" s="38"/>
      <c r="AD66" s="38"/>
      <c r="AE66" s="38"/>
      <c r="AF66" s="40"/>
      <c r="AG66" s="41">
        <f t="shared" si="23"/>
        <v>0</v>
      </c>
      <c r="AH66" s="38"/>
      <c r="AI66" s="38"/>
      <c r="AJ66" s="38"/>
      <c r="AK66" s="40"/>
      <c r="AL66" s="41">
        <f t="shared" si="24"/>
        <v>0</v>
      </c>
      <c r="AM66" s="38"/>
      <c r="AN66" s="38"/>
      <c r="AO66" s="38"/>
      <c r="AP66" s="40"/>
      <c r="AQ66" s="41">
        <f t="shared" si="25"/>
        <v>0</v>
      </c>
      <c r="AR66" s="38"/>
      <c r="AS66" s="38"/>
      <c r="AT66" s="38"/>
      <c r="AU66" s="40"/>
      <c r="AV66" s="43">
        <f t="shared" si="26"/>
        <v>0</v>
      </c>
    </row>
    <row r="67" spans="1:48" ht="15.75" customHeight="1" x14ac:dyDescent="0.25">
      <c r="A67" s="21">
        <f>#N/A</f>
        <v>3</v>
      </c>
      <c r="B67" s="38" t="s">
        <v>75</v>
      </c>
      <c r="C67" s="37" t="s">
        <v>105</v>
      </c>
      <c r="D67" s="38"/>
      <c r="E67" s="39" t="s">
        <v>49</v>
      </c>
      <c r="F67" s="38"/>
      <c r="G67" s="40"/>
      <c r="H67" s="41">
        <f t="shared" si="18"/>
        <v>1</v>
      </c>
      <c r="I67" s="39" t="s">
        <v>49</v>
      </c>
      <c r="J67" s="38"/>
      <c r="K67" s="39" t="s">
        <v>49</v>
      </c>
      <c r="L67" s="40"/>
      <c r="M67" s="41">
        <f t="shared" si="19"/>
        <v>2</v>
      </c>
      <c r="N67" s="38"/>
      <c r="O67" s="38"/>
      <c r="P67" s="39" t="s">
        <v>49</v>
      </c>
      <c r="Q67" s="40"/>
      <c r="R67" s="41">
        <f t="shared" si="20"/>
        <v>1</v>
      </c>
      <c r="S67" s="38"/>
      <c r="T67" s="38"/>
      <c r="U67" s="39" t="s">
        <v>49</v>
      </c>
      <c r="V67" s="40"/>
      <c r="W67" s="41">
        <f t="shared" si="21"/>
        <v>1</v>
      </c>
      <c r="X67" s="38"/>
      <c r="Y67" s="38"/>
      <c r="Z67" s="38"/>
      <c r="AA67" s="42" t="s">
        <v>49</v>
      </c>
      <c r="AB67" s="41">
        <f t="shared" si="22"/>
        <v>1</v>
      </c>
      <c r="AC67" s="38"/>
      <c r="AD67" s="39" t="s">
        <v>49</v>
      </c>
      <c r="AE67" s="38"/>
      <c r="AF67" s="40"/>
      <c r="AG67" s="41">
        <f t="shared" si="23"/>
        <v>1</v>
      </c>
      <c r="AH67" s="39" t="s">
        <v>49</v>
      </c>
      <c r="AI67" s="38"/>
      <c r="AJ67" s="38"/>
      <c r="AK67" s="40"/>
      <c r="AL67" s="41">
        <f t="shared" si="24"/>
        <v>1</v>
      </c>
      <c r="AM67" s="38"/>
      <c r="AN67" s="39" t="s">
        <v>47</v>
      </c>
      <c r="AO67" s="38"/>
      <c r="AP67" s="42" t="s">
        <v>49</v>
      </c>
      <c r="AQ67" s="41">
        <f t="shared" si="25"/>
        <v>2</v>
      </c>
      <c r="AR67" s="38"/>
      <c r="AS67" s="38"/>
      <c r="AT67" s="39" t="s">
        <v>49</v>
      </c>
      <c r="AU67" s="40"/>
      <c r="AV67" s="43">
        <f t="shared" si="26"/>
        <v>1</v>
      </c>
    </row>
    <row r="68" spans="1:48" ht="15.75" customHeight="1" x14ac:dyDescent="0.25">
      <c r="A68" s="21">
        <f>#N/A</f>
        <v>3</v>
      </c>
      <c r="B68" s="38" t="s">
        <v>95</v>
      </c>
      <c r="C68" s="37" t="s">
        <v>105</v>
      </c>
      <c r="D68" s="38"/>
      <c r="E68" s="38"/>
      <c r="F68" s="38"/>
      <c r="G68" s="40"/>
      <c r="H68" s="41">
        <f t="shared" si="18"/>
        <v>0</v>
      </c>
      <c r="I68" s="38"/>
      <c r="J68" s="38"/>
      <c r="K68" s="38"/>
      <c r="L68" s="40"/>
      <c r="M68" s="41">
        <f t="shared" si="19"/>
        <v>0</v>
      </c>
      <c r="N68" s="38"/>
      <c r="O68" s="38"/>
      <c r="P68" s="38"/>
      <c r="Q68" s="40"/>
      <c r="R68" s="41">
        <f t="shared" si="20"/>
        <v>0</v>
      </c>
      <c r="S68" s="38"/>
      <c r="T68" s="38"/>
      <c r="U68" s="38"/>
      <c r="V68" s="40"/>
      <c r="W68" s="41">
        <f t="shared" si="21"/>
        <v>0</v>
      </c>
      <c r="X68" s="38"/>
      <c r="Y68" s="38"/>
      <c r="Z68" s="38"/>
      <c r="AA68" s="40"/>
      <c r="AB68" s="41">
        <f t="shared" si="22"/>
        <v>0</v>
      </c>
      <c r="AC68" s="38"/>
      <c r="AD68" s="38"/>
      <c r="AE68" s="38"/>
      <c r="AF68" s="40"/>
      <c r="AG68" s="41">
        <f t="shared" si="23"/>
        <v>0</v>
      </c>
      <c r="AH68" s="38"/>
      <c r="AI68" s="38"/>
      <c r="AJ68" s="38"/>
      <c r="AK68" s="40"/>
      <c r="AL68" s="41">
        <f t="shared" si="24"/>
        <v>0</v>
      </c>
      <c r="AM68" s="38"/>
      <c r="AN68" s="38"/>
      <c r="AO68" s="38"/>
      <c r="AP68" s="40"/>
      <c r="AQ68" s="41">
        <f t="shared" si="25"/>
        <v>0</v>
      </c>
      <c r="AR68" s="38"/>
      <c r="AS68" s="38"/>
      <c r="AT68" s="38"/>
      <c r="AU68" s="40"/>
      <c r="AV68" s="43">
        <f t="shared" si="26"/>
        <v>0</v>
      </c>
    </row>
    <row r="69" spans="1:48" ht="15.75" customHeight="1" x14ac:dyDescent="0.25">
      <c r="A69" s="21">
        <f>#N/A</f>
        <v>3</v>
      </c>
      <c r="B69" s="38" t="s">
        <v>96</v>
      </c>
      <c r="C69" s="37" t="s">
        <v>105</v>
      </c>
      <c r="D69" s="38"/>
      <c r="E69" s="38"/>
      <c r="F69" s="38"/>
      <c r="G69" s="40"/>
      <c r="H69" s="41">
        <f t="shared" si="18"/>
        <v>0</v>
      </c>
      <c r="I69" s="38"/>
      <c r="J69" s="38"/>
      <c r="K69" s="38"/>
      <c r="L69" s="40"/>
      <c r="M69" s="41">
        <f t="shared" si="19"/>
        <v>0</v>
      </c>
      <c r="N69" s="38"/>
      <c r="O69" s="38"/>
      <c r="P69" s="38"/>
      <c r="Q69" s="40"/>
      <c r="R69" s="41">
        <f t="shared" si="20"/>
        <v>0</v>
      </c>
      <c r="S69" s="38"/>
      <c r="T69" s="39" t="s">
        <v>49</v>
      </c>
      <c r="U69" s="38"/>
      <c r="V69" s="40"/>
      <c r="W69" s="41">
        <f t="shared" si="21"/>
        <v>1</v>
      </c>
      <c r="X69" s="38"/>
      <c r="Y69" s="38"/>
      <c r="Z69" s="38"/>
      <c r="AA69" s="40"/>
      <c r="AB69" s="41">
        <f t="shared" si="22"/>
        <v>0</v>
      </c>
      <c r="AC69" s="38"/>
      <c r="AD69" s="38"/>
      <c r="AE69" s="38"/>
      <c r="AF69" s="40"/>
      <c r="AG69" s="41">
        <f t="shared" si="23"/>
        <v>0</v>
      </c>
      <c r="AH69" s="38"/>
      <c r="AI69" s="38"/>
      <c r="AJ69" s="38"/>
      <c r="AK69" s="40"/>
      <c r="AL69" s="41">
        <f t="shared" si="24"/>
        <v>0</v>
      </c>
      <c r="AM69" s="38"/>
      <c r="AN69" s="39" t="s">
        <v>47</v>
      </c>
      <c r="AO69" s="38"/>
      <c r="AP69" s="40"/>
      <c r="AQ69" s="41">
        <f t="shared" si="25"/>
        <v>1</v>
      </c>
      <c r="AR69" s="38"/>
      <c r="AS69" s="38"/>
      <c r="AT69" s="38"/>
      <c r="AU69" s="40"/>
      <c r="AV69" s="43">
        <f t="shared" si="26"/>
        <v>0</v>
      </c>
    </row>
    <row r="70" spans="1:48" ht="15.75" customHeight="1" x14ac:dyDescent="0.25">
      <c r="A70" s="21">
        <f>#N/A</f>
        <v>3</v>
      </c>
      <c r="B70" s="38" t="s">
        <v>97</v>
      </c>
      <c r="C70" s="37" t="s">
        <v>105</v>
      </c>
      <c r="D70" s="38"/>
      <c r="E70" s="38"/>
      <c r="F70" s="38"/>
      <c r="G70" s="40"/>
      <c r="H70" s="41">
        <f t="shared" si="18"/>
        <v>0</v>
      </c>
      <c r="I70" s="38"/>
      <c r="J70" s="38"/>
      <c r="K70" s="38"/>
      <c r="L70" s="40"/>
      <c r="M70" s="41">
        <f t="shared" si="19"/>
        <v>0</v>
      </c>
      <c r="N70" s="38"/>
      <c r="O70" s="38"/>
      <c r="P70" s="38"/>
      <c r="Q70" s="40"/>
      <c r="R70" s="41">
        <f t="shared" si="20"/>
        <v>0</v>
      </c>
      <c r="S70" s="38"/>
      <c r="T70" s="39" t="s">
        <v>49</v>
      </c>
      <c r="U70" s="38"/>
      <c r="V70" s="40"/>
      <c r="W70" s="41">
        <f t="shared" si="21"/>
        <v>1</v>
      </c>
      <c r="X70" s="38"/>
      <c r="Y70" s="38"/>
      <c r="Z70" s="38"/>
      <c r="AA70" s="40"/>
      <c r="AB70" s="41">
        <f t="shared" si="22"/>
        <v>0</v>
      </c>
      <c r="AC70" s="38"/>
      <c r="AD70" s="38"/>
      <c r="AE70" s="38"/>
      <c r="AF70" s="40"/>
      <c r="AG70" s="41">
        <f t="shared" si="23"/>
        <v>0</v>
      </c>
      <c r="AH70" s="38"/>
      <c r="AI70" s="38"/>
      <c r="AJ70" s="38"/>
      <c r="AK70" s="40"/>
      <c r="AL70" s="41">
        <f t="shared" si="24"/>
        <v>0</v>
      </c>
      <c r="AM70" s="38"/>
      <c r="AN70" s="39" t="s">
        <v>47</v>
      </c>
      <c r="AO70" s="38"/>
      <c r="AP70" s="40"/>
      <c r="AQ70" s="41">
        <f t="shared" si="25"/>
        <v>1</v>
      </c>
      <c r="AR70" s="38"/>
      <c r="AS70" s="38"/>
      <c r="AT70" s="38"/>
      <c r="AU70" s="40"/>
      <c r="AV70" s="43">
        <f t="shared" si="26"/>
        <v>0</v>
      </c>
    </row>
    <row r="71" spans="1:48" ht="15.75" customHeight="1" x14ac:dyDescent="0.25">
      <c r="A71" s="21">
        <f>#N/A</f>
        <v>3</v>
      </c>
      <c r="B71" s="38" t="s">
        <v>98</v>
      </c>
      <c r="C71" s="37" t="s">
        <v>105</v>
      </c>
      <c r="D71" s="38"/>
      <c r="E71" s="38"/>
      <c r="F71" s="38"/>
      <c r="G71" s="40"/>
      <c r="H71" s="41">
        <f t="shared" si="18"/>
        <v>0</v>
      </c>
      <c r="I71" s="38"/>
      <c r="J71" s="38"/>
      <c r="K71" s="38"/>
      <c r="L71" s="40"/>
      <c r="M71" s="41">
        <f t="shared" si="19"/>
        <v>0</v>
      </c>
      <c r="N71" s="38"/>
      <c r="O71" s="38"/>
      <c r="P71" s="38"/>
      <c r="Q71" s="40"/>
      <c r="R71" s="41">
        <f t="shared" si="20"/>
        <v>0</v>
      </c>
      <c r="S71" s="38"/>
      <c r="T71" s="38"/>
      <c r="U71" s="38"/>
      <c r="V71" s="40"/>
      <c r="W71" s="41">
        <f t="shared" si="21"/>
        <v>0</v>
      </c>
      <c r="X71" s="38"/>
      <c r="Y71" s="38"/>
      <c r="Z71" s="38"/>
      <c r="AA71" s="40"/>
      <c r="AB71" s="41">
        <f t="shared" si="22"/>
        <v>0</v>
      </c>
      <c r="AC71" s="38"/>
      <c r="AD71" s="38"/>
      <c r="AE71" s="38"/>
      <c r="AF71" s="40"/>
      <c r="AG71" s="41">
        <f t="shared" si="23"/>
        <v>0</v>
      </c>
      <c r="AH71" s="38"/>
      <c r="AI71" s="38"/>
      <c r="AJ71" s="38"/>
      <c r="AK71" s="40"/>
      <c r="AL71" s="41">
        <f t="shared" si="24"/>
        <v>0</v>
      </c>
      <c r="AM71" s="38"/>
      <c r="AN71" s="38"/>
      <c r="AO71" s="38"/>
      <c r="AP71" s="40"/>
      <c r="AQ71" s="41">
        <f t="shared" si="25"/>
        <v>0</v>
      </c>
      <c r="AR71" s="38"/>
      <c r="AS71" s="38"/>
      <c r="AT71" s="38"/>
      <c r="AU71" s="40"/>
      <c r="AV71" s="43">
        <f t="shared" si="26"/>
        <v>0</v>
      </c>
    </row>
    <row r="72" spans="1:48" ht="15.75" customHeight="1" x14ac:dyDescent="0.25">
      <c r="A72" s="21">
        <f>#N/A</f>
        <v>3</v>
      </c>
      <c r="B72" s="38" t="s">
        <v>99</v>
      </c>
      <c r="C72" s="37" t="s">
        <v>105</v>
      </c>
      <c r="D72" s="38"/>
      <c r="E72" s="38"/>
      <c r="F72" s="38"/>
      <c r="G72" s="40"/>
      <c r="H72" s="41">
        <f t="shared" si="18"/>
        <v>0</v>
      </c>
      <c r="I72" s="38"/>
      <c r="J72" s="38"/>
      <c r="K72" s="38"/>
      <c r="L72" s="40"/>
      <c r="M72" s="41">
        <f t="shared" si="19"/>
        <v>0</v>
      </c>
      <c r="N72" s="38"/>
      <c r="O72" s="38"/>
      <c r="P72" s="38"/>
      <c r="Q72" s="40"/>
      <c r="R72" s="41">
        <f t="shared" si="20"/>
        <v>0</v>
      </c>
      <c r="S72" s="38"/>
      <c r="T72" s="38"/>
      <c r="U72" s="38"/>
      <c r="V72" s="40"/>
      <c r="W72" s="41">
        <f t="shared" si="21"/>
        <v>0</v>
      </c>
      <c r="X72" s="38"/>
      <c r="Y72" s="38"/>
      <c r="Z72" s="38"/>
      <c r="AA72" s="40"/>
      <c r="AB72" s="41">
        <f t="shared" si="22"/>
        <v>0</v>
      </c>
      <c r="AC72" s="38"/>
      <c r="AD72" s="38"/>
      <c r="AE72" s="38"/>
      <c r="AF72" s="40"/>
      <c r="AG72" s="41">
        <f t="shared" si="23"/>
        <v>0</v>
      </c>
      <c r="AH72" s="38"/>
      <c r="AI72" s="38"/>
      <c r="AJ72" s="38"/>
      <c r="AK72" s="40"/>
      <c r="AL72" s="41">
        <f t="shared" si="24"/>
        <v>0</v>
      </c>
      <c r="AM72" s="38"/>
      <c r="AN72" s="38"/>
      <c r="AO72" s="38"/>
      <c r="AP72" s="40"/>
      <c r="AQ72" s="41">
        <f t="shared" si="25"/>
        <v>0</v>
      </c>
      <c r="AR72" s="38"/>
      <c r="AS72" s="38"/>
      <c r="AT72" s="38"/>
      <c r="AU72" s="40"/>
      <c r="AV72" s="43">
        <f t="shared" si="26"/>
        <v>0</v>
      </c>
    </row>
    <row r="73" spans="1:48" ht="15.75" customHeight="1" x14ac:dyDescent="0.25">
      <c r="A73" s="21">
        <f>#N/A</f>
        <v>3</v>
      </c>
      <c r="B73" s="38" t="s">
        <v>100</v>
      </c>
      <c r="C73" s="37" t="s">
        <v>105</v>
      </c>
      <c r="D73" s="38"/>
      <c r="E73" s="38"/>
      <c r="F73" s="38"/>
      <c r="G73" s="40"/>
      <c r="H73" s="41">
        <f t="shared" si="18"/>
        <v>0</v>
      </c>
      <c r="I73" s="38"/>
      <c r="J73" s="38"/>
      <c r="K73" s="38"/>
      <c r="L73" s="40"/>
      <c r="M73" s="41">
        <f t="shared" si="19"/>
        <v>0</v>
      </c>
      <c r="N73" s="38"/>
      <c r="O73" s="38"/>
      <c r="P73" s="38"/>
      <c r="Q73" s="40"/>
      <c r="R73" s="41">
        <f t="shared" si="20"/>
        <v>0</v>
      </c>
      <c r="S73" s="38"/>
      <c r="T73" s="38"/>
      <c r="U73" s="38"/>
      <c r="V73" s="40"/>
      <c r="W73" s="41">
        <f t="shared" si="21"/>
        <v>0</v>
      </c>
      <c r="X73" s="38"/>
      <c r="Y73" s="38"/>
      <c r="Z73" s="38"/>
      <c r="AA73" s="40"/>
      <c r="AB73" s="41">
        <f t="shared" si="22"/>
        <v>0</v>
      </c>
      <c r="AC73" s="38"/>
      <c r="AD73" s="38"/>
      <c r="AE73" s="38"/>
      <c r="AF73" s="40"/>
      <c r="AG73" s="41">
        <f t="shared" si="23"/>
        <v>0</v>
      </c>
      <c r="AH73" s="38"/>
      <c r="AI73" s="38"/>
      <c r="AJ73" s="38"/>
      <c r="AK73" s="40"/>
      <c r="AL73" s="41">
        <f t="shared" si="24"/>
        <v>0</v>
      </c>
      <c r="AM73" s="38"/>
      <c r="AN73" s="38"/>
      <c r="AO73" s="38"/>
      <c r="AP73" s="40"/>
      <c r="AQ73" s="41">
        <f t="shared" si="25"/>
        <v>0</v>
      </c>
      <c r="AR73" s="38"/>
      <c r="AS73" s="38"/>
      <c r="AT73" s="38"/>
      <c r="AU73" s="40"/>
      <c r="AV73" s="43">
        <f t="shared" si="26"/>
        <v>0</v>
      </c>
    </row>
    <row r="74" spans="1:48" ht="15.75" customHeight="1" x14ac:dyDescent="0.25">
      <c r="A74" s="21">
        <f>#N/A</f>
        <v>3</v>
      </c>
      <c r="B74" s="38" t="s">
        <v>101</v>
      </c>
      <c r="C74" s="37" t="s">
        <v>105</v>
      </c>
      <c r="D74" s="38"/>
      <c r="E74" s="38"/>
      <c r="F74" s="38"/>
      <c r="G74" s="40"/>
      <c r="H74" s="41">
        <f t="shared" si="18"/>
        <v>0</v>
      </c>
      <c r="I74" s="38"/>
      <c r="J74" s="38"/>
      <c r="K74" s="38"/>
      <c r="L74" s="40"/>
      <c r="M74" s="41">
        <f t="shared" si="19"/>
        <v>0</v>
      </c>
      <c r="N74" s="38"/>
      <c r="O74" s="38"/>
      <c r="P74" s="38"/>
      <c r="Q74" s="40"/>
      <c r="R74" s="41">
        <f t="shared" si="20"/>
        <v>0</v>
      </c>
      <c r="S74" s="38"/>
      <c r="T74" s="38"/>
      <c r="U74" s="38"/>
      <c r="V74" s="40"/>
      <c r="W74" s="41">
        <f t="shared" si="21"/>
        <v>0</v>
      </c>
      <c r="X74" s="38"/>
      <c r="Y74" s="38"/>
      <c r="Z74" s="38"/>
      <c r="AA74" s="40"/>
      <c r="AB74" s="41">
        <f t="shared" si="22"/>
        <v>0</v>
      </c>
      <c r="AC74" s="38"/>
      <c r="AD74" s="38"/>
      <c r="AE74" s="38"/>
      <c r="AF74" s="40"/>
      <c r="AG74" s="41">
        <f t="shared" si="23"/>
        <v>0</v>
      </c>
      <c r="AH74" s="38"/>
      <c r="AI74" s="38"/>
      <c r="AJ74" s="38"/>
      <c r="AK74" s="40"/>
      <c r="AL74" s="41">
        <f t="shared" si="24"/>
        <v>0</v>
      </c>
      <c r="AM74" s="38"/>
      <c r="AN74" s="38"/>
      <c r="AO74" s="38"/>
      <c r="AP74" s="40"/>
      <c r="AQ74" s="41">
        <f t="shared" si="25"/>
        <v>0</v>
      </c>
      <c r="AR74" s="38"/>
      <c r="AS74" s="38"/>
      <c r="AT74" s="38"/>
      <c r="AU74" s="40"/>
      <c r="AV74" s="43">
        <f t="shared" si="26"/>
        <v>0</v>
      </c>
    </row>
    <row r="75" spans="1:48" ht="15.75" customHeight="1" x14ac:dyDescent="0.25">
      <c r="A75" s="21">
        <f>#N/A</f>
        <v>3</v>
      </c>
      <c r="B75" s="38" t="s">
        <v>78</v>
      </c>
      <c r="C75" s="37" t="s">
        <v>105</v>
      </c>
      <c r="D75" s="38"/>
      <c r="E75" s="38"/>
      <c r="F75" s="38"/>
      <c r="G75" s="40"/>
      <c r="H75" s="41">
        <f t="shared" si="18"/>
        <v>0</v>
      </c>
      <c r="I75" s="38"/>
      <c r="J75" s="38"/>
      <c r="K75" s="38"/>
      <c r="L75" s="40"/>
      <c r="M75" s="41">
        <f t="shared" si="19"/>
        <v>0</v>
      </c>
      <c r="N75" s="38"/>
      <c r="O75" s="38"/>
      <c r="P75" s="38"/>
      <c r="Q75" s="40"/>
      <c r="R75" s="41">
        <f t="shared" si="20"/>
        <v>0</v>
      </c>
      <c r="S75" s="38"/>
      <c r="T75" s="38"/>
      <c r="U75" s="38"/>
      <c r="V75" s="40"/>
      <c r="W75" s="41">
        <f t="shared" si="21"/>
        <v>0</v>
      </c>
      <c r="X75" s="38"/>
      <c r="Y75" s="38"/>
      <c r="Z75" s="38"/>
      <c r="AA75" s="40"/>
      <c r="AB75" s="41">
        <f t="shared" si="22"/>
        <v>0</v>
      </c>
      <c r="AC75" s="38"/>
      <c r="AD75" s="38"/>
      <c r="AE75" s="38"/>
      <c r="AF75" s="40"/>
      <c r="AG75" s="41">
        <f t="shared" si="23"/>
        <v>0</v>
      </c>
      <c r="AH75" s="38"/>
      <c r="AI75" s="38"/>
      <c r="AJ75" s="38"/>
      <c r="AK75" s="40"/>
      <c r="AL75" s="41">
        <f t="shared" si="24"/>
        <v>0</v>
      </c>
      <c r="AM75" s="38"/>
      <c r="AN75" s="38"/>
      <c r="AO75" s="38"/>
      <c r="AP75" s="40"/>
      <c r="AQ75" s="41">
        <f t="shared" si="25"/>
        <v>0</v>
      </c>
      <c r="AR75" s="38"/>
      <c r="AS75" s="38"/>
      <c r="AT75" s="39" t="s">
        <v>49</v>
      </c>
      <c r="AU75" s="40"/>
      <c r="AV75" s="43">
        <f t="shared" si="26"/>
        <v>1</v>
      </c>
    </row>
    <row r="76" spans="1:48" ht="15.75" customHeight="1" x14ac:dyDescent="0.25">
      <c r="A76" s="21">
        <f>#N/A</f>
        <v>3</v>
      </c>
      <c r="B76" s="38" t="s">
        <v>79</v>
      </c>
      <c r="C76" s="37" t="s">
        <v>105</v>
      </c>
      <c r="D76" s="38"/>
      <c r="E76" s="38"/>
      <c r="F76" s="39"/>
      <c r="G76" s="40"/>
      <c r="H76" s="41">
        <f t="shared" si="18"/>
        <v>0</v>
      </c>
      <c r="I76" s="38"/>
      <c r="J76" s="38"/>
      <c r="K76" s="38"/>
      <c r="L76" s="40"/>
      <c r="M76" s="41">
        <f t="shared" si="19"/>
        <v>0</v>
      </c>
      <c r="N76" s="38"/>
      <c r="O76" s="38"/>
      <c r="P76" s="38"/>
      <c r="Q76" s="40"/>
      <c r="R76" s="41">
        <f t="shared" si="20"/>
        <v>0</v>
      </c>
      <c r="S76" s="38"/>
      <c r="T76" s="38"/>
      <c r="U76" s="38"/>
      <c r="V76" s="40"/>
      <c r="W76" s="41">
        <f t="shared" si="21"/>
        <v>0</v>
      </c>
      <c r="X76" s="38"/>
      <c r="Y76" s="38"/>
      <c r="Z76" s="38"/>
      <c r="AA76" s="40"/>
      <c r="AB76" s="41">
        <f t="shared" si="22"/>
        <v>0</v>
      </c>
      <c r="AC76" s="38"/>
      <c r="AD76" s="38"/>
      <c r="AE76" s="38"/>
      <c r="AF76" s="40"/>
      <c r="AG76" s="41">
        <f t="shared" si="23"/>
        <v>0</v>
      </c>
      <c r="AH76" s="38"/>
      <c r="AI76" s="38"/>
      <c r="AJ76" s="38"/>
      <c r="AK76" s="40"/>
      <c r="AL76" s="41">
        <f t="shared" si="24"/>
        <v>0</v>
      </c>
      <c r="AM76" s="38"/>
      <c r="AN76" s="38"/>
      <c r="AO76" s="38"/>
      <c r="AP76" s="40"/>
      <c r="AQ76" s="41">
        <f t="shared" si="25"/>
        <v>0</v>
      </c>
      <c r="AR76" s="38"/>
      <c r="AS76" s="38"/>
      <c r="AT76" s="38"/>
      <c r="AU76" s="40"/>
      <c r="AV76" s="43">
        <f t="shared" si="26"/>
        <v>0</v>
      </c>
    </row>
    <row r="77" spans="1:48" ht="15.75" customHeight="1" x14ac:dyDescent="0.25">
      <c r="A77" s="21">
        <f>#N/A</f>
        <v>3</v>
      </c>
      <c r="B77" s="38" t="s">
        <v>80</v>
      </c>
      <c r="C77" s="37" t="s">
        <v>105</v>
      </c>
      <c r="D77" s="38"/>
      <c r="E77" s="38"/>
      <c r="F77" s="39"/>
      <c r="G77" s="40"/>
      <c r="H77" s="41">
        <f t="shared" si="18"/>
        <v>0</v>
      </c>
      <c r="I77" s="38"/>
      <c r="J77" s="38"/>
      <c r="K77" s="39" t="s">
        <v>49</v>
      </c>
      <c r="L77" s="40"/>
      <c r="M77" s="41">
        <f t="shared" si="19"/>
        <v>1</v>
      </c>
      <c r="N77" s="38"/>
      <c r="O77" s="38"/>
      <c r="P77" s="38"/>
      <c r="Q77" s="40"/>
      <c r="R77" s="41">
        <f t="shared" si="20"/>
        <v>0</v>
      </c>
      <c r="S77" s="38"/>
      <c r="T77" s="38"/>
      <c r="U77" s="38"/>
      <c r="V77" s="40"/>
      <c r="W77" s="41">
        <f t="shared" si="21"/>
        <v>0</v>
      </c>
      <c r="X77" s="38"/>
      <c r="Y77" s="38"/>
      <c r="Z77" s="38"/>
      <c r="AA77" s="40"/>
      <c r="AB77" s="41">
        <f t="shared" si="22"/>
        <v>0</v>
      </c>
      <c r="AC77" s="38"/>
      <c r="AD77" s="38"/>
      <c r="AE77" s="38"/>
      <c r="AF77" s="40"/>
      <c r="AG77" s="41">
        <f t="shared" si="23"/>
        <v>0</v>
      </c>
      <c r="AH77" s="38"/>
      <c r="AI77" s="38"/>
      <c r="AJ77" s="38"/>
      <c r="AK77" s="40"/>
      <c r="AL77" s="41">
        <f t="shared" si="24"/>
        <v>0</v>
      </c>
      <c r="AM77" s="38"/>
      <c r="AN77" s="38"/>
      <c r="AO77" s="38"/>
      <c r="AP77" s="40"/>
      <c r="AQ77" s="41">
        <f t="shared" si="25"/>
        <v>0</v>
      </c>
      <c r="AR77" s="38"/>
      <c r="AS77" s="38"/>
      <c r="AT77" s="39" t="s">
        <v>49</v>
      </c>
      <c r="AU77" s="40"/>
      <c r="AV77" s="43">
        <f t="shared" si="26"/>
        <v>1</v>
      </c>
    </row>
    <row r="78" spans="1:48" ht="15.75" customHeight="1" x14ac:dyDescent="0.25">
      <c r="A78" s="21">
        <f>#N/A</f>
        <v>3</v>
      </c>
      <c r="B78" s="38" t="s">
        <v>81</v>
      </c>
      <c r="C78" s="37" t="s">
        <v>105</v>
      </c>
      <c r="D78" s="38"/>
      <c r="E78" s="38"/>
      <c r="F78" s="38"/>
      <c r="G78" s="40"/>
      <c r="H78" s="41">
        <f t="shared" si="18"/>
        <v>0</v>
      </c>
      <c r="I78" s="38"/>
      <c r="J78" s="38"/>
      <c r="K78" s="38"/>
      <c r="L78" s="40"/>
      <c r="M78" s="41">
        <f t="shared" si="19"/>
        <v>0</v>
      </c>
      <c r="N78" s="38"/>
      <c r="O78" s="38"/>
      <c r="P78" s="38"/>
      <c r="Q78" s="40"/>
      <c r="R78" s="41">
        <f t="shared" si="20"/>
        <v>0</v>
      </c>
      <c r="S78" s="38"/>
      <c r="T78" s="38"/>
      <c r="U78" s="38"/>
      <c r="V78" s="40"/>
      <c r="W78" s="41">
        <f t="shared" si="21"/>
        <v>0</v>
      </c>
      <c r="X78" s="38"/>
      <c r="Y78" s="38"/>
      <c r="Z78" s="38"/>
      <c r="AA78" s="40"/>
      <c r="AB78" s="41">
        <f t="shared" si="22"/>
        <v>0</v>
      </c>
      <c r="AC78" s="38"/>
      <c r="AD78" s="38"/>
      <c r="AE78" s="38"/>
      <c r="AF78" s="40"/>
      <c r="AG78" s="41">
        <f t="shared" si="23"/>
        <v>0</v>
      </c>
      <c r="AH78" s="38"/>
      <c r="AI78" s="38"/>
      <c r="AJ78" s="38"/>
      <c r="AK78" s="40"/>
      <c r="AL78" s="41">
        <f t="shared" si="24"/>
        <v>0</v>
      </c>
      <c r="AM78" s="38"/>
      <c r="AN78" s="38"/>
      <c r="AO78" s="38"/>
      <c r="AP78" s="40"/>
      <c r="AQ78" s="41">
        <f t="shared" si="25"/>
        <v>0</v>
      </c>
      <c r="AR78" s="38"/>
      <c r="AS78" s="38"/>
      <c r="AT78" s="38"/>
      <c r="AU78" s="40"/>
      <c r="AV78" s="43">
        <f t="shared" si="26"/>
        <v>0</v>
      </c>
    </row>
    <row r="79" spans="1:48" ht="15.75" customHeight="1" x14ac:dyDescent="0.25">
      <c r="A79" s="21">
        <f>#N/A</f>
        <v>3</v>
      </c>
      <c r="B79" s="38" t="s">
        <v>102</v>
      </c>
      <c r="C79" s="37" t="s">
        <v>105</v>
      </c>
      <c r="D79" s="38"/>
      <c r="E79" s="38"/>
      <c r="F79" s="38"/>
      <c r="G79" s="40"/>
      <c r="H79" s="41">
        <f t="shared" si="18"/>
        <v>0</v>
      </c>
      <c r="I79" s="38"/>
      <c r="J79" s="38"/>
      <c r="K79" s="38"/>
      <c r="L79" s="40"/>
      <c r="M79" s="41">
        <f t="shared" si="19"/>
        <v>0</v>
      </c>
      <c r="N79" s="38"/>
      <c r="O79" s="38"/>
      <c r="P79" s="38"/>
      <c r="Q79" s="40"/>
      <c r="R79" s="41">
        <f t="shared" si="20"/>
        <v>0</v>
      </c>
      <c r="S79" s="38"/>
      <c r="T79" s="38"/>
      <c r="U79" s="38"/>
      <c r="V79" s="40"/>
      <c r="W79" s="41">
        <f t="shared" si="21"/>
        <v>0</v>
      </c>
      <c r="X79" s="38"/>
      <c r="Y79" s="38"/>
      <c r="Z79" s="38"/>
      <c r="AA79" s="40"/>
      <c r="AB79" s="41">
        <f t="shared" si="22"/>
        <v>0</v>
      </c>
      <c r="AC79" s="38"/>
      <c r="AD79" s="38"/>
      <c r="AE79" s="38"/>
      <c r="AF79" s="40"/>
      <c r="AG79" s="41">
        <f t="shared" si="23"/>
        <v>0</v>
      </c>
      <c r="AH79" s="38"/>
      <c r="AI79" s="38"/>
      <c r="AJ79" s="38"/>
      <c r="AK79" s="40"/>
      <c r="AL79" s="41">
        <f t="shared" si="24"/>
        <v>0</v>
      </c>
      <c r="AM79" s="38"/>
      <c r="AN79" s="38"/>
      <c r="AO79" s="38"/>
      <c r="AP79" s="40"/>
      <c r="AQ79" s="41">
        <f t="shared" si="25"/>
        <v>0</v>
      </c>
      <c r="AR79" s="38"/>
      <c r="AS79" s="38"/>
      <c r="AT79" s="38"/>
      <c r="AU79" s="40"/>
      <c r="AV79" s="43">
        <f t="shared" si="26"/>
        <v>0</v>
      </c>
    </row>
    <row r="80" spans="1:48" ht="15.75" customHeight="1" x14ac:dyDescent="0.25">
      <c r="A80" s="21">
        <f>#N/A</f>
        <v>3</v>
      </c>
      <c r="B80" s="44" t="s">
        <v>82</v>
      </c>
      <c r="C80" s="37" t="s">
        <v>105</v>
      </c>
      <c r="D80" s="45"/>
      <c r="E80" s="45"/>
      <c r="F80" s="45"/>
      <c r="G80" s="46"/>
      <c r="H80" s="47">
        <f t="shared" si="18"/>
        <v>0</v>
      </c>
      <c r="I80" s="45"/>
      <c r="J80" s="45"/>
      <c r="K80" s="45"/>
      <c r="L80" s="46"/>
      <c r="M80" s="47">
        <f t="shared" si="19"/>
        <v>0</v>
      </c>
      <c r="N80" s="45"/>
      <c r="O80" s="45"/>
      <c r="P80" s="45"/>
      <c r="Q80" s="46"/>
      <c r="R80" s="47">
        <f t="shared" si="20"/>
        <v>0</v>
      </c>
      <c r="S80" s="45"/>
      <c r="T80" s="45"/>
      <c r="U80" s="45"/>
      <c r="V80" s="46"/>
      <c r="W80" s="47">
        <f t="shared" si="21"/>
        <v>0</v>
      </c>
      <c r="X80" s="45"/>
      <c r="Y80" s="45"/>
      <c r="Z80" s="45"/>
      <c r="AA80" s="46"/>
      <c r="AB80" s="47">
        <f t="shared" si="22"/>
        <v>0</v>
      </c>
      <c r="AC80" s="45"/>
      <c r="AD80" s="45"/>
      <c r="AE80" s="45"/>
      <c r="AF80" s="46"/>
      <c r="AG80" s="47">
        <f t="shared" si="23"/>
        <v>0</v>
      </c>
      <c r="AH80" s="45"/>
      <c r="AI80" s="45"/>
      <c r="AJ80" s="45"/>
      <c r="AK80" s="46"/>
      <c r="AL80" s="47">
        <f t="shared" si="24"/>
        <v>0</v>
      </c>
      <c r="AM80" s="45"/>
      <c r="AN80" s="45"/>
      <c r="AO80" s="45"/>
      <c r="AP80" s="46"/>
      <c r="AQ80" s="47">
        <f t="shared" si="25"/>
        <v>0</v>
      </c>
      <c r="AR80" s="45"/>
      <c r="AS80" s="45"/>
      <c r="AT80" s="45"/>
      <c r="AU80" s="46"/>
      <c r="AV80" s="48">
        <f t="shared" si="26"/>
        <v>0</v>
      </c>
    </row>
    <row r="81" spans="1:48" ht="15.75" customHeight="1" x14ac:dyDescent="0.25">
      <c r="A81" s="21">
        <f>#N/A</f>
        <v>3</v>
      </c>
      <c r="B81" s="44"/>
      <c r="C81" s="38" t="s">
        <v>105</v>
      </c>
      <c r="D81" s="38"/>
      <c r="E81" s="38"/>
      <c r="F81" s="38"/>
      <c r="G81" s="40"/>
      <c r="H81" s="47">
        <f t="shared" si="18"/>
        <v>0</v>
      </c>
      <c r="I81" s="38"/>
      <c r="J81" s="38"/>
      <c r="K81" s="38"/>
      <c r="L81" s="40"/>
      <c r="M81" s="47">
        <f t="shared" si="19"/>
        <v>0</v>
      </c>
      <c r="N81" s="38"/>
      <c r="O81" s="38"/>
      <c r="P81" s="38"/>
      <c r="Q81" s="40"/>
      <c r="R81" s="47">
        <f t="shared" si="20"/>
        <v>0</v>
      </c>
      <c r="S81" s="38"/>
      <c r="T81" s="38"/>
      <c r="U81" s="38"/>
      <c r="V81" s="40"/>
      <c r="W81" s="47">
        <f t="shared" si="21"/>
        <v>0</v>
      </c>
      <c r="X81" s="38"/>
      <c r="Y81" s="38"/>
      <c r="Z81" s="38"/>
      <c r="AA81" s="40"/>
      <c r="AB81" s="47">
        <f t="shared" si="22"/>
        <v>0</v>
      </c>
      <c r="AC81" s="38"/>
      <c r="AD81" s="38"/>
      <c r="AE81" s="38"/>
      <c r="AF81" s="40"/>
      <c r="AG81" s="47">
        <f t="shared" si="23"/>
        <v>0</v>
      </c>
      <c r="AH81" s="38"/>
      <c r="AI81" s="38"/>
      <c r="AJ81" s="38"/>
      <c r="AK81" s="40"/>
      <c r="AL81" s="47">
        <f t="shared" si="24"/>
        <v>0</v>
      </c>
      <c r="AM81" s="38"/>
      <c r="AN81" s="38"/>
      <c r="AO81" s="38"/>
      <c r="AP81" s="40"/>
      <c r="AQ81" s="47">
        <f t="shared" si="25"/>
        <v>0</v>
      </c>
      <c r="AR81" s="38"/>
      <c r="AS81" s="38"/>
      <c r="AT81" s="38"/>
      <c r="AU81" s="40"/>
      <c r="AV81" s="48">
        <f t="shared" si="26"/>
        <v>0</v>
      </c>
    </row>
    <row r="82" spans="1:48" ht="15.75" customHeight="1" x14ac:dyDescent="0.25">
      <c r="A82" s="21">
        <f>#N/A</f>
        <v>3</v>
      </c>
      <c r="B82" s="44"/>
      <c r="C82" s="38" t="s">
        <v>105</v>
      </c>
      <c r="D82" s="38"/>
      <c r="E82" s="38"/>
      <c r="F82" s="38"/>
      <c r="G82" s="40"/>
      <c r="H82" s="47">
        <f t="shared" si="18"/>
        <v>0</v>
      </c>
      <c r="I82" s="38"/>
      <c r="J82" s="38"/>
      <c r="K82" s="38"/>
      <c r="L82" s="40"/>
      <c r="M82" s="47">
        <f t="shared" si="19"/>
        <v>0</v>
      </c>
      <c r="N82" s="38"/>
      <c r="O82" s="38"/>
      <c r="P82" s="38"/>
      <c r="Q82" s="40"/>
      <c r="R82" s="47">
        <f t="shared" si="20"/>
        <v>0</v>
      </c>
      <c r="S82" s="38"/>
      <c r="T82" s="38"/>
      <c r="U82" s="38"/>
      <c r="V82" s="40"/>
      <c r="W82" s="47">
        <f t="shared" si="21"/>
        <v>0</v>
      </c>
      <c r="X82" s="38"/>
      <c r="Y82" s="38"/>
      <c r="Z82" s="38"/>
      <c r="AA82" s="40"/>
      <c r="AB82" s="47">
        <f t="shared" si="22"/>
        <v>0</v>
      </c>
      <c r="AC82" s="38"/>
      <c r="AD82" s="38"/>
      <c r="AE82" s="38"/>
      <c r="AF82" s="40"/>
      <c r="AG82" s="47">
        <f t="shared" si="23"/>
        <v>0</v>
      </c>
      <c r="AH82" s="38"/>
      <c r="AI82" s="38"/>
      <c r="AJ82" s="38"/>
      <c r="AK82" s="40"/>
      <c r="AL82" s="47">
        <f t="shared" si="24"/>
        <v>0</v>
      </c>
      <c r="AM82" s="38"/>
      <c r="AN82" s="38"/>
      <c r="AO82" s="38"/>
      <c r="AP82" s="40"/>
      <c r="AQ82" s="47">
        <f t="shared" si="25"/>
        <v>0</v>
      </c>
      <c r="AR82" s="38"/>
      <c r="AS82" s="38"/>
      <c r="AT82" s="38"/>
      <c r="AU82" s="40"/>
      <c r="AV82" s="48">
        <f t="shared" si="26"/>
        <v>0</v>
      </c>
    </row>
    <row r="83" spans="1:48" ht="15.75" customHeight="1" x14ac:dyDescent="0.25">
      <c r="A83" s="21">
        <f>#N/A</f>
        <v>3</v>
      </c>
      <c r="B83" s="44"/>
      <c r="C83" s="38" t="s">
        <v>105</v>
      </c>
      <c r="D83" s="38"/>
      <c r="E83" s="38"/>
      <c r="F83" s="38"/>
      <c r="G83" s="40"/>
      <c r="H83" s="47">
        <f t="shared" si="18"/>
        <v>0</v>
      </c>
      <c r="I83" s="38"/>
      <c r="J83" s="38"/>
      <c r="K83" s="38"/>
      <c r="L83" s="40"/>
      <c r="M83" s="47">
        <f t="shared" si="19"/>
        <v>0</v>
      </c>
      <c r="N83" s="38"/>
      <c r="O83" s="38"/>
      <c r="P83" s="38"/>
      <c r="Q83" s="40"/>
      <c r="R83" s="47">
        <f t="shared" si="20"/>
        <v>0</v>
      </c>
      <c r="S83" s="38"/>
      <c r="T83" s="38"/>
      <c r="U83" s="38"/>
      <c r="V83" s="40"/>
      <c r="W83" s="47">
        <f t="shared" si="21"/>
        <v>0</v>
      </c>
      <c r="X83" s="38"/>
      <c r="Y83" s="38"/>
      <c r="Z83" s="38"/>
      <c r="AA83" s="40"/>
      <c r="AB83" s="47">
        <f t="shared" si="22"/>
        <v>0</v>
      </c>
      <c r="AC83" s="38"/>
      <c r="AD83" s="38"/>
      <c r="AE83" s="38"/>
      <c r="AF83" s="40"/>
      <c r="AG83" s="47">
        <f t="shared" si="23"/>
        <v>0</v>
      </c>
      <c r="AH83" s="38"/>
      <c r="AI83" s="38"/>
      <c r="AJ83" s="38"/>
      <c r="AK83" s="40"/>
      <c r="AL83" s="47">
        <f t="shared" si="24"/>
        <v>0</v>
      </c>
      <c r="AM83" s="38"/>
      <c r="AN83" s="38"/>
      <c r="AO83" s="38"/>
      <c r="AP83" s="40"/>
      <c r="AQ83" s="47">
        <f t="shared" si="25"/>
        <v>0</v>
      </c>
      <c r="AR83" s="38"/>
      <c r="AS83" s="38"/>
      <c r="AT83" s="38"/>
      <c r="AU83" s="40"/>
      <c r="AV83" s="48">
        <f t="shared" si="26"/>
        <v>0</v>
      </c>
    </row>
    <row r="84" spans="1:48" ht="15.75" customHeight="1" x14ac:dyDescent="0.25">
      <c r="A84" s="21">
        <f>#N/A</f>
        <v>3</v>
      </c>
      <c r="B84" s="44"/>
      <c r="C84" s="38" t="s">
        <v>105</v>
      </c>
      <c r="D84" s="38"/>
      <c r="E84" s="38"/>
      <c r="F84" s="38"/>
      <c r="G84" s="40"/>
      <c r="H84" s="47">
        <f t="shared" si="18"/>
        <v>0</v>
      </c>
      <c r="I84" s="38"/>
      <c r="J84" s="38"/>
      <c r="K84" s="38"/>
      <c r="L84" s="40"/>
      <c r="M84" s="47">
        <f t="shared" si="19"/>
        <v>0</v>
      </c>
      <c r="N84" s="38"/>
      <c r="O84" s="38"/>
      <c r="P84" s="38"/>
      <c r="Q84" s="40"/>
      <c r="R84" s="47">
        <f t="shared" si="20"/>
        <v>0</v>
      </c>
      <c r="S84" s="38"/>
      <c r="T84" s="38"/>
      <c r="U84" s="38"/>
      <c r="V84" s="40"/>
      <c r="W84" s="47">
        <f t="shared" si="21"/>
        <v>0</v>
      </c>
      <c r="X84" s="38"/>
      <c r="Y84" s="38"/>
      <c r="Z84" s="38"/>
      <c r="AA84" s="40"/>
      <c r="AB84" s="47">
        <f t="shared" si="22"/>
        <v>0</v>
      </c>
      <c r="AC84" s="38"/>
      <c r="AD84" s="38"/>
      <c r="AE84" s="38"/>
      <c r="AF84" s="40"/>
      <c r="AG84" s="47">
        <f t="shared" si="23"/>
        <v>0</v>
      </c>
      <c r="AH84" s="38"/>
      <c r="AI84" s="38"/>
      <c r="AJ84" s="38"/>
      <c r="AK84" s="40"/>
      <c r="AL84" s="47">
        <f t="shared" si="24"/>
        <v>0</v>
      </c>
      <c r="AM84" s="38"/>
      <c r="AN84" s="38"/>
      <c r="AO84" s="38"/>
      <c r="AP84" s="40"/>
      <c r="AQ84" s="47">
        <f t="shared" si="25"/>
        <v>0</v>
      </c>
      <c r="AR84" s="38"/>
      <c r="AS84" s="38"/>
      <c r="AT84" s="38"/>
      <c r="AU84" s="40"/>
      <c r="AV84" s="48">
        <f t="shared" si="26"/>
        <v>0</v>
      </c>
    </row>
    <row r="85" spans="1:48" ht="15.75" customHeight="1" x14ac:dyDescent="0.25">
      <c r="A85" s="21">
        <f>#N/A</f>
        <v>3</v>
      </c>
      <c r="B85" s="44"/>
      <c r="C85" s="38" t="s">
        <v>105</v>
      </c>
      <c r="D85" s="38"/>
      <c r="E85" s="38"/>
      <c r="F85" s="38"/>
      <c r="G85" s="40"/>
      <c r="H85" s="47">
        <f t="shared" si="18"/>
        <v>0</v>
      </c>
      <c r="I85" s="38"/>
      <c r="J85" s="38"/>
      <c r="K85" s="38"/>
      <c r="L85" s="40"/>
      <c r="M85" s="47">
        <f t="shared" si="19"/>
        <v>0</v>
      </c>
      <c r="N85" s="38"/>
      <c r="O85" s="38"/>
      <c r="P85" s="38"/>
      <c r="Q85" s="40"/>
      <c r="R85" s="47">
        <f t="shared" si="20"/>
        <v>0</v>
      </c>
      <c r="S85" s="38"/>
      <c r="T85" s="38"/>
      <c r="U85" s="38"/>
      <c r="V85" s="40"/>
      <c r="W85" s="47">
        <f t="shared" si="21"/>
        <v>0</v>
      </c>
      <c r="X85" s="38"/>
      <c r="Y85" s="38"/>
      <c r="Z85" s="38"/>
      <c r="AA85" s="40"/>
      <c r="AB85" s="47">
        <f t="shared" si="22"/>
        <v>0</v>
      </c>
      <c r="AC85" s="38"/>
      <c r="AD85" s="38"/>
      <c r="AE85" s="38"/>
      <c r="AF85" s="40"/>
      <c r="AG85" s="47">
        <f t="shared" si="23"/>
        <v>0</v>
      </c>
      <c r="AH85" s="38"/>
      <c r="AI85" s="38"/>
      <c r="AJ85" s="38"/>
      <c r="AK85" s="40"/>
      <c r="AL85" s="47">
        <f t="shared" si="24"/>
        <v>0</v>
      </c>
      <c r="AM85" s="38"/>
      <c r="AN85" s="38"/>
      <c r="AO85" s="38"/>
      <c r="AP85" s="40"/>
      <c r="AQ85" s="47">
        <f t="shared" si="25"/>
        <v>0</v>
      </c>
      <c r="AR85" s="38"/>
      <c r="AS85" s="38"/>
      <c r="AT85" s="38"/>
      <c r="AU85" s="40"/>
      <c r="AV85" s="48">
        <f t="shared" si="26"/>
        <v>0</v>
      </c>
    </row>
    <row r="86" spans="1:48" ht="15.75" customHeight="1" x14ac:dyDescent="0.25">
      <c r="A86" s="21">
        <f>#N/A</f>
        <v>3</v>
      </c>
      <c r="B86" s="49"/>
      <c r="C86" s="50"/>
      <c r="D86" s="51"/>
      <c r="E86" s="52"/>
      <c r="F86" s="52"/>
      <c r="G86" s="52"/>
      <c r="H86" s="52">
        <f>SUM(H61:H85)</f>
        <v>3</v>
      </c>
      <c r="I86" s="52"/>
      <c r="J86" s="52"/>
      <c r="K86" s="52"/>
      <c r="L86" s="52"/>
      <c r="M86" s="52">
        <f>SUM(M61:M85)</f>
        <v>4</v>
      </c>
      <c r="N86" s="52"/>
      <c r="O86" s="52"/>
      <c r="P86" s="52"/>
      <c r="Q86" s="52"/>
      <c r="R86" s="52">
        <f>SUM(R61:R85)</f>
        <v>2</v>
      </c>
      <c r="S86" s="52"/>
      <c r="T86" s="52"/>
      <c r="U86" s="52"/>
      <c r="V86" s="52"/>
      <c r="W86" s="52">
        <f>SUM(W61:W85)</f>
        <v>5</v>
      </c>
      <c r="X86" s="52"/>
      <c r="Y86" s="52"/>
      <c r="Z86" s="52"/>
      <c r="AA86" s="52"/>
      <c r="AB86" s="52">
        <f>SUM(AB61:AB85)</f>
        <v>3</v>
      </c>
      <c r="AC86" s="52"/>
      <c r="AD86" s="52"/>
      <c r="AE86" s="52"/>
      <c r="AF86" s="52"/>
      <c r="AG86" s="52">
        <f>SUM(AG61:AG85)</f>
        <v>1</v>
      </c>
      <c r="AH86" s="52"/>
      <c r="AI86" s="52"/>
      <c r="AJ86" s="52"/>
      <c r="AK86" s="52"/>
      <c r="AL86" s="52">
        <f>SUM(AL61:AL85)</f>
        <v>2</v>
      </c>
      <c r="AM86" s="52"/>
      <c r="AN86" s="52"/>
      <c r="AO86" s="52"/>
      <c r="AP86" s="52"/>
      <c r="AQ86" s="52">
        <f>SUM(AQ61:AQ85)</f>
        <v>5</v>
      </c>
      <c r="AR86" s="52"/>
      <c r="AS86" s="52"/>
      <c r="AT86" s="52"/>
      <c r="AU86" s="52"/>
      <c r="AV86" s="52">
        <f>SUM(AV61:AV85)</f>
        <v>6</v>
      </c>
    </row>
    <row r="87" spans="1:48" ht="15.75" customHeight="1" x14ac:dyDescent="0.25">
      <c r="A87" s="21">
        <f>#N/A</f>
        <v>4</v>
      </c>
      <c r="B87" s="85" t="str">
        <f>"Буква (или иное название) класса "&amp;A87&amp;":"</f>
        <v>Буква (или иное название) класса 4:</v>
      </c>
      <c r="C87" s="86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9"/>
    </row>
  </sheetData>
  <mergeCells count="19">
    <mergeCell ref="B33:C33"/>
    <mergeCell ref="D33:AV33"/>
    <mergeCell ref="B60:C60"/>
    <mergeCell ref="D60:AV60"/>
    <mergeCell ref="B87:C87"/>
    <mergeCell ref="D87:AV87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6:AV87">
    <cfRule type="expression" dxfId="19" priority="1">
      <formula>$A6&gt;$C$2</formula>
    </cfRule>
  </conditionalFormatting>
  <conditionalFormatting sqref="D6:AV6 D33:AV33 D60:AV60 D87:AV87">
    <cfRule type="expression" dxfId="18" priority="2">
      <formula>AND(LEN($D6)=0,$A6&lt;=$C$2)</formula>
    </cfRule>
  </conditionalFormatting>
  <conditionalFormatting sqref="C2">
    <cfRule type="expression" dxfId="17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500-000000000000}">
      <formula1>0</formula1>
    </dataValidation>
    <dataValidation type="list" allowBlank="1" showErrorMessage="1" sqref="D7:G31 I7:L31 N7:Q31 S7:V31 X7:AA31 AC7:AF31 AH7:AK31 AM7:AP31 AR7:AU31 D34:G58 I34:L58 N34:Q58 S34:V58 X34:AA58 AC34:AF58 AH34:AK58 AM34:AP58 AR34:AU58 D61:G85 I61:L85 N61:Q85 S61:V85 X61:AA85 AC61:AF85 AH61:AK85 AM61:AP85 AR61:AU85" xr:uid="{00000000-0002-0000-0500-000001000000}">
      <formula1>$D$1:$F$1</formula1>
    </dataValidation>
  </dataValidations>
  <pageMargins left="0.7" right="0.7" top="0.75" bottom="0.75" header="0" footer="0"/>
  <pageSetup paperSize="9"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V122"/>
  <sheetViews>
    <sheetView view="pageBreakPreview" zoomScale="60" zoomScaleNormal="100"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A123" sqref="A123:XFD1395"/>
    </sheetView>
  </sheetViews>
  <sheetFormatPr defaultColWidth="11.25" defaultRowHeight="15" customHeight="1" x14ac:dyDescent="0.25"/>
  <cols>
    <col min="1" max="1" width="6.5" hidden="1" customWidth="1"/>
    <col min="2" max="2" width="42" customWidth="1"/>
    <col min="3" max="3" width="12" customWidth="1"/>
    <col min="4" max="4" width="6" customWidth="1"/>
    <col min="5" max="6" width="2.625" customWidth="1"/>
    <col min="7" max="7" width="6.75" customWidth="1"/>
    <col min="8" max="16" width="2.625" customWidth="1"/>
    <col min="17" max="17" width="4.625" customWidth="1"/>
    <col min="18" max="21" width="2.625" customWidth="1"/>
    <col min="22" max="22" width="5.25" customWidth="1"/>
    <col min="23" max="25" width="2.625" customWidth="1"/>
    <col min="26" max="26" width="5.625" customWidth="1"/>
    <col min="27" max="27" width="6.375" customWidth="1"/>
    <col min="28" max="48" width="2.62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106</v>
      </c>
      <c r="C2" s="25">
        <v>4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107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8" t="s">
        <v>70</v>
      </c>
      <c r="C7" s="37" t="s">
        <v>107</v>
      </c>
      <c r="D7" s="39"/>
      <c r="E7" s="38"/>
      <c r="F7" s="38"/>
      <c r="G7" s="42" t="s">
        <v>49</v>
      </c>
      <c r="H7" s="41">
        <f t="shared" ref="H7:H33" si="0">COUNTA(D7:G7)</f>
        <v>1</v>
      </c>
      <c r="I7" s="38"/>
      <c r="J7" s="38"/>
      <c r="K7" s="38"/>
      <c r="L7" s="40"/>
      <c r="M7" s="41">
        <f t="shared" ref="M7:M33" si="1">COUNTA(I7:L7)</f>
        <v>0</v>
      </c>
      <c r="N7" s="38"/>
      <c r="O7" s="38"/>
      <c r="P7" s="38"/>
      <c r="Q7" s="42" t="s">
        <v>49</v>
      </c>
      <c r="R7" s="41">
        <f t="shared" ref="R7:R33" si="2">COUNTA(N7:Q7)</f>
        <v>1</v>
      </c>
      <c r="S7" s="38"/>
      <c r="T7" s="38"/>
      <c r="U7" s="38"/>
      <c r="V7" s="42" t="s">
        <v>49</v>
      </c>
      <c r="W7" s="41">
        <f t="shared" ref="W7:W33" si="3">COUNTA(S7:V7)</f>
        <v>1</v>
      </c>
      <c r="X7" s="38"/>
      <c r="Y7" s="38"/>
      <c r="Z7" s="39" t="s">
        <v>49</v>
      </c>
      <c r="AA7" s="40"/>
      <c r="AB7" s="41">
        <f t="shared" ref="AB7:AB33" si="4">COUNTA(X7:AA7)</f>
        <v>1</v>
      </c>
      <c r="AC7" s="38"/>
      <c r="AD7" s="38"/>
      <c r="AE7" s="38"/>
      <c r="AF7" s="40"/>
      <c r="AG7" s="41">
        <f t="shared" ref="AG7:AG33" si="5">COUNTA(AC7:AF7)</f>
        <v>0</v>
      </c>
      <c r="AH7" s="38"/>
      <c r="AI7" s="38"/>
      <c r="AJ7" s="38"/>
      <c r="AK7" s="40"/>
      <c r="AL7" s="41">
        <f t="shared" ref="AL7:AL33" si="6">COUNTA(AH7:AK7)</f>
        <v>0</v>
      </c>
      <c r="AM7" s="38"/>
      <c r="AN7" s="38"/>
      <c r="AO7" s="38"/>
      <c r="AP7" s="40"/>
      <c r="AQ7" s="41">
        <f t="shared" ref="AQ7:AQ33" si="7">COUNTA(AM7:AP7)</f>
        <v>0</v>
      </c>
      <c r="AR7" s="38"/>
      <c r="AS7" s="38"/>
      <c r="AT7" s="38"/>
      <c r="AU7" s="40"/>
      <c r="AV7" s="43">
        <f t="shared" ref="AV7:AV33" si="8">COUNTA(AR7:AU7)</f>
        <v>0</v>
      </c>
    </row>
    <row r="8" spans="1:48" ht="15.75" customHeight="1" x14ac:dyDescent="0.25">
      <c r="A8" s="21">
        <v>1</v>
      </c>
      <c r="B8" s="38" t="s">
        <v>92</v>
      </c>
      <c r="C8" s="37" t="s">
        <v>107</v>
      </c>
      <c r="D8" s="38"/>
      <c r="E8" s="38"/>
      <c r="F8" s="38"/>
      <c r="G8" s="40"/>
      <c r="H8" s="41">
        <f t="shared" si="0"/>
        <v>0</v>
      </c>
      <c r="I8" s="38"/>
      <c r="J8" s="38"/>
      <c r="K8" s="38"/>
      <c r="L8" s="40"/>
      <c r="M8" s="41">
        <f t="shared" si="1"/>
        <v>0</v>
      </c>
      <c r="N8" s="38"/>
      <c r="O8" s="39" t="s">
        <v>49</v>
      </c>
      <c r="P8" s="38"/>
      <c r="Q8" s="40"/>
      <c r="R8" s="41">
        <f t="shared" si="2"/>
        <v>1</v>
      </c>
      <c r="S8" s="38"/>
      <c r="T8" s="38"/>
      <c r="U8" s="38"/>
      <c r="V8" s="42" t="s">
        <v>49</v>
      </c>
      <c r="W8" s="41">
        <f t="shared" si="3"/>
        <v>1</v>
      </c>
      <c r="X8" s="38"/>
      <c r="Y8" s="38"/>
      <c r="Z8" s="38"/>
      <c r="AA8" s="40"/>
      <c r="AB8" s="41">
        <f t="shared" si="4"/>
        <v>0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0"/>
      <c r="AQ8" s="41">
        <f t="shared" si="7"/>
        <v>0</v>
      </c>
      <c r="AR8" s="38"/>
      <c r="AS8" s="38"/>
      <c r="AT8" s="38"/>
      <c r="AU8" s="40"/>
      <c r="AV8" s="43">
        <f t="shared" si="8"/>
        <v>0</v>
      </c>
    </row>
    <row r="9" spans="1:48" ht="15.75" customHeight="1" x14ac:dyDescent="0.25">
      <c r="A9" s="21">
        <v>1</v>
      </c>
      <c r="B9" s="38" t="s">
        <v>72</v>
      </c>
      <c r="C9" s="37" t="s">
        <v>107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93</v>
      </c>
      <c r="C10" s="37" t="s">
        <v>107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37" t="s">
        <v>107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94</v>
      </c>
      <c r="C12" s="37" t="s">
        <v>107</v>
      </c>
      <c r="D12" s="38"/>
      <c r="E12" s="38"/>
      <c r="F12" s="38"/>
      <c r="G12" s="40"/>
      <c r="H12" s="41">
        <f t="shared" si="0"/>
        <v>0</v>
      </c>
      <c r="I12" s="38"/>
      <c r="J12" s="38"/>
      <c r="K12" s="38"/>
      <c r="L12" s="40"/>
      <c r="M12" s="41">
        <f t="shared" si="1"/>
        <v>0</v>
      </c>
      <c r="N12" s="38"/>
      <c r="O12" s="38"/>
      <c r="P12" s="38"/>
      <c r="Q12" s="40"/>
      <c r="R12" s="41">
        <f t="shared" si="2"/>
        <v>0</v>
      </c>
      <c r="S12" s="38"/>
      <c r="T12" s="38"/>
      <c r="U12" s="38"/>
      <c r="V12" s="40"/>
      <c r="W12" s="41">
        <f t="shared" si="3"/>
        <v>0</v>
      </c>
      <c r="X12" s="38"/>
      <c r="Y12" s="38"/>
      <c r="Z12" s="38"/>
      <c r="AA12" s="40"/>
      <c r="AB12" s="41">
        <f t="shared" si="4"/>
        <v>0</v>
      </c>
      <c r="AC12" s="38"/>
      <c r="AD12" s="38"/>
      <c r="AE12" s="38"/>
      <c r="AF12" s="40"/>
      <c r="AG12" s="41">
        <f t="shared" si="5"/>
        <v>0</v>
      </c>
      <c r="AH12" s="38"/>
      <c r="AI12" s="38"/>
      <c r="AJ12" s="38"/>
      <c r="AK12" s="40"/>
      <c r="AL12" s="41">
        <f t="shared" si="6"/>
        <v>0</v>
      </c>
      <c r="AM12" s="38"/>
      <c r="AN12" s="38"/>
      <c r="AO12" s="38"/>
      <c r="AP12" s="40"/>
      <c r="AQ12" s="41">
        <f t="shared" si="7"/>
        <v>0</v>
      </c>
      <c r="AR12" s="38"/>
      <c r="AS12" s="38"/>
      <c r="AT12" s="38"/>
      <c r="AU12" s="40"/>
      <c r="AV12" s="43">
        <f t="shared" si="8"/>
        <v>0</v>
      </c>
    </row>
    <row r="13" spans="1:48" ht="15.75" customHeight="1" x14ac:dyDescent="0.25">
      <c r="A13" s="21">
        <v>1</v>
      </c>
      <c r="B13" s="38" t="s">
        <v>108</v>
      </c>
      <c r="C13" s="37" t="s">
        <v>107</v>
      </c>
      <c r="D13" s="38"/>
      <c r="E13" s="38"/>
      <c r="F13" s="39" t="s">
        <v>49</v>
      </c>
      <c r="G13" s="40"/>
      <c r="H13" s="41">
        <f t="shared" si="0"/>
        <v>1</v>
      </c>
      <c r="I13" s="38"/>
      <c r="J13" s="38"/>
      <c r="K13" s="38"/>
      <c r="L13" s="40"/>
      <c r="M13" s="41">
        <f t="shared" si="1"/>
        <v>0</v>
      </c>
      <c r="N13" s="38"/>
      <c r="O13" s="39" t="s">
        <v>49</v>
      </c>
      <c r="P13" s="38"/>
      <c r="Q13" s="40"/>
      <c r="R13" s="41">
        <f t="shared" si="2"/>
        <v>1</v>
      </c>
      <c r="S13" s="38"/>
      <c r="T13" s="38"/>
      <c r="U13" s="38"/>
      <c r="V13" s="40"/>
      <c r="W13" s="41">
        <f t="shared" si="3"/>
        <v>0</v>
      </c>
      <c r="X13" s="38"/>
      <c r="Y13" s="38"/>
      <c r="Z13" s="38"/>
      <c r="AA13" s="40"/>
      <c r="AB13" s="41">
        <f t="shared" si="4"/>
        <v>0</v>
      </c>
      <c r="AC13" s="39" t="s">
        <v>49</v>
      </c>
      <c r="AD13" s="38"/>
      <c r="AE13" s="38"/>
      <c r="AF13" s="40"/>
      <c r="AG13" s="41">
        <f t="shared" si="5"/>
        <v>1</v>
      </c>
      <c r="AH13" s="38"/>
      <c r="AI13" s="38"/>
      <c r="AJ13" s="39" t="s">
        <v>49</v>
      </c>
      <c r="AK13" s="40"/>
      <c r="AL13" s="41">
        <f t="shared" si="6"/>
        <v>1</v>
      </c>
      <c r="AM13" s="38"/>
      <c r="AN13" s="39" t="s">
        <v>47</v>
      </c>
      <c r="AO13" s="38"/>
      <c r="AP13" s="40"/>
      <c r="AQ13" s="41">
        <f t="shared" si="7"/>
        <v>1</v>
      </c>
      <c r="AR13" s="38"/>
      <c r="AS13" s="39" t="s">
        <v>49</v>
      </c>
      <c r="AT13" s="38"/>
      <c r="AU13" s="40"/>
      <c r="AV13" s="43">
        <f t="shared" si="8"/>
        <v>1</v>
      </c>
    </row>
    <row r="14" spans="1:48" ht="15.75" customHeight="1" x14ac:dyDescent="0.25">
      <c r="A14" s="21">
        <v>1</v>
      </c>
      <c r="B14" s="38" t="s">
        <v>109</v>
      </c>
      <c r="C14" s="37" t="s">
        <v>107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9" t="s">
        <v>49</v>
      </c>
      <c r="AA14" s="40"/>
      <c r="AB14" s="41">
        <f t="shared" si="4"/>
        <v>1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8"/>
      <c r="AK14" s="40"/>
      <c r="AL14" s="41">
        <f t="shared" si="6"/>
        <v>0</v>
      </c>
      <c r="AM14" s="39" t="s">
        <v>49</v>
      </c>
      <c r="AN14" s="38"/>
      <c r="AO14" s="38"/>
      <c r="AP14" s="40"/>
      <c r="AQ14" s="41">
        <f t="shared" si="7"/>
        <v>1</v>
      </c>
      <c r="AR14" s="39" t="s">
        <v>49</v>
      </c>
      <c r="AS14" s="38"/>
      <c r="AT14" s="39" t="s">
        <v>49</v>
      </c>
      <c r="AU14" s="40"/>
      <c r="AV14" s="43">
        <f t="shared" si="8"/>
        <v>2</v>
      </c>
    </row>
    <row r="15" spans="1:48" ht="15.75" customHeight="1" x14ac:dyDescent="0.25">
      <c r="A15" s="21">
        <v>1</v>
      </c>
      <c r="B15" s="38" t="s">
        <v>110</v>
      </c>
      <c r="C15" s="37" t="s">
        <v>107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8"/>
      <c r="U15" s="38"/>
      <c r="V15" s="40"/>
      <c r="W15" s="41">
        <f t="shared" si="3"/>
        <v>0</v>
      </c>
      <c r="X15" s="38"/>
      <c r="Y15" s="38"/>
      <c r="Z15" s="39" t="s">
        <v>49</v>
      </c>
      <c r="AA15" s="40"/>
      <c r="AB15" s="41">
        <f t="shared" si="4"/>
        <v>1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9" t="s">
        <v>49</v>
      </c>
      <c r="AS15" s="38"/>
      <c r="AT15" s="38"/>
      <c r="AU15" s="40"/>
      <c r="AV15" s="43">
        <f t="shared" si="8"/>
        <v>1</v>
      </c>
    </row>
    <row r="16" spans="1:48" ht="15.75" customHeight="1" x14ac:dyDescent="0.25">
      <c r="A16" s="21">
        <v>1</v>
      </c>
      <c r="B16" s="38" t="s">
        <v>95</v>
      </c>
      <c r="C16" s="37" t="s">
        <v>107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8"/>
      <c r="AS16" s="39" t="s">
        <v>49</v>
      </c>
      <c r="AT16" s="38"/>
      <c r="AU16" s="40"/>
      <c r="AV16" s="43">
        <f t="shared" si="8"/>
        <v>1</v>
      </c>
    </row>
    <row r="17" spans="1:48" ht="15.75" customHeight="1" x14ac:dyDescent="0.25">
      <c r="A17" s="21">
        <v>1</v>
      </c>
      <c r="B17" s="38" t="s">
        <v>96</v>
      </c>
      <c r="C17" s="37" t="s">
        <v>107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9" t="s">
        <v>49</v>
      </c>
      <c r="U17" s="38"/>
      <c r="V17" s="40"/>
      <c r="W17" s="41">
        <f t="shared" si="3"/>
        <v>1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9" t="s">
        <v>47</v>
      </c>
      <c r="AO17" s="38"/>
      <c r="AP17" s="40"/>
      <c r="AQ17" s="41">
        <f t="shared" si="7"/>
        <v>1</v>
      </c>
      <c r="AR17" s="38"/>
      <c r="AS17" s="38"/>
      <c r="AT17" s="38"/>
      <c r="AU17" s="40"/>
      <c r="AV17" s="43">
        <f t="shared" si="8"/>
        <v>0</v>
      </c>
    </row>
    <row r="18" spans="1:48" ht="15.75" customHeight="1" x14ac:dyDescent="0.25">
      <c r="A18" s="21">
        <v>1</v>
      </c>
      <c r="B18" s="38" t="s">
        <v>97</v>
      </c>
      <c r="C18" s="37" t="s">
        <v>107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9" t="s">
        <v>49</v>
      </c>
      <c r="U18" s="38"/>
      <c r="V18" s="40"/>
      <c r="W18" s="41">
        <f t="shared" si="3"/>
        <v>1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9" t="s">
        <v>47</v>
      </c>
      <c r="AO18" s="38"/>
      <c r="AP18" s="40"/>
      <c r="AQ18" s="41">
        <f t="shared" si="7"/>
        <v>1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38" t="s">
        <v>98</v>
      </c>
      <c r="C19" s="37" t="s">
        <v>107</v>
      </c>
      <c r="D19" s="38"/>
      <c r="E19" s="38"/>
      <c r="F19" s="38"/>
      <c r="G19" s="40"/>
      <c r="H19" s="41">
        <f t="shared" si="0"/>
        <v>0</v>
      </c>
      <c r="I19" s="38"/>
      <c r="J19" s="38"/>
      <c r="K19" s="38"/>
      <c r="L19" s="40"/>
      <c r="M19" s="41">
        <f t="shared" si="1"/>
        <v>0</v>
      </c>
      <c r="N19" s="38"/>
      <c r="O19" s="38"/>
      <c r="P19" s="38"/>
      <c r="Q19" s="40"/>
      <c r="R19" s="41">
        <f t="shared" si="2"/>
        <v>0</v>
      </c>
      <c r="S19" s="38"/>
      <c r="T19" s="38"/>
      <c r="U19" s="38"/>
      <c r="V19" s="40"/>
      <c r="W19" s="41">
        <f t="shared" si="3"/>
        <v>0</v>
      </c>
      <c r="X19" s="38"/>
      <c r="Y19" s="38"/>
      <c r="Z19" s="38"/>
      <c r="AA19" s="40"/>
      <c r="AB19" s="41">
        <f t="shared" si="4"/>
        <v>0</v>
      </c>
      <c r="AC19" s="38"/>
      <c r="AD19" s="38"/>
      <c r="AE19" s="38"/>
      <c r="AF19" s="40"/>
      <c r="AG19" s="41">
        <f t="shared" si="5"/>
        <v>0</v>
      </c>
      <c r="AH19" s="38"/>
      <c r="AI19" s="38"/>
      <c r="AJ19" s="38"/>
      <c r="AK19" s="40"/>
      <c r="AL19" s="41">
        <f t="shared" si="6"/>
        <v>0</v>
      </c>
      <c r="AM19" s="38"/>
      <c r="AN19" s="38"/>
      <c r="AO19" s="39" t="s">
        <v>47</v>
      </c>
      <c r="AP19" s="40"/>
      <c r="AQ19" s="41">
        <f t="shared" si="7"/>
        <v>1</v>
      </c>
      <c r="AR19" s="38"/>
      <c r="AS19" s="38"/>
      <c r="AT19" s="38"/>
      <c r="AU19" s="40"/>
      <c r="AV19" s="43">
        <f t="shared" si="8"/>
        <v>0</v>
      </c>
    </row>
    <row r="20" spans="1:48" ht="15.75" customHeight="1" x14ac:dyDescent="0.25">
      <c r="A20" s="21">
        <v>1</v>
      </c>
      <c r="B20" s="38" t="s">
        <v>99</v>
      </c>
      <c r="C20" s="37" t="s">
        <v>107</v>
      </c>
      <c r="D20" s="38"/>
      <c r="E20" s="38"/>
      <c r="F20" s="38"/>
      <c r="G20" s="40"/>
      <c r="H20" s="41">
        <f t="shared" si="0"/>
        <v>0</v>
      </c>
      <c r="I20" s="38"/>
      <c r="J20" s="38"/>
      <c r="K20" s="38"/>
      <c r="L20" s="40"/>
      <c r="M20" s="41">
        <f t="shared" si="1"/>
        <v>0</v>
      </c>
      <c r="N20" s="38"/>
      <c r="O20" s="38"/>
      <c r="P20" s="38"/>
      <c r="Q20" s="40"/>
      <c r="R20" s="41">
        <f t="shared" si="2"/>
        <v>0</v>
      </c>
      <c r="S20" s="38"/>
      <c r="T20" s="38"/>
      <c r="U20" s="38"/>
      <c r="V20" s="42" t="s">
        <v>49</v>
      </c>
      <c r="W20" s="41">
        <f t="shared" si="3"/>
        <v>1</v>
      </c>
      <c r="X20" s="38"/>
      <c r="Y20" s="38"/>
      <c r="Z20" s="38"/>
      <c r="AA20" s="40"/>
      <c r="AB20" s="41">
        <f t="shared" si="4"/>
        <v>0</v>
      </c>
      <c r="AC20" s="38"/>
      <c r="AD20" s="38"/>
      <c r="AE20" s="38"/>
      <c r="AF20" s="40"/>
      <c r="AG20" s="41">
        <f t="shared" si="5"/>
        <v>0</v>
      </c>
      <c r="AH20" s="38"/>
      <c r="AI20" s="39" t="s">
        <v>49</v>
      </c>
      <c r="AJ20" s="39"/>
      <c r="AK20" s="40"/>
      <c r="AL20" s="41">
        <f t="shared" si="6"/>
        <v>1</v>
      </c>
      <c r="AM20" s="38"/>
      <c r="AN20" s="38"/>
      <c r="AO20" s="38"/>
      <c r="AP20" s="42" t="s">
        <v>49</v>
      </c>
      <c r="AQ20" s="41">
        <f t="shared" si="7"/>
        <v>1</v>
      </c>
      <c r="AR20" s="38"/>
      <c r="AS20" s="38"/>
      <c r="AT20" s="38"/>
      <c r="AU20" s="40"/>
      <c r="AV20" s="43">
        <f t="shared" si="8"/>
        <v>0</v>
      </c>
    </row>
    <row r="21" spans="1:48" ht="15.75" customHeight="1" x14ac:dyDescent="0.25">
      <c r="A21" s="21">
        <v>1</v>
      </c>
      <c r="B21" s="38" t="s">
        <v>100</v>
      </c>
      <c r="C21" s="37" t="s">
        <v>107</v>
      </c>
      <c r="D21" s="38"/>
      <c r="E21" s="38"/>
      <c r="F21" s="38"/>
      <c r="G21" s="40"/>
      <c r="H21" s="41">
        <f t="shared" si="0"/>
        <v>0</v>
      </c>
      <c r="I21" s="38"/>
      <c r="J21" s="38"/>
      <c r="K21" s="38"/>
      <c r="L21" s="40"/>
      <c r="M21" s="41">
        <f t="shared" si="1"/>
        <v>0</v>
      </c>
      <c r="N21" s="38"/>
      <c r="O21" s="38"/>
      <c r="P21" s="38"/>
      <c r="Q21" s="40"/>
      <c r="R21" s="41">
        <f t="shared" si="2"/>
        <v>0</v>
      </c>
      <c r="S21" s="38"/>
      <c r="T21" s="38"/>
      <c r="U21" s="38"/>
      <c r="V21" s="40"/>
      <c r="W21" s="41">
        <f t="shared" si="3"/>
        <v>0</v>
      </c>
      <c r="X21" s="38"/>
      <c r="Y21" s="38"/>
      <c r="Z21" s="38"/>
      <c r="AA21" s="40"/>
      <c r="AB21" s="41">
        <f t="shared" si="4"/>
        <v>0</v>
      </c>
      <c r="AC21" s="38"/>
      <c r="AD21" s="38"/>
      <c r="AE21" s="38"/>
      <c r="AF21" s="40"/>
      <c r="AG21" s="41">
        <f t="shared" si="5"/>
        <v>0</v>
      </c>
      <c r="AH21" s="38"/>
      <c r="AI21" s="38"/>
      <c r="AJ21" s="38"/>
      <c r="AK21" s="40"/>
      <c r="AL21" s="41">
        <f t="shared" si="6"/>
        <v>0</v>
      </c>
      <c r="AM21" s="38"/>
      <c r="AN21" s="38"/>
      <c r="AO21" s="38"/>
      <c r="AP21" s="40"/>
      <c r="AQ21" s="41">
        <f t="shared" si="7"/>
        <v>0</v>
      </c>
      <c r="AR21" s="38"/>
      <c r="AS21" s="38"/>
      <c r="AT21" s="38"/>
      <c r="AU21" s="40"/>
      <c r="AV21" s="43">
        <f t="shared" si="8"/>
        <v>0</v>
      </c>
    </row>
    <row r="22" spans="1:48" ht="15.75" customHeight="1" x14ac:dyDescent="0.25">
      <c r="A22" s="21">
        <v>1</v>
      </c>
      <c r="B22" s="38" t="s">
        <v>101</v>
      </c>
      <c r="C22" s="37" t="s">
        <v>107</v>
      </c>
      <c r="D22" s="38"/>
      <c r="E22" s="38"/>
      <c r="F22" s="38"/>
      <c r="G22" s="40"/>
      <c r="H22" s="41">
        <f t="shared" si="0"/>
        <v>0</v>
      </c>
      <c r="I22" s="38"/>
      <c r="J22" s="38"/>
      <c r="K22" s="38"/>
      <c r="L22" s="40"/>
      <c r="M22" s="41">
        <f t="shared" si="1"/>
        <v>0</v>
      </c>
      <c r="N22" s="38"/>
      <c r="O22" s="38"/>
      <c r="P22" s="38"/>
      <c r="Q22" s="40"/>
      <c r="R22" s="41">
        <f t="shared" si="2"/>
        <v>0</v>
      </c>
      <c r="S22" s="38"/>
      <c r="T22" s="38"/>
      <c r="U22" s="38"/>
      <c r="V22" s="40"/>
      <c r="W22" s="41">
        <f t="shared" si="3"/>
        <v>0</v>
      </c>
      <c r="X22" s="38"/>
      <c r="Y22" s="38"/>
      <c r="Z22" s="38"/>
      <c r="AA22" s="40"/>
      <c r="AB22" s="41">
        <f t="shared" si="4"/>
        <v>0</v>
      </c>
      <c r="AC22" s="38"/>
      <c r="AD22" s="38"/>
      <c r="AE22" s="38"/>
      <c r="AF22" s="40"/>
      <c r="AG22" s="41">
        <f t="shared" si="5"/>
        <v>0</v>
      </c>
      <c r="AH22" s="38"/>
      <c r="AI22" s="38"/>
      <c r="AJ22" s="38"/>
      <c r="AK22" s="40"/>
      <c r="AL22" s="41">
        <f t="shared" si="6"/>
        <v>0</v>
      </c>
      <c r="AM22" s="38"/>
      <c r="AN22" s="38"/>
      <c r="AO22" s="38"/>
      <c r="AP22" s="40"/>
      <c r="AQ22" s="41">
        <f t="shared" si="7"/>
        <v>0</v>
      </c>
      <c r="AR22" s="38"/>
      <c r="AS22" s="38"/>
      <c r="AT22" s="38"/>
      <c r="AU22" s="40"/>
      <c r="AV22" s="43">
        <f t="shared" si="8"/>
        <v>0</v>
      </c>
    </row>
    <row r="23" spans="1:48" ht="15.75" customHeight="1" x14ac:dyDescent="0.25">
      <c r="A23" s="21">
        <v>1</v>
      </c>
      <c r="B23" s="38" t="s">
        <v>78</v>
      </c>
      <c r="C23" s="37" t="s">
        <v>107</v>
      </c>
      <c r="D23" s="38"/>
      <c r="E23" s="38"/>
      <c r="F23" s="38"/>
      <c r="G23" s="40"/>
      <c r="H23" s="41">
        <f t="shared" si="0"/>
        <v>0</v>
      </c>
      <c r="I23" s="38"/>
      <c r="J23" s="38"/>
      <c r="K23" s="38"/>
      <c r="L23" s="40"/>
      <c r="M23" s="41">
        <f t="shared" si="1"/>
        <v>0</v>
      </c>
      <c r="N23" s="38"/>
      <c r="O23" s="38"/>
      <c r="P23" s="38"/>
      <c r="Q23" s="40"/>
      <c r="R23" s="41">
        <f t="shared" si="2"/>
        <v>0</v>
      </c>
      <c r="S23" s="38"/>
      <c r="T23" s="38"/>
      <c r="U23" s="38"/>
      <c r="V23" s="40"/>
      <c r="W23" s="41">
        <f t="shared" si="3"/>
        <v>0</v>
      </c>
      <c r="X23" s="38"/>
      <c r="Y23" s="38"/>
      <c r="Z23" s="38"/>
      <c r="AA23" s="40"/>
      <c r="AB23" s="41">
        <f t="shared" si="4"/>
        <v>0</v>
      </c>
      <c r="AC23" s="38"/>
      <c r="AD23" s="38"/>
      <c r="AE23" s="38"/>
      <c r="AF23" s="40"/>
      <c r="AG23" s="41">
        <f t="shared" si="5"/>
        <v>0</v>
      </c>
      <c r="AH23" s="38"/>
      <c r="AI23" s="38"/>
      <c r="AJ23" s="38"/>
      <c r="AK23" s="40"/>
      <c r="AL23" s="41">
        <f t="shared" si="6"/>
        <v>0</v>
      </c>
      <c r="AM23" s="38"/>
      <c r="AN23" s="38"/>
      <c r="AO23" s="38"/>
      <c r="AP23" s="40"/>
      <c r="AQ23" s="41">
        <f t="shared" si="7"/>
        <v>0</v>
      </c>
      <c r="AR23" s="38"/>
      <c r="AS23" s="38"/>
      <c r="AT23" s="39" t="s">
        <v>49</v>
      </c>
      <c r="AU23" s="40"/>
      <c r="AV23" s="43">
        <f t="shared" si="8"/>
        <v>1</v>
      </c>
    </row>
    <row r="24" spans="1:48" ht="15.75" customHeight="1" x14ac:dyDescent="0.25">
      <c r="A24" s="21">
        <v>1</v>
      </c>
      <c r="B24" s="38" t="s">
        <v>79</v>
      </c>
      <c r="C24" s="37" t="s">
        <v>107</v>
      </c>
      <c r="D24" s="38"/>
      <c r="E24" s="38"/>
      <c r="F24" s="38"/>
      <c r="G24" s="40"/>
      <c r="H24" s="41">
        <f t="shared" si="0"/>
        <v>0</v>
      </c>
      <c r="I24" s="38"/>
      <c r="J24" s="38"/>
      <c r="K24" s="38"/>
      <c r="L24" s="40"/>
      <c r="M24" s="41">
        <f t="shared" si="1"/>
        <v>0</v>
      </c>
      <c r="N24" s="38"/>
      <c r="O24" s="38"/>
      <c r="P24" s="38"/>
      <c r="Q24" s="40"/>
      <c r="R24" s="41">
        <f t="shared" si="2"/>
        <v>0</v>
      </c>
      <c r="S24" s="38"/>
      <c r="T24" s="38"/>
      <c r="U24" s="38"/>
      <c r="V24" s="40"/>
      <c r="W24" s="41">
        <f t="shared" si="3"/>
        <v>0</v>
      </c>
      <c r="X24" s="38"/>
      <c r="Y24" s="38"/>
      <c r="Z24" s="38"/>
      <c r="AA24" s="40"/>
      <c r="AB24" s="41">
        <f t="shared" si="4"/>
        <v>0</v>
      </c>
      <c r="AC24" s="38"/>
      <c r="AD24" s="38"/>
      <c r="AE24" s="38"/>
      <c r="AF24" s="40"/>
      <c r="AG24" s="41">
        <f t="shared" si="5"/>
        <v>0</v>
      </c>
      <c r="AH24" s="38"/>
      <c r="AI24" s="38"/>
      <c r="AJ24" s="38"/>
      <c r="AK24" s="40"/>
      <c r="AL24" s="41">
        <f t="shared" si="6"/>
        <v>0</v>
      </c>
      <c r="AM24" s="38"/>
      <c r="AN24" s="38"/>
      <c r="AO24" s="38"/>
      <c r="AP24" s="40"/>
      <c r="AQ24" s="41">
        <f t="shared" si="7"/>
        <v>0</v>
      </c>
      <c r="AR24" s="38"/>
      <c r="AS24" s="38"/>
      <c r="AT24" s="38"/>
      <c r="AU24" s="40"/>
      <c r="AV24" s="43">
        <f t="shared" si="8"/>
        <v>0</v>
      </c>
    </row>
    <row r="25" spans="1:48" ht="15.75" customHeight="1" x14ac:dyDescent="0.25">
      <c r="A25" s="21">
        <v>1</v>
      </c>
      <c r="B25" s="38" t="s">
        <v>80</v>
      </c>
      <c r="C25" s="37" t="s">
        <v>107</v>
      </c>
      <c r="D25" s="38"/>
      <c r="E25" s="38"/>
      <c r="F25" s="39"/>
      <c r="G25" s="40"/>
      <c r="H25" s="41">
        <f t="shared" si="0"/>
        <v>0</v>
      </c>
      <c r="I25" s="38"/>
      <c r="J25" s="38"/>
      <c r="K25" s="39" t="s">
        <v>49</v>
      </c>
      <c r="L25" s="40"/>
      <c r="M25" s="41">
        <f t="shared" si="1"/>
        <v>1</v>
      </c>
      <c r="N25" s="38"/>
      <c r="O25" s="38"/>
      <c r="P25" s="38"/>
      <c r="Q25" s="40"/>
      <c r="R25" s="41">
        <f t="shared" si="2"/>
        <v>0</v>
      </c>
      <c r="S25" s="38"/>
      <c r="T25" s="38"/>
      <c r="U25" s="38"/>
      <c r="V25" s="40"/>
      <c r="W25" s="41">
        <f t="shared" si="3"/>
        <v>0</v>
      </c>
      <c r="X25" s="38"/>
      <c r="Y25" s="38"/>
      <c r="Z25" s="38"/>
      <c r="AA25" s="40"/>
      <c r="AB25" s="41">
        <f t="shared" si="4"/>
        <v>0</v>
      </c>
      <c r="AC25" s="38"/>
      <c r="AD25" s="38"/>
      <c r="AE25" s="38"/>
      <c r="AF25" s="40"/>
      <c r="AG25" s="41">
        <f t="shared" si="5"/>
        <v>0</v>
      </c>
      <c r="AH25" s="38"/>
      <c r="AI25" s="38"/>
      <c r="AJ25" s="38"/>
      <c r="AK25" s="40"/>
      <c r="AL25" s="41">
        <f t="shared" si="6"/>
        <v>0</v>
      </c>
      <c r="AM25" s="38"/>
      <c r="AN25" s="38"/>
      <c r="AO25" s="38"/>
      <c r="AP25" s="40"/>
      <c r="AQ25" s="41">
        <f t="shared" si="7"/>
        <v>0</v>
      </c>
      <c r="AR25" s="38"/>
      <c r="AS25" s="38"/>
      <c r="AT25" s="39" t="s">
        <v>49</v>
      </c>
      <c r="AU25" s="40"/>
      <c r="AV25" s="43">
        <f t="shared" si="8"/>
        <v>1</v>
      </c>
    </row>
    <row r="26" spans="1:48" ht="15.75" customHeight="1" x14ac:dyDescent="0.25">
      <c r="A26" s="21">
        <v>1</v>
      </c>
      <c r="B26" s="38" t="s">
        <v>81</v>
      </c>
      <c r="C26" s="37" t="s">
        <v>107</v>
      </c>
      <c r="D26" s="38"/>
      <c r="E26" s="38"/>
      <c r="F26" s="38"/>
      <c r="G26" s="40"/>
      <c r="H26" s="41">
        <f t="shared" si="0"/>
        <v>0</v>
      </c>
      <c r="I26" s="38"/>
      <c r="J26" s="38"/>
      <c r="K26" s="39" t="s">
        <v>49</v>
      </c>
      <c r="L26" s="40"/>
      <c r="M26" s="41">
        <f t="shared" si="1"/>
        <v>1</v>
      </c>
      <c r="N26" s="38"/>
      <c r="O26" s="38"/>
      <c r="P26" s="38"/>
      <c r="Q26" s="40"/>
      <c r="R26" s="41">
        <f t="shared" si="2"/>
        <v>0</v>
      </c>
      <c r="S26" s="38"/>
      <c r="T26" s="38"/>
      <c r="U26" s="38"/>
      <c r="V26" s="40"/>
      <c r="W26" s="41">
        <f t="shared" si="3"/>
        <v>0</v>
      </c>
      <c r="X26" s="38"/>
      <c r="Y26" s="38"/>
      <c r="Z26" s="38"/>
      <c r="AA26" s="40"/>
      <c r="AB26" s="41">
        <f t="shared" si="4"/>
        <v>0</v>
      </c>
      <c r="AC26" s="38"/>
      <c r="AD26" s="38"/>
      <c r="AE26" s="38"/>
      <c r="AF26" s="40"/>
      <c r="AG26" s="41">
        <f t="shared" si="5"/>
        <v>0</v>
      </c>
      <c r="AH26" s="38"/>
      <c r="AI26" s="38"/>
      <c r="AJ26" s="38"/>
      <c r="AK26" s="40"/>
      <c r="AL26" s="41">
        <f t="shared" si="6"/>
        <v>0</v>
      </c>
      <c r="AM26" s="38"/>
      <c r="AN26" s="38"/>
      <c r="AO26" s="38"/>
      <c r="AP26" s="40"/>
      <c r="AQ26" s="41">
        <f t="shared" si="7"/>
        <v>0</v>
      </c>
      <c r="AR26" s="38"/>
      <c r="AS26" s="38"/>
      <c r="AT26" s="38"/>
      <c r="AU26" s="40"/>
      <c r="AV26" s="43">
        <f t="shared" si="8"/>
        <v>0</v>
      </c>
    </row>
    <row r="27" spans="1:48" ht="15.75" customHeight="1" x14ac:dyDescent="0.25">
      <c r="A27" s="21">
        <v>1</v>
      </c>
      <c r="B27" s="38" t="s">
        <v>102</v>
      </c>
      <c r="C27" s="37" t="s">
        <v>107</v>
      </c>
      <c r="D27" s="38"/>
      <c r="E27" s="38"/>
      <c r="F27" s="38"/>
      <c r="G27" s="40"/>
      <c r="H27" s="41">
        <f t="shared" si="0"/>
        <v>0</v>
      </c>
      <c r="I27" s="38"/>
      <c r="J27" s="38"/>
      <c r="K27" s="38"/>
      <c r="L27" s="40"/>
      <c r="M27" s="41">
        <f t="shared" si="1"/>
        <v>0</v>
      </c>
      <c r="N27" s="38"/>
      <c r="O27" s="38"/>
      <c r="P27" s="38"/>
      <c r="Q27" s="40"/>
      <c r="R27" s="41">
        <f t="shared" si="2"/>
        <v>0</v>
      </c>
      <c r="S27" s="38"/>
      <c r="T27" s="38"/>
      <c r="U27" s="38"/>
      <c r="V27" s="40"/>
      <c r="W27" s="41">
        <f t="shared" si="3"/>
        <v>0</v>
      </c>
      <c r="X27" s="38"/>
      <c r="Y27" s="38"/>
      <c r="Z27" s="38"/>
      <c r="AA27" s="40"/>
      <c r="AB27" s="41">
        <f t="shared" si="4"/>
        <v>0</v>
      </c>
      <c r="AC27" s="38"/>
      <c r="AD27" s="38"/>
      <c r="AE27" s="38"/>
      <c r="AF27" s="40"/>
      <c r="AG27" s="41">
        <f t="shared" si="5"/>
        <v>0</v>
      </c>
      <c r="AH27" s="38"/>
      <c r="AI27" s="38"/>
      <c r="AJ27" s="38"/>
      <c r="AK27" s="40"/>
      <c r="AL27" s="41">
        <f t="shared" si="6"/>
        <v>0</v>
      </c>
      <c r="AM27" s="38"/>
      <c r="AN27" s="38"/>
      <c r="AO27" s="38"/>
      <c r="AP27" s="40"/>
      <c r="AQ27" s="41">
        <f t="shared" si="7"/>
        <v>0</v>
      </c>
      <c r="AR27" s="38"/>
      <c r="AS27" s="38"/>
      <c r="AT27" s="38"/>
      <c r="AU27" s="40"/>
      <c r="AV27" s="43">
        <f t="shared" si="8"/>
        <v>0</v>
      </c>
    </row>
    <row r="28" spans="1:48" ht="15.75" customHeight="1" x14ac:dyDescent="0.25">
      <c r="A28" s="21">
        <v>1</v>
      </c>
      <c r="B28" s="44" t="s">
        <v>82</v>
      </c>
      <c r="C28" s="37" t="s">
        <v>107</v>
      </c>
      <c r="D28" s="45"/>
      <c r="E28" s="45"/>
      <c r="F28" s="45"/>
      <c r="G28" s="46"/>
      <c r="H28" s="47">
        <f t="shared" si="0"/>
        <v>0</v>
      </c>
      <c r="I28" s="45"/>
      <c r="J28" s="45"/>
      <c r="K28" s="45"/>
      <c r="L28" s="46"/>
      <c r="M28" s="47">
        <f t="shared" si="1"/>
        <v>0</v>
      </c>
      <c r="N28" s="45"/>
      <c r="O28" s="45"/>
      <c r="P28" s="45"/>
      <c r="Q28" s="46"/>
      <c r="R28" s="47">
        <f t="shared" si="2"/>
        <v>0</v>
      </c>
      <c r="S28" s="45"/>
      <c r="T28" s="45"/>
      <c r="U28" s="45"/>
      <c r="V28" s="46"/>
      <c r="W28" s="47">
        <f t="shared" si="3"/>
        <v>0</v>
      </c>
      <c r="X28" s="45"/>
      <c r="Y28" s="45"/>
      <c r="Z28" s="45"/>
      <c r="AA28" s="46"/>
      <c r="AB28" s="47">
        <f t="shared" si="4"/>
        <v>0</v>
      </c>
      <c r="AC28" s="45"/>
      <c r="AD28" s="45"/>
      <c r="AE28" s="45"/>
      <c r="AF28" s="46"/>
      <c r="AG28" s="47">
        <f t="shared" si="5"/>
        <v>0</v>
      </c>
      <c r="AH28" s="45"/>
      <c r="AI28" s="45"/>
      <c r="AJ28" s="45"/>
      <c r="AK28" s="46"/>
      <c r="AL28" s="47">
        <f t="shared" si="6"/>
        <v>0</v>
      </c>
      <c r="AM28" s="45"/>
      <c r="AN28" s="45"/>
      <c r="AO28" s="45"/>
      <c r="AP28" s="46"/>
      <c r="AQ28" s="47">
        <f t="shared" si="7"/>
        <v>0</v>
      </c>
      <c r="AR28" s="45"/>
      <c r="AS28" s="45"/>
      <c r="AT28" s="45"/>
      <c r="AU28" s="46"/>
      <c r="AV28" s="48">
        <f t="shared" si="8"/>
        <v>0</v>
      </c>
    </row>
    <row r="29" spans="1:48" ht="15.75" customHeight="1" x14ac:dyDescent="0.25">
      <c r="A29" s="21">
        <v>1</v>
      </c>
      <c r="B29" s="44"/>
      <c r="C29" s="38" t="s">
        <v>107</v>
      </c>
      <c r="D29" s="38"/>
      <c r="E29" s="38"/>
      <c r="F29" s="38"/>
      <c r="G29" s="40"/>
      <c r="H29" s="41">
        <f t="shared" si="0"/>
        <v>0</v>
      </c>
      <c r="I29" s="38"/>
      <c r="J29" s="38"/>
      <c r="K29" s="38"/>
      <c r="L29" s="40"/>
      <c r="M29" s="41">
        <f t="shared" si="1"/>
        <v>0</v>
      </c>
      <c r="N29" s="38"/>
      <c r="O29" s="38"/>
      <c r="P29" s="38"/>
      <c r="Q29" s="40"/>
      <c r="R29" s="41">
        <f t="shared" si="2"/>
        <v>0</v>
      </c>
      <c r="S29" s="38"/>
      <c r="T29" s="38"/>
      <c r="U29" s="38"/>
      <c r="V29" s="40"/>
      <c r="W29" s="41">
        <f t="shared" si="3"/>
        <v>0</v>
      </c>
      <c r="X29" s="38"/>
      <c r="Y29" s="38"/>
      <c r="Z29" s="38"/>
      <c r="AA29" s="40"/>
      <c r="AB29" s="41">
        <f t="shared" si="4"/>
        <v>0</v>
      </c>
      <c r="AC29" s="38"/>
      <c r="AD29" s="38"/>
      <c r="AE29" s="38"/>
      <c r="AF29" s="40"/>
      <c r="AG29" s="41">
        <f t="shared" si="5"/>
        <v>0</v>
      </c>
      <c r="AH29" s="38"/>
      <c r="AI29" s="38"/>
      <c r="AJ29" s="38"/>
      <c r="AK29" s="40"/>
      <c r="AL29" s="41">
        <f t="shared" si="6"/>
        <v>0</v>
      </c>
      <c r="AM29" s="38"/>
      <c r="AN29" s="38"/>
      <c r="AO29" s="38"/>
      <c r="AP29" s="40"/>
      <c r="AQ29" s="41">
        <f t="shared" si="7"/>
        <v>0</v>
      </c>
      <c r="AR29" s="38"/>
      <c r="AS29" s="38"/>
      <c r="AT29" s="38"/>
      <c r="AU29" s="40"/>
      <c r="AV29" s="41">
        <f t="shared" si="8"/>
        <v>0</v>
      </c>
    </row>
    <row r="30" spans="1:48" ht="15.75" customHeight="1" x14ac:dyDescent="0.25">
      <c r="A30" s="21">
        <v>1</v>
      </c>
      <c r="B30" s="44"/>
      <c r="C30" s="38" t="s">
        <v>107</v>
      </c>
      <c r="D30" s="38"/>
      <c r="E30" s="38"/>
      <c r="F30" s="38"/>
      <c r="G30" s="40"/>
      <c r="H30" s="41">
        <f t="shared" si="0"/>
        <v>0</v>
      </c>
      <c r="I30" s="38"/>
      <c r="J30" s="38"/>
      <c r="K30" s="38"/>
      <c r="L30" s="40"/>
      <c r="M30" s="41">
        <f t="shared" si="1"/>
        <v>0</v>
      </c>
      <c r="N30" s="38"/>
      <c r="O30" s="38"/>
      <c r="P30" s="38"/>
      <c r="Q30" s="40"/>
      <c r="R30" s="41">
        <f t="shared" si="2"/>
        <v>0</v>
      </c>
      <c r="S30" s="38"/>
      <c r="T30" s="38"/>
      <c r="U30" s="38"/>
      <c r="V30" s="40"/>
      <c r="W30" s="41">
        <f t="shared" si="3"/>
        <v>0</v>
      </c>
      <c r="X30" s="38"/>
      <c r="Y30" s="38"/>
      <c r="Z30" s="38"/>
      <c r="AA30" s="40"/>
      <c r="AB30" s="41">
        <f t="shared" si="4"/>
        <v>0</v>
      </c>
      <c r="AC30" s="38"/>
      <c r="AD30" s="38"/>
      <c r="AE30" s="38"/>
      <c r="AF30" s="40"/>
      <c r="AG30" s="41">
        <f t="shared" si="5"/>
        <v>0</v>
      </c>
      <c r="AH30" s="38"/>
      <c r="AI30" s="38"/>
      <c r="AJ30" s="38"/>
      <c r="AK30" s="40"/>
      <c r="AL30" s="41">
        <f t="shared" si="6"/>
        <v>0</v>
      </c>
      <c r="AM30" s="38"/>
      <c r="AN30" s="38"/>
      <c r="AO30" s="38"/>
      <c r="AP30" s="40"/>
      <c r="AQ30" s="41">
        <f t="shared" si="7"/>
        <v>0</v>
      </c>
      <c r="AR30" s="38"/>
      <c r="AS30" s="38"/>
      <c r="AT30" s="38"/>
      <c r="AU30" s="40"/>
      <c r="AV30" s="41">
        <f t="shared" si="8"/>
        <v>0</v>
      </c>
    </row>
    <row r="31" spans="1:48" ht="15.75" customHeight="1" x14ac:dyDescent="0.25">
      <c r="A31" s="21">
        <v>1</v>
      </c>
      <c r="B31" s="44"/>
      <c r="C31" s="38" t="s">
        <v>107</v>
      </c>
      <c r="D31" s="38"/>
      <c r="E31" s="38"/>
      <c r="F31" s="38"/>
      <c r="G31" s="40"/>
      <c r="H31" s="41">
        <f t="shared" si="0"/>
        <v>0</v>
      </c>
      <c r="I31" s="38"/>
      <c r="J31" s="38"/>
      <c r="K31" s="38"/>
      <c r="L31" s="40"/>
      <c r="M31" s="41">
        <f t="shared" si="1"/>
        <v>0</v>
      </c>
      <c r="N31" s="38"/>
      <c r="O31" s="38"/>
      <c r="P31" s="38"/>
      <c r="Q31" s="40"/>
      <c r="R31" s="41">
        <f t="shared" si="2"/>
        <v>0</v>
      </c>
      <c r="S31" s="38"/>
      <c r="T31" s="38"/>
      <c r="U31" s="38"/>
      <c r="V31" s="40"/>
      <c r="W31" s="41">
        <f t="shared" si="3"/>
        <v>0</v>
      </c>
      <c r="X31" s="38"/>
      <c r="Y31" s="38"/>
      <c r="Z31" s="38"/>
      <c r="AA31" s="40"/>
      <c r="AB31" s="41">
        <f t="shared" si="4"/>
        <v>0</v>
      </c>
      <c r="AC31" s="38"/>
      <c r="AD31" s="38"/>
      <c r="AE31" s="38"/>
      <c r="AF31" s="40"/>
      <c r="AG31" s="41">
        <f t="shared" si="5"/>
        <v>0</v>
      </c>
      <c r="AH31" s="38"/>
      <c r="AI31" s="38"/>
      <c r="AJ31" s="38"/>
      <c r="AK31" s="40"/>
      <c r="AL31" s="41">
        <f t="shared" si="6"/>
        <v>0</v>
      </c>
      <c r="AM31" s="38"/>
      <c r="AN31" s="38"/>
      <c r="AO31" s="38"/>
      <c r="AP31" s="40"/>
      <c r="AQ31" s="41">
        <f t="shared" si="7"/>
        <v>0</v>
      </c>
      <c r="AR31" s="38"/>
      <c r="AS31" s="38"/>
      <c r="AT31" s="38"/>
      <c r="AU31" s="40"/>
      <c r="AV31" s="41">
        <f t="shared" si="8"/>
        <v>0</v>
      </c>
    </row>
    <row r="32" spans="1:48" ht="15.75" customHeight="1" x14ac:dyDescent="0.25">
      <c r="A32" s="21">
        <v>1</v>
      </c>
      <c r="B32" s="44"/>
      <c r="C32" s="38" t="s">
        <v>107</v>
      </c>
      <c r="D32" s="38"/>
      <c r="E32" s="38"/>
      <c r="F32" s="38"/>
      <c r="G32" s="40"/>
      <c r="H32" s="41">
        <f t="shared" si="0"/>
        <v>0</v>
      </c>
      <c r="I32" s="38"/>
      <c r="J32" s="38"/>
      <c r="K32" s="38"/>
      <c r="L32" s="40"/>
      <c r="M32" s="41">
        <f t="shared" si="1"/>
        <v>0</v>
      </c>
      <c r="N32" s="38"/>
      <c r="O32" s="38"/>
      <c r="P32" s="38"/>
      <c r="Q32" s="40"/>
      <c r="R32" s="41">
        <f t="shared" si="2"/>
        <v>0</v>
      </c>
      <c r="S32" s="38"/>
      <c r="T32" s="38"/>
      <c r="U32" s="38"/>
      <c r="V32" s="40"/>
      <c r="W32" s="41">
        <f t="shared" si="3"/>
        <v>0</v>
      </c>
      <c r="X32" s="38"/>
      <c r="Y32" s="38"/>
      <c r="Z32" s="38"/>
      <c r="AA32" s="40"/>
      <c r="AB32" s="41">
        <f t="shared" si="4"/>
        <v>0</v>
      </c>
      <c r="AC32" s="38"/>
      <c r="AD32" s="38"/>
      <c r="AE32" s="38"/>
      <c r="AF32" s="40"/>
      <c r="AG32" s="41">
        <f t="shared" si="5"/>
        <v>0</v>
      </c>
      <c r="AH32" s="38"/>
      <c r="AI32" s="38"/>
      <c r="AJ32" s="38"/>
      <c r="AK32" s="40"/>
      <c r="AL32" s="41">
        <f t="shared" si="6"/>
        <v>0</v>
      </c>
      <c r="AM32" s="38"/>
      <c r="AN32" s="38"/>
      <c r="AO32" s="38"/>
      <c r="AP32" s="40"/>
      <c r="AQ32" s="41">
        <f t="shared" si="7"/>
        <v>0</v>
      </c>
      <c r="AR32" s="38"/>
      <c r="AS32" s="38"/>
      <c r="AT32" s="38"/>
      <c r="AU32" s="40"/>
      <c r="AV32" s="41">
        <f t="shared" si="8"/>
        <v>0</v>
      </c>
    </row>
    <row r="33" spans="1:48" ht="15.75" customHeight="1" x14ac:dyDescent="0.25">
      <c r="A33" s="21">
        <v>1</v>
      </c>
      <c r="B33" s="44"/>
      <c r="C33" s="38" t="s">
        <v>107</v>
      </c>
      <c r="D33" s="38"/>
      <c r="E33" s="38"/>
      <c r="F33" s="38"/>
      <c r="G33" s="40"/>
      <c r="H33" s="41">
        <f t="shared" si="0"/>
        <v>0</v>
      </c>
      <c r="I33" s="38"/>
      <c r="J33" s="38"/>
      <c r="K33" s="38"/>
      <c r="L33" s="40"/>
      <c r="M33" s="41">
        <f t="shared" si="1"/>
        <v>0</v>
      </c>
      <c r="N33" s="38"/>
      <c r="O33" s="38"/>
      <c r="P33" s="38"/>
      <c r="Q33" s="40"/>
      <c r="R33" s="41">
        <f t="shared" si="2"/>
        <v>0</v>
      </c>
      <c r="S33" s="38"/>
      <c r="T33" s="38"/>
      <c r="U33" s="38"/>
      <c r="V33" s="40"/>
      <c r="W33" s="41">
        <f t="shared" si="3"/>
        <v>0</v>
      </c>
      <c r="X33" s="38"/>
      <c r="Y33" s="38"/>
      <c r="Z33" s="38"/>
      <c r="AA33" s="40"/>
      <c r="AB33" s="41">
        <f t="shared" si="4"/>
        <v>0</v>
      </c>
      <c r="AC33" s="38"/>
      <c r="AD33" s="38"/>
      <c r="AE33" s="38"/>
      <c r="AF33" s="40"/>
      <c r="AG33" s="41">
        <f t="shared" si="5"/>
        <v>0</v>
      </c>
      <c r="AH33" s="38"/>
      <c r="AI33" s="38"/>
      <c r="AJ33" s="38"/>
      <c r="AK33" s="40"/>
      <c r="AL33" s="41">
        <f t="shared" si="6"/>
        <v>0</v>
      </c>
      <c r="AM33" s="38"/>
      <c r="AN33" s="38"/>
      <c r="AO33" s="38"/>
      <c r="AP33" s="40"/>
      <c r="AQ33" s="41">
        <f t="shared" si="7"/>
        <v>0</v>
      </c>
      <c r="AR33" s="38"/>
      <c r="AS33" s="38"/>
      <c r="AT33" s="38"/>
      <c r="AU33" s="40"/>
      <c r="AV33" s="41">
        <f t="shared" si="8"/>
        <v>0</v>
      </c>
    </row>
    <row r="34" spans="1:48" ht="15.75" customHeight="1" x14ac:dyDescent="0.25">
      <c r="A34" s="21">
        <v>1</v>
      </c>
      <c r="B34" s="49"/>
      <c r="C34" s="50"/>
      <c r="D34" s="51"/>
      <c r="E34" s="52"/>
      <c r="F34" s="52"/>
      <c r="G34" s="52"/>
      <c r="H34" s="52">
        <f>SUM(H7:H33)</f>
        <v>3</v>
      </c>
      <c r="I34" s="52"/>
      <c r="J34" s="52"/>
      <c r="K34" s="52"/>
      <c r="L34" s="52"/>
      <c r="M34" s="52">
        <f>SUM(M7:M33)</f>
        <v>2</v>
      </c>
      <c r="N34" s="52"/>
      <c r="O34" s="52"/>
      <c r="P34" s="52"/>
      <c r="Q34" s="52"/>
      <c r="R34" s="52">
        <f>SUM(R7:R33)</f>
        <v>3</v>
      </c>
      <c r="S34" s="52"/>
      <c r="T34" s="52"/>
      <c r="U34" s="52"/>
      <c r="V34" s="52"/>
      <c r="W34" s="52">
        <f>SUM(W7:W33)</f>
        <v>6</v>
      </c>
      <c r="X34" s="52"/>
      <c r="Y34" s="52"/>
      <c r="Z34" s="52"/>
      <c r="AA34" s="52"/>
      <c r="AB34" s="52">
        <f>SUM(AB7:AB33)</f>
        <v>3</v>
      </c>
      <c r="AC34" s="52"/>
      <c r="AD34" s="52"/>
      <c r="AE34" s="52"/>
      <c r="AF34" s="52"/>
      <c r="AG34" s="52">
        <f>SUM(AG7:AG33)</f>
        <v>1</v>
      </c>
      <c r="AH34" s="52"/>
      <c r="AI34" s="52"/>
      <c r="AJ34" s="52"/>
      <c r="AK34" s="52"/>
      <c r="AL34" s="52">
        <f>SUM(AL7:AL33)</f>
        <v>2</v>
      </c>
      <c r="AM34" s="52"/>
      <c r="AN34" s="52"/>
      <c r="AO34" s="52"/>
      <c r="AP34" s="52"/>
      <c r="AQ34" s="52">
        <f>SUM(AQ7:AQ33)</f>
        <v>6</v>
      </c>
      <c r="AR34" s="52"/>
      <c r="AS34" s="52"/>
      <c r="AT34" s="52"/>
      <c r="AU34" s="52"/>
      <c r="AV34" s="52">
        <f>SUM(AV7:AV33)</f>
        <v>8</v>
      </c>
    </row>
    <row r="35" spans="1:48" ht="15.75" customHeight="1" x14ac:dyDescent="0.25">
      <c r="A35" s="21">
        <v>2</v>
      </c>
      <c r="B35" s="85" t="str">
        <f>"Буква (или иное название) класса "&amp;A35&amp;":"</f>
        <v>Буква (или иное название) класса 2:</v>
      </c>
      <c r="C35" s="86"/>
      <c r="D35" s="87" t="s">
        <v>83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9"/>
    </row>
    <row r="36" spans="1:48" ht="15.75" customHeight="1" x14ac:dyDescent="0.25">
      <c r="A36" s="21">
        <v>2</v>
      </c>
      <c r="B36" s="38" t="s">
        <v>70</v>
      </c>
      <c r="C36" s="37" t="s">
        <v>107</v>
      </c>
      <c r="D36" s="38"/>
      <c r="E36" s="38"/>
      <c r="F36" s="38"/>
      <c r="G36" s="42" t="s">
        <v>49</v>
      </c>
      <c r="H36" s="41">
        <f t="shared" ref="H36:H62" si="9">COUNTA(D36:G36)</f>
        <v>1</v>
      </c>
      <c r="I36" s="38"/>
      <c r="J36" s="38"/>
      <c r="K36" s="38"/>
      <c r="L36" s="40"/>
      <c r="M36" s="41">
        <f t="shared" ref="M36:M62" si="10">COUNTA(I36:L36)</f>
        <v>0</v>
      </c>
      <c r="N36" s="38"/>
      <c r="O36" s="38"/>
      <c r="P36" s="38"/>
      <c r="Q36" s="42" t="s">
        <v>49</v>
      </c>
      <c r="R36" s="41">
        <f t="shared" ref="R36:R62" si="11">COUNTA(N36:Q36)</f>
        <v>1</v>
      </c>
      <c r="S36" s="38"/>
      <c r="T36" s="38"/>
      <c r="U36" s="38"/>
      <c r="V36" s="42" t="s">
        <v>49</v>
      </c>
      <c r="W36" s="41">
        <f t="shared" ref="W36:W62" si="12">COUNTA(S36:V36)</f>
        <v>1</v>
      </c>
      <c r="X36" s="38"/>
      <c r="Y36" s="38"/>
      <c r="Z36" s="39" t="s">
        <v>49</v>
      </c>
      <c r="AA36" s="42"/>
      <c r="AB36" s="41">
        <f t="shared" ref="AB36:AB62" si="13">COUNTA(X36:AA36)</f>
        <v>1</v>
      </c>
      <c r="AC36" s="38"/>
      <c r="AD36" s="38"/>
      <c r="AE36" s="38"/>
      <c r="AF36" s="40"/>
      <c r="AG36" s="41">
        <f t="shared" ref="AG36:AG62" si="14">COUNTA(AC36:AF36)</f>
        <v>0</v>
      </c>
      <c r="AH36" s="38"/>
      <c r="AI36" s="38"/>
      <c r="AJ36" s="38"/>
      <c r="AK36" s="40"/>
      <c r="AL36" s="41">
        <f t="shared" ref="AL36:AL62" si="15">COUNTA(AH36:AK36)</f>
        <v>0</v>
      </c>
      <c r="AM36" s="38"/>
      <c r="AN36" s="38"/>
      <c r="AO36" s="38"/>
      <c r="AP36" s="40"/>
      <c r="AQ36" s="41">
        <f t="shared" ref="AQ36:AQ62" si="16">COUNTA(AM36:AP36)</f>
        <v>0</v>
      </c>
      <c r="AR36" s="38"/>
      <c r="AS36" s="38"/>
      <c r="AT36" s="38"/>
      <c r="AU36" s="40"/>
      <c r="AV36" s="43">
        <f t="shared" ref="AV36:AV62" si="17">COUNTA(AR36:AU36)</f>
        <v>0</v>
      </c>
    </row>
    <row r="37" spans="1:48" ht="15.75" customHeight="1" x14ac:dyDescent="0.25">
      <c r="A37" s="21">
        <f>#N/A</f>
        <v>2</v>
      </c>
      <c r="B37" s="38" t="s">
        <v>92</v>
      </c>
      <c r="C37" s="37" t="s">
        <v>107</v>
      </c>
      <c r="D37" s="38"/>
      <c r="E37" s="38"/>
      <c r="F37" s="38"/>
      <c r="G37" s="40"/>
      <c r="H37" s="41">
        <f t="shared" si="9"/>
        <v>0</v>
      </c>
      <c r="I37" s="38"/>
      <c r="J37" s="38"/>
      <c r="K37" s="38"/>
      <c r="L37" s="40"/>
      <c r="M37" s="41">
        <f t="shared" si="10"/>
        <v>0</v>
      </c>
      <c r="N37" s="38"/>
      <c r="O37" s="39" t="s">
        <v>49</v>
      </c>
      <c r="P37" s="38"/>
      <c r="Q37" s="40"/>
      <c r="R37" s="41">
        <f t="shared" si="11"/>
        <v>1</v>
      </c>
      <c r="S37" s="38"/>
      <c r="T37" s="38"/>
      <c r="U37" s="38"/>
      <c r="V37" s="42" t="s">
        <v>49</v>
      </c>
      <c r="W37" s="41">
        <f t="shared" si="12"/>
        <v>1</v>
      </c>
      <c r="X37" s="38"/>
      <c r="Y37" s="38"/>
      <c r="Z37" s="38"/>
      <c r="AA37" s="40"/>
      <c r="AB37" s="41">
        <f t="shared" si="13"/>
        <v>0</v>
      </c>
      <c r="AC37" s="38"/>
      <c r="AD37" s="38"/>
      <c r="AE37" s="38"/>
      <c r="AF37" s="40"/>
      <c r="AG37" s="41">
        <f t="shared" si="14"/>
        <v>0</v>
      </c>
      <c r="AH37" s="38"/>
      <c r="AI37" s="38"/>
      <c r="AJ37" s="38"/>
      <c r="AK37" s="40"/>
      <c r="AL37" s="41">
        <f t="shared" si="15"/>
        <v>0</v>
      </c>
      <c r="AM37" s="38"/>
      <c r="AN37" s="38"/>
      <c r="AO37" s="38"/>
      <c r="AP37" s="40"/>
      <c r="AQ37" s="41">
        <f t="shared" si="16"/>
        <v>0</v>
      </c>
      <c r="AR37" s="38"/>
      <c r="AS37" s="38"/>
      <c r="AT37" s="38"/>
      <c r="AU37" s="40"/>
      <c r="AV37" s="43">
        <f t="shared" si="17"/>
        <v>0</v>
      </c>
    </row>
    <row r="38" spans="1:48" ht="15.75" customHeight="1" x14ac:dyDescent="0.25">
      <c r="A38" s="21">
        <f>#N/A</f>
        <v>2</v>
      </c>
      <c r="B38" s="38" t="s">
        <v>72</v>
      </c>
      <c r="C38" s="37" t="s">
        <v>107</v>
      </c>
      <c r="D38" s="38"/>
      <c r="E38" s="38"/>
      <c r="F38" s="38"/>
      <c r="G38" s="40"/>
      <c r="H38" s="41">
        <f t="shared" si="9"/>
        <v>0</v>
      </c>
      <c r="I38" s="38"/>
      <c r="J38" s="38"/>
      <c r="K38" s="38"/>
      <c r="L38" s="40"/>
      <c r="M38" s="41">
        <f t="shared" si="10"/>
        <v>0</v>
      </c>
      <c r="N38" s="38"/>
      <c r="O38" s="38"/>
      <c r="P38" s="38"/>
      <c r="Q38" s="40"/>
      <c r="R38" s="41">
        <f t="shared" si="11"/>
        <v>0</v>
      </c>
      <c r="S38" s="38"/>
      <c r="T38" s="38"/>
      <c r="U38" s="38"/>
      <c r="V38" s="40"/>
      <c r="W38" s="41">
        <f t="shared" si="12"/>
        <v>0</v>
      </c>
      <c r="X38" s="38"/>
      <c r="Y38" s="38"/>
      <c r="Z38" s="38"/>
      <c r="AA38" s="40"/>
      <c r="AB38" s="41">
        <f t="shared" si="13"/>
        <v>0</v>
      </c>
      <c r="AC38" s="38"/>
      <c r="AD38" s="38"/>
      <c r="AE38" s="38"/>
      <c r="AF38" s="40"/>
      <c r="AG38" s="41">
        <f t="shared" si="14"/>
        <v>0</v>
      </c>
      <c r="AH38" s="38"/>
      <c r="AI38" s="38"/>
      <c r="AJ38" s="38"/>
      <c r="AK38" s="40"/>
      <c r="AL38" s="41">
        <f t="shared" si="15"/>
        <v>0</v>
      </c>
      <c r="AM38" s="38"/>
      <c r="AN38" s="38"/>
      <c r="AO38" s="38"/>
      <c r="AP38" s="40"/>
      <c r="AQ38" s="41">
        <f t="shared" si="16"/>
        <v>0</v>
      </c>
      <c r="AR38" s="38"/>
      <c r="AS38" s="38"/>
      <c r="AT38" s="38"/>
      <c r="AU38" s="40"/>
      <c r="AV38" s="43">
        <f t="shared" si="17"/>
        <v>0</v>
      </c>
    </row>
    <row r="39" spans="1:48" ht="15.75" customHeight="1" x14ac:dyDescent="0.25">
      <c r="A39" s="21">
        <f>#N/A</f>
        <v>2</v>
      </c>
      <c r="B39" s="38" t="s">
        <v>93</v>
      </c>
      <c r="C39" s="37" t="s">
        <v>107</v>
      </c>
      <c r="D39" s="38"/>
      <c r="E39" s="38"/>
      <c r="F39" s="38"/>
      <c r="G39" s="40"/>
      <c r="H39" s="41">
        <f t="shared" si="9"/>
        <v>0</v>
      </c>
      <c r="I39" s="38"/>
      <c r="J39" s="38"/>
      <c r="K39" s="38"/>
      <c r="L39" s="40"/>
      <c r="M39" s="41">
        <f t="shared" si="10"/>
        <v>0</v>
      </c>
      <c r="N39" s="38"/>
      <c r="O39" s="38"/>
      <c r="P39" s="38"/>
      <c r="Q39" s="40"/>
      <c r="R39" s="41">
        <f t="shared" si="11"/>
        <v>0</v>
      </c>
      <c r="S39" s="38"/>
      <c r="T39" s="38"/>
      <c r="U39" s="38"/>
      <c r="V39" s="40"/>
      <c r="W39" s="41">
        <f t="shared" si="12"/>
        <v>0</v>
      </c>
      <c r="X39" s="38"/>
      <c r="Y39" s="38"/>
      <c r="Z39" s="38"/>
      <c r="AA39" s="40"/>
      <c r="AB39" s="41">
        <f t="shared" si="13"/>
        <v>0</v>
      </c>
      <c r="AC39" s="38"/>
      <c r="AD39" s="38"/>
      <c r="AE39" s="38"/>
      <c r="AF39" s="40"/>
      <c r="AG39" s="41">
        <f t="shared" si="14"/>
        <v>0</v>
      </c>
      <c r="AH39" s="38"/>
      <c r="AI39" s="38"/>
      <c r="AJ39" s="38"/>
      <c r="AK39" s="40"/>
      <c r="AL39" s="41">
        <f t="shared" si="15"/>
        <v>0</v>
      </c>
      <c r="AM39" s="38"/>
      <c r="AN39" s="38"/>
      <c r="AO39" s="38"/>
      <c r="AP39" s="40"/>
      <c r="AQ39" s="41">
        <f t="shared" si="16"/>
        <v>0</v>
      </c>
      <c r="AR39" s="38"/>
      <c r="AS39" s="38"/>
      <c r="AT39" s="38"/>
      <c r="AU39" s="40"/>
      <c r="AV39" s="43">
        <f t="shared" si="17"/>
        <v>0</v>
      </c>
    </row>
    <row r="40" spans="1:48" ht="15.75" customHeight="1" x14ac:dyDescent="0.25">
      <c r="A40" s="21">
        <f>#N/A</f>
        <v>2</v>
      </c>
      <c r="B40" s="38" t="s">
        <v>74</v>
      </c>
      <c r="C40" s="37" t="s">
        <v>107</v>
      </c>
      <c r="D40" s="38"/>
      <c r="E40" s="38"/>
      <c r="F40" s="39" t="s">
        <v>49</v>
      </c>
      <c r="G40" s="40"/>
      <c r="H40" s="41">
        <f t="shared" si="9"/>
        <v>1</v>
      </c>
      <c r="I40" s="38"/>
      <c r="J40" s="38"/>
      <c r="K40" s="38"/>
      <c r="L40" s="40"/>
      <c r="M40" s="41">
        <f t="shared" si="10"/>
        <v>0</v>
      </c>
      <c r="N40" s="38"/>
      <c r="O40" s="38"/>
      <c r="P40" s="38"/>
      <c r="Q40" s="40"/>
      <c r="R40" s="41">
        <f t="shared" si="11"/>
        <v>0</v>
      </c>
      <c r="S40" s="38"/>
      <c r="T40" s="38"/>
      <c r="U40" s="39" t="s">
        <v>49</v>
      </c>
      <c r="V40" s="40"/>
      <c r="W40" s="41">
        <f t="shared" si="12"/>
        <v>1</v>
      </c>
      <c r="X40" s="38"/>
      <c r="Y40" s="38"/>
      <c r="Z40" s="38"/>
      <c r="AA40" s="40"/>
      <c r="AB40" s="41">
        <f t="shared" si="13"/>
        <v>0</v>
      </c>
      <c r="AC40" s="38"/>
      <c r="AD40" s="38"/>
      <c r="AE40" s="38"/>
      <c r="AF40" s="40"/>
      <c r="AG40" s="41">
        <f t="shared" si="14"/>
        <v>0</v>
      </c>
      <c r="AH40" s="38"/>
      <c r="AI40" s="38"/>
      <c r="AJ40" s="38"/>
      <c r="AK40" s="40"/>
      <c r="AL40" s="41">
        <f t="shared" si="15"/>
        <v>0</v>
      </c>
      <c r="AM40" s="38"/>
      <c r="AN40" s="38"/>
      <c r="AO40" s="38"/>
      <c r="AP40" s="40"/>
      <c r="AQ40" s="41">
        <f t="shared" si="16"/>
        <v>0</v>
      </c>
      <c r="AR40" s="38"/>
      <c r="AS40" s="38"/>
      <c r="AT40" s="39" t="s">
        <v>49</v>
      </c>
      <c r="AU40" s="40"/>
      <c r="AV40" s="43">
        <f t="shared" si="17"/>
        <v>1</v>
      </c>
    </row>
    <row r="41" spans="1:48" ht="15.75" customHeight="1" x14ac:dyDescent="0.25">
      <c r="A41" s="21">
        <f>#N/A</f>
        <v>2</v>
      </c>
      <c r="B41" s="38" t="s">
        <v>94</v>
      </c>
      <c r="C41" s="37" t="s">
        <v>107</v>
      </c>
      <c r="D41" s="38"/>
      <c r="E41" s="38"/>
      <c r="F41" s="38"/>
      <c r="G41" s="40"/>
      <c r="H41" s="41">
        <f t="shared" si="9"/>
        <v>0</v>
      </c>
      <c r="I41" s="38"/>
      <c r="J41" s="38"/>
      <c r="K41" s="38"/>
      <c r="L41" s="40"/>
      <c r="M41" s="41">
        <f t="shared" si="10"/>
        <v>0</v>
      </c>
      <c r="N41" s="38"/>
      <c r="O41" s="38"/>
      <c r="P41" s="38"/>
      <c r="Q41" s="40"/>
      <c r="R41" s="41">
        <f t="shared" si="11"/>
        <v>0</v>
      </c>
      <c r="S41" s="38"/>
      <c r="T41" s="38"/>
      <c r="U41" s="38"/>
      <c r="V41" s="40"/>
      <c r="W41" s="41">
        <f t="shared" si="12"/>
        <v>0</v>
      </c>
      <c r="X41" s="38"/>
      <c r="Y41" s="38"/>
      <c r="Z41" s="38"/>
      <c r="AA41" s="40"/>
      <c r="AB41" s="41">
        <f t="shared" si="13"/>
        <v>0</v>
      </c>
      <c r="AC41" s="38"/>
      <c r="AD41" s="38"/>
      <c r="AE41" s="38"/>
      <c r="AF41" s="40"/>
      <c r="AG41" s="41">
        <f t="shared" si="14"/>
        <v>0</v>
      </c>
      <c r="AH41" s="38"/>
      <c r="AI41" s="38"/>
      <c r="AJ41" s="38"/>
      <c r="AK41" s="40"/>
      <c r="AL41" s="41">
        <f t="shared" si="15"/>
        <v>0</v>
      </c>
      <c r="AM41" s="38"/>
      <c r="AN41" s="38"/>
      <c r="AO41" s="38"/>
      <c r="AP41" s="40"/>
      <c r="AQ41" s="41">
        <f t="shared" si="16"/>
        <v>0</v>
      </c>
      <c r="AR41" s="38"/>
      <c r="AS41" s="38"/>
      <c r="AT41" s="38"/>
      <c r="AU41" s="40"/>
      <c r="AV41" s="43">
        <f t="shared" si="17"/>
        <v>0</v>
      </c>
    </row>
    <row r="42" spans="1:48" ht="15.75" customHeight="1" x14ac:dyDescent="0.25">
      <c r="A42" s="21">
        <f>#N/A</f>
        <v>2</v>
      </c>
      <c r="B42" s="38" t="s">
        <v>108</v>
      </c>
      <c r="C42" s="37" t="s">
        <v>107</v>
      </c>
      <c r="D42" s="38"/>
      <c r="E42" s="38"/>
      <c r="F42" s="39" t="s">
        <v>49</v>
      </c>
      <c r="G42" s="40"/>
      <c r="H42" s="41">
        <f t="shared" si="9"/>
        <v>1</v>
      </c>
      <c r="I42" s="38"/>
      <c r="J42" s="38"/>
      <c r="K42" s="38"/>
      <c r="L42" s="40"/>
      <c r="M42" s="41">
        <f t="shared" si="10"/>
        <v>0</v>
      </c>
      <c r="N42" s="39" t="s">
        <v>49</v>
      </c>
      <c r="O42" s="38"/>
      <c r="P42" s="38"/>
      <c r="Q42" s="40"/>
      <c r="R42" s="41">
        <f t="shared" si="11"/>
        <v>1</v>
      </c>
      <c r="S42" s="38"/>
      <c r="T42" s="38"/>
      <c r="U42" s="38"/>
      <c r="V42" s="40"/>
      <c r="W42" s="41">
        <f t="shared" si="12"/>
        <v>0</v>
      </c>
      <c r="X42" s="38"/>
      <c r="Y42" s="38"/>
      <c r="Z42" s="38"/>
      <c r="AA42" s="40"/>
      <c r="AB42" s="41">
        <f t="shared" si="13"/>
        <v>0</v>
      </c>
      <c r="AC42" s="39" t="s">
        <v>49</v>
      </c>
      <c r="AD42" s="38"/>
      <c r="AE42" s="38"/>
      <c r="AF42" s="40"/>
      <c r="AG42" s="41">
        <f t="shared" si="14"/>
        <v>1</v>
      </c>
      <c r="AH42" s="38"/>
      <c r="AI42" s="38"/>
      <c r="AJ42" s="39" t="s">
        <v>49</v>
      </c>
      <c r="AK42" s="40"/>
      <c r="AL42" s="41">
        <f t="shared" si="15"/>
        <v>1</v>
      </c>
      <c r="AM42" s="38"/>
      <c r="AN42" s="39" t="s">
        <v>47</v>
      </c>
      <c r="AO42" s="38"/>
      <c r="AP42" s="40"/>
      <c r="AQ42" s="41">
        <f t="shared" si="16"/>
        <v>1</v>
      </c>
      <c r="AR42" s="38"/>
      <c r="AS42" s="39" t="s">
        <v>49</v>
      </c>
      <c r="AT42" s="38"/>
      <c r="AU42" s="40"/>
      <c r="AV42" s="43">
        <f t="shared" si="17"/>
        <v>1</v>
      </c>
    </row>
    <row r="43" spans="1:48" ht="15.75" customHeight="1" x14ac:dyDescent="0.25">
      <c r="A43" s="21">
        <f>#N/A</f>
        <v>2</v>
      </c>
      <c r="B43" s="38" t="s">
        <v>109</v>
      </c>
      <c r="C43" s="37" t="s">
        <v>107</v>
      </c>
      <c r="D43" s="38"/>
      <c r="E43" s="38"/>
      <c r="F43" s="38"/>
      <c r="G43" s="40"/>
      <c r="H43" s="41">
        <f t="shared" si="9"/>
        <v>0</v>
      </c>
      <c r="I43" s="38"/>
      <c r="J43" s="38"/>
      <c r="K43" s="38"/>
      <c r="L43" s="40"/>
      <c r="M43" s="41">
        <f t="shared" si="10"/>
        <v>0</v>
      </c>
      <c r="N43" s="38"/>
      <c r="O43" s="38"/>
      <c r="P43" s="38"/>
      <c r="Q43" s="40"/>
      <c r="R43" s="41">
        <f t="shared" si="11"/>
        <v>0</v>
      </c>
      <c r="S43" s="38"/>
      <c r="T43" s="38"/>
      <c r="U43" s="38"/>
      <c r="V43" s="40"/>
      <c r="W43" s="41">
        <f t="shared" si="12"/>
        <v>0</v>
      </c>
      <c r="X43" s="38"/>
      <c r="Y43" s="38"/>
      <c r="Z43" s="39" t="s">
        <v>49</v>
      </c>
      <c r="AA43" s="40"/>
      <c r="AB43" s="41">
        <f t="shared" si="13"/>
        <v>1</v>
      </c>
      <c r="AC43" s="38"/>
      <c r="AD43" s="38"/>
      <c r="AE43" s="38"/>
      <c r="AF43" s="40"/>
      <c r="AG43" s="41">
        <f t="shared" si="14"/>
        <v>0</v>
      </c>
      <c r="AH43" s="38"/>
      <c r="AI43" s="38"/>
      <c r="AJ43" s="38"/>
      <c r="AK43" s="40"/>
      <c r="AL43" s="41">
        <f t="shared" si="15"/>
        <v>0</v>
      </c>
      <c r="AM43" s="39" t="s">
        <v>49</v>
      </c>
      <c r="AN43" s="38"/>
      <c r="AO43" s="38"/>
      <c r="AP43" s="40"/>
      <c r="AQ43" s="41">
        <f t="shared" si="16"/>
        <v>1</v>
      </c>
      <c r="AR43" s="39" t="s">
        <v>49</v>
      </c>
      <c r="AS43" s="38"/>
      <c r="AT43" s="39" t="s">
        <v>49</v>
      </c>
      <c r="AU43" s="40"/>
      <c r="AV43" s="43">
        <f t="shared" si="17"/>
        <v>2</v>
      </c>
    </row>
    <row r="44" spans="1:48" ht="15.75" customHeight="1" x14ac:dyDescent="0.25">
      <c r="A44" s="21">
        <f>#N/A</f>
        <v>2</v>
      </c>
      <c r="B44" s="38" t="s">
        <v>110</v>
      </c>
      <c r="C44" s="37" t="s">
        <v>107</v>
      </c>
      <c r="D44" s="38"/>
      <c r="E44" s="38"/>
      <c r="F44" s="38"/>
      <c r="G44" s="40"/>
      <c r="H44" s="41">
        <f t="shared" si="9"/>
        <v>0</v>
      </c>
      <c r="I44" s="38"/>
      <c r="J44" s="38"/>
      <c r="K44" s="38"/>
      <c r="L44" s="40"/>
      <c r="M44" s="41">
        <f t="shared" si="10"/>
        <v>0</v>
      </c>
      <c r="N44" s="38"/>
      <c r="O44" s="38"/>
      <c r="P44" s="38"/>
      <c r="Q44" s="40"/>
      <c r="R44" s="41">
        <f t="shared" si="11"/>
        <v>0</v>
      </c>
      <c r="S44" s="38"/>
      <c r="T44" s="38"/>
      <c r="U44" s="38"/>
      <c r="V44" s="40"/>
      <c r="W44" s="41">
        <f t="shared" si="12"/>
        <v>0</v>
      </c>
      <c r="X44" s="38"/>
      <c r="Y44" s="38"/>
      <c r="Z44" s="39" t="s">
        <v>49</v>
      </c>
      <c r="AA44" s="40"/>
      <c r="AB44" s="41">
        <f t="shared" si="13"/>
        <v>1</v>
      </c>
      <c r="AC44" s="38"/>
      <c r="AD44" s="38"/>
      <c r="AE44" s="38"/>
      <c r="AF44" s="40"/>
      <c r="AG44" s="41">
        <f t="shared" si="14"/>
        <v>0</v>
      </c>
      <c r="AH44" s="38"/>
      <c r="AI44" s="38"/>
      <c r="AJ44" s="38"/>
      <c r="AK44" s="40"/>
      <c r="AL44" s="41">
        <f t="shared" si="15"/>
        <v>0</v>
      </c>
      <c r="AM44" s="38"/>
      <c r="AN44" s="38"/>
      <c r="AO44" s="38"/>
      <c r="AP44" s="40"/>
      <c r="AQ44" s="41">
        <f t="shared" si="16"/>
        <v>0</v>
      </c>
      <c r="AR44" s="39" t="s">
        <v>49</v>
      </c>
      <c r="AS44" s="38"/>
      <c r="AT44" s="38"/>
      <c r="AU44" s="40"/>
      <c r="AV44" s="43">
        <f t="shared" si="17"/>
        <v>1</v>
      </c>
    </row>
    <row r="45" spans="1:48" ht="15.75" customHeight="1" x14ac:dyDescent="0.25">
      <c r="A45" s="21">
        <f>#N/A</f>
        <v>2</v>
      </c>
      <c r="B45" s="38" t="s">
        <v>95</v>
      </c>
      <c r="C45" s="37" t="s">
        <v>107</v>
      </c>
      <c r="D45" s="38"/>
      <c r="E45" s="38"/>
      <c r="F45" s="38"/>
      <c r="G45" s="40"/>
      <c r="H45" s="41">
        <f t="shared" si="9"/>
        <v>0</v>
      </c>
      <c r="I45" s="38"/>
      <c r="J45" s="38"/>
      <c r="K45" s="38"/>
      <c r="L45" s="40"/>
      <c r="M45" s="41">
        <f t="shared" si="10"/>
        <v>0</v>
      </c>
      <c r="N45" s="38"/>
      <c r="O45" s="38"/>
      <c r="P45" s="38"/>
      <c r="Q45" s="40"/>
      <c r="R45" s="41">
        <f t="shared" si="11"/>
        <v>0</v>
      </c>
      <c r="S45" s="38"/>
      <c r="T45" s="38"/>
      <c r="U45" s="38"/>
      <c r="V45" s="40"/>
      <c r="W45" s="41">
        <f t="shared" si="12"/>
        <v>0</v>
      </c>
      <c r="X45" s="38"/>
      <c r="Y45" s="38"/>
      <c r="Z45" s="38"/>
      <c r="AA45" s="40"/>
      <c r="AB45" s="41">
        <f t="shared" si="13"/>
        <v>0</v>
      </c>
      <c r="AC45" s="38"/>
      <c r="AD45" s="38"/>
      <c r="AE45" s="38"/>
      <c r="AF45" s="40"/>
      <c r="AG45" s="41">
        <f t="shared" si="14"/>
        <v>0</v>
      </c>
      <c r="AH45" s="38"/>
      <c r="AI45" s="38"/>
      <c r="AJ45" s="38"/>
      <c r="AK45" s="40"/>
      <c r="AL45" s="41">
        <f t="shared" si="15"/>
        <v>0</v>
      </c>
      <c r="AM45" s="38"/>
      <c r="AN45" s="38"/>
      <c r="AO45" s="38"/>
      <c r="AP45" s="40"/>
      <c r="AQ45" s="41">
        <f t="shared" si="16"/>
        <v>0</v>
      </c>
      <c r="AR45" s="38"/>
      <c r="AS45" s="39" t="s">
        <v>49</v>
      </c>
      <c r="AT45" s="38"/>
      <c r="AU45" s="40"/>
      <c r="AV45" s="43">
        <f t="shared" si="17"/>
        <v>1</v>
      </c>
    </row>
    <row r="46" spans="1:48" ht="15.75" customHeight="1" x14ac:dyDescent="0.25">
      <c r="A46" s="21">
        <f>#N/A</f>
        <v>2</v>
      </c>
      <c r="B46" s="38" t="s">
        <v>96</v>
      </c>
      <c r="C46" s="37" t="s">
        <v>107</v>
      </c>
      <c r="D46" s="38"/>
      <c r="E46" s="38"/>
      <c r="F46" s="38"/>
      <c r="G46" s="40"/>
      <c r="H46" s="41">
        <f t="shared" si="9"/>
        <v>0</v>
      </c>
      <c r="I46" s="38"/>
      <c r="J46" s="38"/>
      <c r="K46" s="38"/>
      <c r="L46" s="40"/>
      <c r="M46" s="41">
        <f t="shared" si="10"/>
        <v>0</v>
      </c>
      <c r="N46" s="38"/>
      <c r="O46" s="38"/>
      <c r="P46" s="38"/>
      <c r="Q46" s="40"/>
      <c r="R46" s="41">
        <f t="shared" si="11"/>
        <v>0</v>
      </c>
      <c r="S46" s="38"/>
      <c r="T46" s="39" t="s">
        <v>49</v>
      </c>
      <c r="U46" s="38"/>
      <c r="V46" s="40"/>
      <c r="W46" s="41">
        <f t="shared" si="12"/>
        <v>1</v>
      </c>
      <c r="X46" s="38"/>
      <c r="Y46" s="38"/>
      <c r="Z46" s="38"/>
      <c r="AA46" s="40"/>
      <c r="AB46" s="41">
        <f t="shared" si="13"/>
        <v>0</v>
      </c>
      <c r="AC46" s="38"/>
      <c r="AD46" s="38"/>
      <c r="AE46" s="38"/>
      <c r="AF46" s="40"/>
      <c r="AG46" s="41">
        <f t="shared" si="14"/>
        <v>0</v>
      </c>
      <c r="AH46" s="38"/>
      <c r="AI46" s="38"/>
      <c r="AJ46" s="38"/>
      <c r="AK46" s="40"/>
      <c r="AL46" s="41">
        <f t="shared" si="15"/>
        <v>0</v>
      </c>
      <c r="AM46" s="38"/>
      <c r="AN46" s="39" t="s">
        <v>47</v>
      </c>
      <c r="AO46" s="38"/>
      <c r="AP46" s="40"/>
      <c r="AQ46" s="41">
        <f t="shared" si="16"/>
        <v>1</v>
      </c>
      <c r="AR46" s="38"/>
      <c r="AS46" s="38"/>
      <c r="AT46" s="38"/>
      <c r="AU46" s="40"/>
      <c r="AV46" s="43">
        <f t="shared" si="17"/>
        <v>0</v>
      </c>
    </row>
    <row r="47" spans="1:48" ht="15.75" customHeight="1" x14ac:dyDescent="0.25">
      <c r="A47" s="21">
        <f>#N/A</f>
        <v>2</v>
      </c>
      <c r="B47" s="38" t="s">
        <v>97</v>
      </c>
      <c r="C47" s="37" t="s">
        <v>107</v>
      </c>
      <c r="D47" s="38"/>
      <c r="E47" s="38"/>
      <c r="F47" s="38"/>
      <c r="G47" s="40"/>
      <c r="H47" s="41">
        <f t="shared" si="9"/>
        <v>0</v>
      </c>
      <c r="I47" s="38"/>
      <c r="J47" s="38"/>
      <c r="K47" s="38"/>
      <c r="L47" s="40"/>
      <c r="M47" s="41">
        <f t="shared" si="10"/>
        <v>0</v>
      </c>
      <c r="N47" s="38"/>
      <c r="O47" s="38"/>
      <c r="P47" s="38"/>
      <c r="Q47" s="40"/>
      <c r="R47" s="41">
        <f t="shared" si="11"/>
        <v>0</v>
      </c>
      <c r="S47" s="38"/>
      <c r="T47" s="39" t="s">
        <v>49</v>
      </c>
      <c r="U47" s="38"/>
      <c r="V47" s="40"/>
      <c r="W47" s="41">
        <f t="shared" si="12"/>
        <v>1</v>
      </c>
      <c r="X47" s="38"/>
      <c r="Y47" s="38"/>
      <c r="Z47" s="38"/>
      <c r="AA47" s="40"/>
      <c r="AB47" s="41">
        <f t="shared" si="13"/>
        <v>0</v>
      </c>
      <c r="AC47" s="38"/>
      <c r="AD47" s="38"/>
      <c r="AE47" s="38"/>
      <c r="AF47" s="40"/>
      <c r="AG47" s="41">
        <f t="shared" si="14"/>
        <v>0</v>
      </c>
      <c r="AH47" s="38"/>
      <c r="AI47" s="38"/>
      <c r="AJ47" s="38"/>
      <c r="AK47" s="40"/>
      <c r="AL47" s="41">
        <f t="shared" si="15"/>
        <v>0</v>
      </c>
      <c r="AM47" s="38"/>
      <c r="AN47" s="39" t="s">
        <v>47</v>
      </c>
      <c r="AO47" s="38"/>
      <c r="AP47" s="40"/>
      <c r="AQ47" s="41">
        <f t="shared" si="16"/>
        <v>1</v>
      </c>
      <c r="AR47" s="38"/>
      <c r="AS47" s="38"/>
      <c r="AT47" s="38"/>
      <c r="AU47" s="40"/>
      <c r="AV47" s="43">
        <f t="shared" si="17"/>
        <v>0</v>
      </c>
    </row>
    <row r="48" spans="1:48" ht="15.75" customHeight="1" x14ac:dyDescent="0.25">
      <c r="A48" s="21">
        <f>#N/A</f>
        <v>2</v>
      </c>
      <c r="B48" s="38" t="s">
        <v>98</v>
      </c>
      <c r="C48" s="37" t="s">
        <v>107</v>
      </c>
      <c r="D48" s="38"/>
      <c r="E48" s="38"/>
      <c r="F48" s="38"/>
      <c r="G48" s="40"/>
      <c r="H48" s="41">
        <f t="shared" si="9"/>
        <v>0</v>
      </c>
      <c r="I48" s="38"/>
      <c r="J48" s="38"/>
      <c r="K48" s="38"/>
      <c r="L48" s="40"/>
      <c r="M48" s="41">
        <f t="shared" si="10"/>
        <v>0</v>
      </c>
      <c r="N48" s="38"/>
      <c r="O48" s="38"/>
      <c r="P48" s="38"/>
      <c r="Q48" s="40"/>
      <c r="R48" s="41">
        <f t="shared" si="11"/>
        <v>0</v>
      </c>
      <c r="S48" s="38"/>
      <c r="T48" s="38"/>
      <c r="U48" s="38"/>
      <c r="V48" s="40"/>
      <c r="W48" s="41">
        <f t="shared" si="12"/>
        <v>0</v>
      </c>
      <c r="X48" s="38"/>
      <c r="Y48" s="38"/>
      <c r="Z48" s="38"/>
      <c r="AA48" s="40"/>
      <c r="AB48" s="41">
        <f t="shared" si="13"/>
        <v>0</v>
      </c>
      <c r="AC48" s="38"/>
      <c r="AD48" s="38"/>
      <c r="AE48" s="38"/>
      <c r="AF48" s="40"/>
      <c r="AG48" s="41">
        <f t="shared" si="14"/>
        <v>0</v>
      </c>
      <c r="AH48" s="38"/>
      <c r="AI48" s="38"/>
      <c r="AJ48" s="38"/>
      <c r="AK48" s="40"/>
      <c r="AL48" s="41">
        <f t="shared" si="15"/>
        <v>0</v>
      </c>
      <c r="AM48" s="39" t="s">
        <v>47</v>
      </c>
      <c r="AN48" s="38"/>
      <c r="AO48" s="38"/>
      <c r="AP48" s="40"/>
      <c r="AQ48" s="41">
        <f t="shared" si="16"/>
        <v>1</v>
      </c>
      <c r="AR48" s="38"/>
      <c r="AS48" s="38"/>
      <c r="AT48" s="38"/>
      <c r="AU48" s="40"/>
      <c r="AV48" s="43">
        <f t="shared" si="17"/>
        <v>0</v>
      </c>
    </row>
    <row r="49" spans="1:48" ht="15.75" customHeight="1" x14ac:dyDescent="0.25">
      <c r="A49" s="21">
        <f>#N/A</f>
        <v>2</v>
      </c>
      <c r="B49" s="38" t="s">
        <v>99</v>
      </c>
      <c r="C49" s="37" t="s">
        <v>107</v>
      </c>
      <c r="D49" s="38"/>
      <c r="E49" s="38"/>
      <c r="F49" s="38"/>
      <c r="G49" s="40"/>
      <c r="H49" s="41">
        <f t="shared" si="9"/>
        <v>0</v>
      </c>
      <c r="I49" s="38"/>
      <c r="J49" s="38"/>
      <c r="K49" s="38"/>
      <c r="L49" s="40"/>
      <c r="M49" s="41">
        <f t="shared" si="10"/>
        <v>0</v>
      </c>
      <c r="N49" s="38"/>
      <c r="O49" s="38"/>
      <c r="P49" s="38"/>
      <c r="Q49" s="40"/>
      <c r="R49" s="41">
        <f t="shared" si="11"/>
        <v>0</v>
      </c>
      <c r="S49" s="38"/>
      <c r="T49" s="38"/>
      <c r="U49" s="38"/>
      <c r="V49" s="42" t="s">
        <v>49</v>
      </c>
      <c r="W49" s="41">
        <f t="shared" si="12"/>
        <v>1</v>
      </c>
      <c r="X49" s="38"/>
      <c r="Y49" s="38"/>
      <c r="Z49" s="38"/>
      <c r="AA49" s="40"/>
      <c r="AB49" s="41">
        <f t="shared" si="13"/>
        <v>0</v>
      </c>
      <c r="AC49" s="38"/>
      <c r="AD49" s="38"/>
      <c r="AE49" s="38"/>
      <c r="AF49" s="40"/>
      <c r="AG49" s="41">
        <f t="shared" si="14"/>
        <v>0</v>
      </c>
      <c r="AH49" s="38"/>
      <c r="AI49" s="39" t="s">
        <v>49</v>
      </c>
      <c r="AJ49" s="38"/>
      <c r="AK49" s="40"/>
      <c r="AL49" s="41">
        <f t="shared" si="15"/>
        <v>1</v>
      </c>
      <c r="AM49" s="38"/>
      <c r="AN49" s="38"/>
      <c r="AO49" s="38"/>
      <c r="AP49" s="42" t="s">
        <v>49</v>
      </c>
      <c r="AQ49" s="41">
        <f t="shared" si="16"/>
        <v>1</v>
      </c>
      <c r="AR49" s="38"/>
      <c r="AS49" s="38"/>
      <c r="AT49" s="38"/>
      <c r="AU49" s="40"/>
      <c r="AV49" s="43">
        <f t="shared" si="17"/>
        <v>0</v>
      </c>
    </row>
    <row r="50" spans="1:48" ht="15.75" customHeight="1" x14ac:dyDescent="0.25">
      <c r="A50" s="21">
        <f>#N/A</f>
        <v>2</v>
      </c>
      <c r="B50" s="38" t="s">
        <v>100</v>
      </c>
      <c r="C50" s="37" t="s">
        <v>107</v>
      </c>
      <c r="D50" s="38"/>
      <c r="E50" s="38"/>
      <c r="F50" s="38"/>
      <c r="G50" s="40"/>
      <c r="H50" s="41">
        <f t="shared" si="9"/>
        <v>0</v>
      </c>
      <c r="I50" s="38"/>
      <c r="J50" s="38"/>
      <c r="K50" s="38"/>
      <c r="L50" s="40"/>
      <c r="M50" s="41">
        <f t="shared" si="10"/>
        <v>0</v>
      </c>
      <c r="N50" s="38"/>
      <c r="O50" s="38"/>
      <c r="P50" s="38"/>
      <c r="Q50" s="40"/>
      <c r="R50" s="41">
        <f t="shared" si="11"/>
        <v>0</v>
      </c>
      <c r="S50" s="38"/>
      <c r="T50" s="38"/>
      <c r="U50" s="38"/>
      <c r="V50" s="40"/>
      <c r="W50" s="41">
        <f t="shared" si="12"/>
        <v>0</v>
      </c>
      <c r="X50" s="38"/>
      <c r="Y50" s="38"/>
      <c r="Z50" s="38"/>
      <c r="AA50" s="40"/>
      <c r="AB50" s="41">
        <f t="shared" si="13"/>
        <v>0</v>
      </c>
      <c r="AC50" s="38"/>
      <c r="AD50" s="38"/>
      <c r="AE50" s="38"/>
      <c r="AF50" s="40"/>
      <c r="AG50" s="41">
        <f t="shared" si="14"/>
        <v>0</v>
      </c>
      <c r="AH50" s="38"/>
      <c r="AI50" s="38"/>
      <c r="AJ50" s="38"/>
      <c r="AK50" s="40"/>
      <c r="AL50" s="41">
        <f t="shared" si="15"/>
        <v>0</v>
      </c>
      <c r="AM50" s="38"/>
      <c r="AN50" s="38"/>
      <c r="AO50" s="38"/>
      <c r="AP50" s="40"/>
      <c r="AQ50" s="41">
        <f t="shared" si="16"/>
        <v>0</v>
      </c>
      <c r="AR50" s="38"/>
      <c r="AS50" s="38"/>
      <c r="AT50" s="38"/>
      <c r="AU50" s="40"/>
      <c r="AV50" s="43">
        <f t="shared" si="17"/>
        <v>0</v>
      </c>
    </row>
    <row r="51" spans="1:48" ht="15.75" customHeight="1" x14ac:dyDescent="0.25">
      <c r="A51" s="21">
        <f>#N/A</f>
        <v>2</v>
      </c>
      <c r="B51" s="38" t="s">
        <v>101</v>
      </c>
      <c r="C51" s="37" t="s">
        <v>107</v>
      </c>
      <c r="D51" s="38"/>
      <c r="E51" s="38"/>
      <c r="F51" s="38"/>
      <c r="G51" s="40"/>
      <c r="H51" s="41">
        <f t="shared" si="9"/>
        <v>0</v>
      </c>
      <c r="I51" s="38"/>
      <c r="J51" s="38"/>
      <c r="K51" s="38"/>
      <c r="L51" s="40"/>
      <c r="M51" s="41">
        <f t="shared" si="10"/>
        <v>0</v>
      </c>
      <c r="N51" s="38"/>
      <c r="O51" s="38"/>
      <c r="P51" s="38"/>
      <c r="Q51" s="40"/>
      <c r="R51" s="41">
        <f t="shared" si="11"/>
        <v>0</v>
      </c>
      <c r="S51" s="38"/>
      <c r="T51" s="38"/>
      <c r="U51" s="38"/>
      <c r="V51" s="40"/>
      <c r="W51" s="41">
        <f t="shared" si="12"/>
        <v>0</v>
      </c>
      <c r="X51" s="38"/>
      <c r="Y51" s="38"/>
      <c r="Z51" s="38"/>
      <c r="AA51" s="40"/>
      <c r="AB51" s="41">
        <f t="shared" si="13"/>
        <v>0</v>
      </c>
      <c r="AC51" s="38"/>
      <c r="AD51" s="38"/>
      <c r="AE51" s="38"/>
      <c r="AF51" s="40"/>
      <c r="AG51" s="41">
        <f t="shared" si="14"/>
        <v>0</v>
      </c>
      <c r="AH51" s="38"/>
      <c r="AI51" s="38"/>
      <c r="AJ51" s="38"/>
      <c r="AK51" s="40"/>
      <c r="AL51" s="41">
        <f t="shared" si="15"/>
        <v>0</v>
      </c>
      <c r="AM51" s="38"/>
      <c r="AN51" s="38"/>
      <c r="AO51" s="38"/>
      <c r="AP51" s="40"/>
      <c r="AQ51" s="41">
        <f t="shared" si="16"/>
        <v>0</v>
      </c>
      <c r="AR51" s="38"/>
      <c r="AS51" s="38"/>
      <c r="AT51" s="38"/>
      <c r="AU51" s="40"/>
      <c r="AV51" s="43">
        <f t="shared" si="17"/>
        <v>0</v>
      </c>
    </row>
    <row r="52" spans="1:48" ht="15.75" customHeight="1" x14ac:dyDescent="0.25">
      <c r="A52" s="21">
        <f>#N/A</f>
        <v>2</v>
      </c>
      <c r="B52" s="38" t="s">
        <v>78</v>
      </c>
      <c r="C52" s="37" t="s">
        <v>107</v>
      </c>
      <c r="D52" s="38"/>
      <c r="E52" s="38"/>
      <c r="F52" s="38"/>
      <c r="G52" s="40"/>
      <c r="H52" s="41">
        <f t="shared" si="9"/>
        <v>0</v>
      </c>
      <c r="I52" s="38"/>
      <c r="J52" s="38"/>
      <c r="K52" s="38"/>
      <c r="L52" s="40"/>
      <c r="M52" s="41">
        <f t="shared" si="10"/>
        <v>0</v>
      </c>
      <c r="N52" s="38"/>
      <c r="O52" s="38"/>
      <c r="P52" s="38"/>
      <c r="Q52" s="40"/>
      <c r="R52" s="41">
        <f t="shared" si="11"/>
        <v>0</v>
      </c>
      <c r="S52" s="38"/>
      <c r="T52" s="38"/>
      <c r="U52" s="38"/>
      <c r="V52" s="40"/>
      <c r="W52" s="41">
        <f t="shared" si="12"/>
        <v>0</v>
      </c>
      <c r="X52" s="38"/>
      <c r="Y52" s="38"/>
      <c r="Z52" s="38"/>
      <c r="AA52" s="40"/>
      <c r="AB52" s="41">
        <f t="shared" si="13"/>
        <v>0</v>
      </c>
      <c r="AC52" s="38"/>
      <c r="AD52" s="38"/>
      <c r="AE52" s="38"/>
      <c r="AF52" s="40"/>
      <c r="AG52" s="41">
        <f t="shared" si="14"/>
        <v>0</v>
      </c>
      <c r="AH52" s="38"/>
      <c r="AI52" s="38"/>
      <c r="AJ52" s="38"/>
      <c r="AK52" s="40"/>
      <c r="AL52" s="41">
        <f t="shared" si="15"/>
        <v>0</v>
      </c>
      <c r="AM52" s="38"/>
      <c r="AN52" s="38"/>
      <c r="AO52" s="38"/>
      <c r="AP52" s="40"/>
      <c r="AQ52" s="41">
        <f t="shared" si="16"/>
        <v>0</v>
      </c>
      <c r="AR52" s="38"/>
      <c r="AS52" s="38"/>
      <c r="AT52" s="39" t="s">
        <v>49</v>
      </c>
      <c r="AU52" s="40"/>
      <c r="AV52" s="43">
        <f t="shared" si="17"/>
        <v>1</v>
      </c>
    </row>
    <row r="53" spans="1:48" ht="15.75" customHeight="1" x14ac:dyDescent="0.25">
      <c r="A53" s="21">
        <f>#N/A</f>
        <v>2</v>
      </c>
      <c r="B53" s="38" t="s">
        <v>79</v>
      </c>
      <c r="C53" s="37" t="s">
        <v>107</v>
      </c>
      <c r="D53" s="38"/>
      <c r="E53" s="38"/>
      <c r="F53" s="38"/>
      <c r="G53" s="40"/>
      <c r="H53" s="41">
        <f t="shared" si="9"/>
        <v>0</v>
      </c>
      <c r="I53" s="38"/>
      <c r="J53" s="38"/>
      <c r="K53" s="38"/>
      <c r="L53" s="40"/>
      <c r="M53" s="41">
        <f t="shared" si="10"/>
        <v>0</v>
      </c>
      <c r="N53" s="38"/>
      <c r="O53" s="38"/>
      <c r="P53" s="38"/>
      <c r="Q53" s="40"/>
      <c r="R53" s="41">
        <f t="shared" si="11"/>
        <v>0</v>
      </c>
      <c r="S53" s="38"/>
      <c r="T53" s="38"/>
      <c r="U53" s="38"/>
      <c r="V53" s="40"/>
      <c r="W53" s="41">
        <f t="shared" si="12"/>
        <v>0</v>
      </c>
      <c r="X53" s="38"/>
      <c r="Y53" s="38"/>
      <c r="Z53" s="38"/>
      <c r="AA53" s="40"/>
      <c r="AB53" s="41">
        <f t="shared" si="13"/>
        <v>0</v>
      </c>
      <c r="AC53" s="38"/>
      <c r="AD53" s="38"/>
      <c r="AE53" s="38"/>
      <c r="AF53" s="40"/>
      <c r="AG53" s="41">
        <f t="shared" si="14"/>
        <v>0</v>
      </c>
      <c r="AH53" s="38"/>
      <c r="AI53" s="38"/>
      <c r="AJ53" s="38"/>
      <c r="AK53" s="40"/>
      <c r="AL53" s="41">
        <f t="shared" si="15"/>
        <v>0</v>
      </c>
      <c r="AM53" s="38"/>
      <c r="AN53" s="38"/>
      <c r="AO53" s="38"/>
      <c r="AP53" s="40"/>
      <c r="AQ53" s="41">
        <f t="shared" si="16"/>
        <v>0</v>
      </c>
      <c r="AR53" s="38"/>
      <c r="AS53" s="38"/>
      <c r="AT53" s="38"/>
      <c r="AU53" s="40"/>
      <c r="AV53" s="43">
        <f t="shared" si="17"/>
        <v>0</v>
      </c>
    </row>
    <row r="54" spans="1:48" ht="15.75" customHeight="1" x14ac:dyDescent="0.25">
      <c r="A54" s="21">
        <f>#N/A</f>
        <v>2</v>
      </c>
      <c r="B54" s="38" t="s">
        <v>80</v>
      </c>
      <c r="C54" s="37" t="s">
        <v>107</v>
      </c>
      <c r="D54" s="38"/>
      <c r="E54" s="38"/>
      <c r="F54" s="39"/>
      <c r="G54" s="40"/>
      <c r="H54" s="41">
        <f t="shared" si="9"/>
        <v>0</v>
      </c>
      <c r="I54" s="38"/>
      <c r="J54" s="38"/>
      <c r="K54" s="39" t="s">
        <v>49</v>
      </c>
      <c r="L54" s="40"/>
      <c r="M54" s="41">
        <f t="shared" si="10"/>
        <v>1</v>
      </c>
      <c r="N54" s="38"/>
      <c r="O54" s="38"/>
      <c r="P54" s="38"/>
      <c r="Q54" s="40"/>
      <c r="R54" s="41">
        <f t="shared" si="11"/>
        <v>0</v>
      </c>
      <c r="S54" s="38"/>
      <c r="T54" s="38"/>
      <c r="U54" s="38"/>
      <c r="V54" s="40"/>
      <c r="W54" s="41">
        <f t="shared" si="12"/>
        <v>0</v>
      </c>
      <c r="X54" s="38"/>
      <c r="Y54" s="38"/>
      <c r="Z54" s="38"/>
      <c r="AA54" s="40"/>
      <c r="AB54" s="41">
        <f t="shared" si="13"/>
        <v>0</v>
      </c>
      <c r="AC54" s="38"/>
      <c r="AD54" s="38"/>
      <c r="AE54" s="38"/>
      <c r="AF54" s="40"/>
      <c r="AG54" s="41">
        <f t="shared" si="14"/>
        <v>0</v>
      </c>
      <c r="AH54" s="38"/>
      <c r="AI54" s="38"/>
      <c r="AJ54" s="38"/>
      <c r="AK54" s="40"/>
      <c r="AL54" s="41">
        <f t="shared" si="15"/>
        <v>0</v>
      </c>
      <c r="AM54" s="38"/>
      <c r="AN54" s="38"/>
      <c r="AO54" s="38"/>
      <c r="AP54" s="40"/>
      <c r="AQ54" s="41">
        <f t="shared" si="16"/>
        <v>0</v>
      </c>
      <c r="AR54" s="38"/>
      <c r="AS54" s="38"/>
      <c r="AT54" s="39" t="s">
        <v>49</v>
      </c>
      <c r="AU54" s="40"/>
      <c r="AV54" s="43">
        <f t="shared" si="17"/>
        <v>1</v>
      </c>
    </row>
    <row r="55" spans="1:48" ht="15.75" customHeight="1" x14ac:dyDescent="0.25">
      <c r="A55" s="21">
        <f>#N/A</f>
        <v>2</v>
      </c>
      <c r="B55" s="38" t="s">
        <v>81</v>
      </c>
      <c r="C55" s="37" t="s">
        <v>107</v>
      </c>
      <c r="D55" s="38"/>
      <c r="E55" s="38"/>
      <c r="F55" s="38"/>
      <c r="G55" s="40"/>
      <c r="H55" s="41">
        <f t="shared" si="9"/>
        <v>0</v>
      </c>
      <c r="I55" s="38"/>
      <c r="J55" s="38"/>
      <c r="K55" s="38"/>
      <c r="L55" s="40"/>
      <c r="M55" s="41">
        <f t="shared" si="10"/>
        <v>0</v>
      </c>
      <c r="N55" s="38"/>
      <c r="O55" s="38"/>
      <c r="P55" s="38"/>
      <c r="Q55" s="40"/>
      <c r="R55" s="41">
        <f t="shared" si="11"/>
        <v>0</v>
      </c>
      <c r="S55" s="38"/>
      <c r="T55" s="38"/>
      <c r="U55" s="38"/>
      <c r="V55" s="40"/>
      <c r="W55" s="41">
        <f t="shared" si="12"/>
        <v>0</v>
      </c>
      <c r="X55" s="38"/>
      <c r="Y55" s="38"/>
      <c r="Z55" s="38"/>
      <c r="AA55" s="40"/>
      <c r="AB55" s="41">
        <f t="shared" si="13"/>
        <v>0</v>
      </c>
      <c r="AC55" s="38"/>
      <c r="AD55" s="38"/>
      <c r="AE55" s="38"/>
      <c r="AF55" s="40"/>
      <c r="AG55" s="41">
        <f t="shared" si="14"/>
        <v>0</v>
      </c>
      <c r="AH55" s="38"/>
      <c r="AI55" s="38"/>
      <c r="AJ55" s="38"/>
      <c r="AK55" s="40"/>
      <c r="AL55" s="41">
        <f t="shared" si="15"/>
        <v>0</v>
      </c>
      <c r="AM55" s="38"/>
      <c r="AN55" s="38"/>
      <c r="AO55" s="38"/>
      <c r="AP55" s="40"/>
      <c r="AQ55" s="41">
        <f t="shared" si="16"/>
        <v>0</v>
      </c>
      <c r="AR55" s="38"/>
      <c r="AS55" s="38"/>
      <c r="AT55" s="38"/>
      <c r="AU55" s="40"/>
      <c r="AV55" s="43">
        <f t="shared" si="17"/>
        <v>0</v>
      </c>
    </row>
    <row r="56" spans="1:48" ht="15.75" customHeight="1" x14ac:dyDescent="0.25">
      <c r="A56" s="21">
        <f>#N/A</f>
        <v>2</v>
      </c>
      <c r="B56" s="38" t="s">
        <v>102</v>
      </c>
      <c r="C56" s="37" t="s">
        <v>107</v>
      </c>
      <c r="D56" s="38"/>
      <c r="E56" s="38"/>
      <c r="F56" s="38"/>
      <c r="G56" s="40"/>
      <c r="H56" s="41">
        <f t="shared" si="9"/>
        <v>0</v>
      </c>
      <c r="I56" s="38"/>
      <c r="J56" s="38"/>
      <c r="K56" s="38"/>
      <c r="L56" s="40"/>
      <c r="M56" s="41">
        <f t="shared" si="10"/>
        <v>0</v>
      </c>
      <c r="N56" s="38"/>
      <c r="O56" s="38"/>
      <c r="P56" s="38"/>
      <c r="Q56" s="40"/>
      <c r="R56" s="41">
        <f t="shared" si="11"/>
        <v>0</v>
      </c>
      <c r="S56" s="38"/>
      <c r="T56" s="38"/>
      <c r="U56" s="38"/>
      <c r="V56" s="40"/>
      <c r="W56" s="41">
        <f t="shared" si="12"/>
        <v>0</v>
      </c>
      <c r="X56" s="38"/>
      <c r="Y56" s="38"/>
      <c r="Z56" s="38"/>
      <c r="AA56" s="40"/>
      <c r="AB56" s="41">
        <f t="shared" si="13"/>
        <v>0</v>
      </c>
      <c r="AC56" s="38"/>
      <c r="AD56" s="38"/>
      <c r="AE56" s="38"/>
      <c r="AF56" s="40"/>
      <c r="AG56" s="41">
        <f t="shared" si="14"/>
        <v>0</v>
      </c>
      <c r="AH56" s="38"/>
      <c r="AI56" s="38"/>
      <c r="AJ56" s="38"/>
      <c r="AK56" s="40"/>
      <c r="AL56" s="41">
        <f t="shared" si="15"/>
        <v>0</v>
      </c>
      <c r="AM56" s="38"/>
      <c r="AN56" s="38"/>
      <c r="AO56" s="38"/>
      <c r="AP56" s="40"/>
      <c r="AQ56" s="41">
        <f t="shared" si="16"/>
        <v>0</v>
      </c>
      <c r="AR56" s="38"/>
      <c r="AS56" s="38"/>
      <c r="AT56" s="38"/>
      <c r="AU56" s="40"/>
      <c r="AV56" s="43">
        <f t="shared" si="17"/>
        <v>0</v>
      </c>
    </row>
    <row r="57" spans="1:48" ht="15.75" customHeight="1" x14ac:dyDescent="0.25">
      <c r="A57" s="21">
        <f>#N/A</f>
        <v>2</v>
      </c>
      <c r="B57" s="44" t="s">
        <v>82</v>
      </c>
      <c r="C57" s="37" t="s">
        <v>107</v>
      </c>
      <c r="D57" s="45"/>
      <c r="E57" s="45"/>
      <c r="F57" s="45"/>
      <c r="G57" s="46"/>
      <c r="H57" s="47">
        <f t="shared" si="9"/>
        <v>0</v>
      </c>
      <c r="I57" s="45"/>
      <c r="J57" s="45"/>
      <c r="K57" s="45"/>
      <c r="L57" s="46"/>
      <c r="M57" s="47">
        <f t="shared" si="10"/>
        <v>0</v>
      </c>
      <c r="N57" s="45"/>
      <c r="O57" s="45"/>
      <c r="P57" s="45"/>
      <c r="Q57" s="46"/>
      <c r="R57" s="47">
        <f t="shared" si="11"/>
        <v>0</v>
      </c>
      <c r="S57" s="45"/>
      <c r="T57" s="45"/>
      <c r="U57" s="45"/>
      <c r="V57" s="46"/>
      <c r="W57" s="47">
        <f t="shared" si="12"/>
        <v>0</v>
      </c>
      <c r="X57" s="45"/>
      <c r="Y57" s="45"/>
      <c r="Z57" s="45"/>
      <c r="AA57" s="46"/>
      <c r="AB57" s="47">
        <f t="shared" si="13"/>
        <v>0</v>
      </c>
      <c r="AC57" s="45"/>
      <c r="AD57" s="45"/>
      <c r="AE57" s="45"/>
      <c r="AF57" s="46"/>
      <c r="AG57" s="47">
        <f t="shared" si="14"/>
        <v>0</v>
      </c>
      <c r="AH57" s="45"/>
      <c r="AI57" s="45"/>
      <c r="AJ57" s="45"/>
      <c r="AK57" s="46"/>
      <c r="AL57" s="47">
        <f t="shared" si="15"/>
        <v>0</v>
      </c>
      <c r="AM57" s="45"/>
      <c r="AN57" s="45"/>
      <c r="AO57" s="45"/>
      <c r="AP57" s="46"/>
      <c r="AQ57" s="47">
        <f t="shared" si="16"/>
        <v>0</v>
      </c>
      <c r="AR57" s="45"/>
      <c r="AS57" s="45"/>
      <c r="AT57" s="45"/>
      <c r="AU57" s="46"/>
      <c r="AV57" s="48">
        <f t="shared" si="17"/>
        <v>0</v>
      </c>
    </row>
    <row r="58" spans="1:48" ht="15.75" customHeight="1" x14ac:dyDescent="0.25">
      <c r="A58" s="21">
        <f>#N/A</f>
        <v>2</v>
      </c>
      <c r="B58" s="44"/>
      <c r="C58" s="38" t="s">
        <v>107</v>
      </c>
      <c r="D58" s="38"/>
      <c r="E58" s="38"/>
      <c r="F58" s="38"/>
      <c r="G58" s="40"/>
      <c r="H58" s="41">
        <f t="shared" si="9"/>
        <v>0</v>
      </c>
      <c r="I58" s="38"/>
      <c r="J58" s="38"/>
      <c r="K58" s="38"/>
      <c r="L58" s="40"/>
      <c r="M58" s="41">
        <f t="shared" si="10"/>
        <v>0</v>
      </c>
      <c r="N58" s="38"/>
      <c r="O58" s="38"/>
      <c r="P58" s="38"/>
      <c r="Q58" s="40"/>
      <c r="R58" s="41">
        <f t="shared" si="11"/>
        <v>0</v>
      </c>
      <c r="S58" s="38"/>
      <c r="T58" s="38"/>
      <c r="U58" s="38"/>
      <c r="V58" s="40"/>
      <c r="W58" s="41">
        <f t="shared" si="12"/>
        <v>0</v>
      </c>
      <c r="X58" s="38"/>
      <c r="Y58" s="38"/>
      <c r="Z58" s="38"/>
      <c r="AA58" s="40"/>
      <c r="AB58" s="41">
        <f t="shared" si="13"/>
        <v>0</v>
      </c>
      <c r="AC58" s="38"/>
      <c r="AD58" s="38"/>
      <c r="AE58" s="38"/>
      <c r="AF58" s="40"/>
      <c r="AG58" s="41">
        <f t="shared" si="14"/>
        <v>0</v>
      </c>
      <c r="AH58" s="38"/>
      <c r="AI58" s="38"/>
      <c r="AJ58" s="38"/>
      <c r="AK58" s="40"/>
      <c r="AL58" s="41">
        <f t="shared" si="15"/>
        <v>0</v>
      </c>
      <c r="AM58" s="38"/>
      <c r="AN58" s="38"/>
      <c r="AO58" s="38"/>
      <c r="AP58" s="40"/>
      <c r="AQ58" s="41">
        <f t="shared" si="16"/>
        <v>0</v>
      </c>
      <c r="AR58" s="38"/>
      <c r="AS58" s="38"/>
      <c r="AT58" s="38"/>
      <c r="AU58" s="40"/>
      <c r="AV58" s="41">
        <f t="shared" si="17"/>
        <v>0</v>
      </c>
    </row>
    <row r="59" spans="1:48" ht="15.75" customHeight="1" x14ac:dyDescent="0.25">
      <c r="A59" s="21">
        <f>#N/A</f>
        <v>2</v>
      </c>
      <c r="B59" s="44"/>
      <c r="C59" s="38" t="s">
        <v>107</v>
      </c>
      <c r="D59" s="38"/>
      <c r="E59" s="38"/>
      <c r="F59" s="38"/>
      <c r="G59" s="40"/>
      <c r="H59" s="41">
        <f t="shared" si="9"/>
        <v>0</v>
      </c>
      <c r="I59" s="38"/>
      <c r="J59" s="38"/>
      <c r="K59" s="38"/>
      <c r="L59" s="40"/>
      <c r="M59" s="41">
        <f t="shared" si="10"/>
        <v>0</v>
      </c>
      <c r="N59" s="38"/>
      <c r="O59" s="38"/>
      <c r="P59" s="38"/>
      <c r="Q59" s="40"/>
      <c r="R59" s="41">
        <f t="shared" si="11"/>
        <v>0</v>
      </c>
      <c r="S59" s="38"/>
      <c r="T59" s="38"/>
      <c r="U59" s="38"/>
      <c r="V59" s="40"/>
      <c r="W59" s="41">
        <f t="shared" si="12"/>
        <v>0</v>
      </c>
      <c r="X59" s="38"/>
      <c r="Y59" s="38"/>
      <c r="Z59" s="38"/>
      <c r="AA59" s="40"/>
      <c r="AB59" s="41">
        <f t="shared" si="13"/>
        <v>0</v>
      </c>
      <c r="AC59" s="38"/>
      <c r="AD59" s="38"/>
      <c r="AE59" s="38"/>
      <c r="AF59" s="40"/>
      <c r="AG59" s="41">
        <f t="shared" si="14"/>
        <v>0</v>
      </c>
      <c r="AH59" s="38"/>
      <c r="AI59" s="38"/>
      <c r="AJ59" s="38"/>
      <c r="AK59" s="40"/>
      <c r="AL59" s="41">
        <f t="shared" si="15"/>
        <v>0</v>
      </c>
      <c r="AM59" s="38"/>
      <c r="AN59" s="38"/>
      <c r="AO59" s="38"/>
      <c r="AP59" s="40"/>
      <c r="AQ59" s="41">
        <f t="shared" si="16"/>
        <v>0</v>
      </c>
      <c r="AR59" s="38"/>
      <c r="AS59" s="38"/>
      <c r="AT59" s="38"/>
      <c r="AU59" s="40"/>
      <c r="AV59" s="41">
        <f t="shared" si="17"/>
        <v>0</v>
      </c>
    </row>
    <row r="60" spans="1:48" ht="15.75" customHeight="1" x14ac:dyDescent="0.25">
      <c r="A60" s="21">
        <f>#N/A</f>
        <v>2</v>
      </c>
      <c r="B60" s="44"/>
      <c r="C60" s="38" t="s">
        <v>107</v>
      </c>
      <c r="D60" s="38"/>
      <c r="E60" s="38"/>
      <c r="F60" s="38"/>
      <c r="G60" s="40"/>
      <c r="H60" s="41">
        <f t="shared" si="9"/>
        <v>0</v>
      </c>
      <c r="I60" s="38"/>
      <c r="J60" s="38"/>
      <c r="K60" s="38"/>
      <c r="L60" s="40"/>
      <c r="M60" s="41">
        <f t="shared" si="10"/>
        <v>0</v>
      </c>
      <c r="N60" s="38"/>
      <c r="O60" s="38"/>
      <c r="P60" s="38"/>
      <c r="Q60" s="40"/>
      <c r="R60" s="41">
        <f t="shared" si="11"/>
        <v>0</v>
      </c>
      <c r="S60" s="38"/>
      <c r="T60" s="38"/>
      <c r="U60" s="38"/>
      <c r="V60" s="40"/>
      <c r="W60" s="41">
        <f t="shared" si="12"/>
        <v>0</v>
      </c>
      <c r="X60" s="38"/>
      <c r="Y60" s="38"/>
      <c r="Z60" s="38"/>
      <c r="AA60" s="40"/>
      <c r="AB60" s="41">
        <f t="shared" si="13"/>
        <v>0</v>
      </c>
      <c r="AC60" s="38"/>
      <c r="AD60" s="38"/>
      <c r="AE60" s="38"/>
      <c r="AF60" s="40"/>
      <c r="AG60" s="41">
        <f t="shared" si="14"/>
        <v>0</v>
      </c>
      <c r="AH60" s="38"/>
      <c r="AI60" s="38"/>
      <c r="AJ60" s="38"/>
      <c r="AK60" s="40"/>
      <c r="AL60" s="41">
        <f t="shared" si="15"/>
        <v>0</v>
      </c>
      <c r="AM60" s="38"/>
      <c r="AN60" s="38"/>
      <c r="AO60" s="38"/>
      <c r="AP60" s="40"/>
      <c r="AQ60" s="41">
        <f t="shared" si="16"/>
        <v>0</v>
      </c>
      <c r="AR60" s="38"/>
      <c r="AS60" s="38"/>
      <c r="AT60" s="38"/>
      <c r="AU60" s="40"/>
      <c r="AV60" s="41">
        <f t="shared" si="17"/>
        <v>0</v>
      </c>
    </row>
    <row r="61" spans="1:48" ht="15.75" customHeight="1" x14ac:dyDescent="0.25">
      <c r="A61" s="21">
        <f>#N/A</f>
        <v>2</v>
      </c>
      <c r="B61" s="44"/>
      <c r="C61" s="38" t="s">
        <v>107</v>
      </c>
      <c r="D61" s="38"/>
      <c r="E61" s="38"/>
      <c r="F61" s="38"/>
      <c r="G61" s="40"/>
      <c r="H61" s="41">
        <f t="shared" si="9"/>
        <v>0</v>
      </c>
      <c r="I61" s="38"/>
      <c r="J61" s="38"/>
      <c r="K61" s="38"/>
      <c r="L61" s="40"/>
      <c r="M61" s="41">
        <f t="shared" si="10"/>
        <v>0</v>
      </c>
      <c r="N61" s="38"/>
      <c r="O61" s="38"/>
      <c r="P61" s="38"/>
      <c r="Q61" s="40"/>
      <c r="R61" s="41">
        <f t="shared" si="11"/>
        <v>0</v>
      </c>
      <c r="S61" s="38"/>
      <c r="T61" s="38"/>
      <c r="U61" s="38"/>
      <c r="V61" s="40"/>
      <c r="W61" s="41">
        <f t="shared" si="12"/>
        <v>0</v>
      </c>
      <c r="X61" s="38"/>
      <c r="Y61" s="38"/>
      <c r="Z61" s="38"/>
      <c r="AA61" s="40"/>
      <c r="AB61" s="41">
        <f t="shared" si="13"/>
        <v>0</v>
      </c>
      <c r="AC61" s="38"/>
      <c r="AD61" s="38"/>
      <c r="AE61" s="38"/>
      <c r="AF61" s="40"/>
      <c r="AG61" s="41">
        <f t="shared" si="14"/>
        <v>0</v>
      </c>
      <c r="AH61" s="38"/>
      <c r="AI61" s="38"/>
      <c r="AJ61" s="38"/>
      <c r="AK61" s="40"/>
      <c r="AL61" s="41">
        <f t="shared" si="15"/>
        <v>0</v>
      </c>
      <c r="AM61" s="38"/>
      <c r="AN61" s="38"/>
      <c r="AO61" s="38"/>
      <c r="AP61" s="40"/>
      <c r="AQ61" s="41">
        <f t="shared" si="16"/>
        <v>0</v>
      </c>
      <c r="AR61" s="38"/>
      <c r="AS61" s="38"/>
      <c r="AT61" s="38"/>
      <c r="AU61" s="40"/>
      <c r="AV61" s="41">
        <f t="shared" si="17"/>
        <v>0</v>
      </c>
    </row>
    <row r="62" spans="1:48" ht="15.75" customHeight="1" x14ac:dyDescent="0.25">
      <c r="A62" s="21">
        <f>#N/A</f>
        <v>2</v>
      </c>
      <c r="B62" s="44"/>
      <c r="C62" s="38" t="s">
        <v>107</v>
      </c>
      <c r="D62" s="38"/>
      <c r="E62" s="38"/>
      <c r="F62" s="38"/>
      <c r="G62" s="40"/>
      <c r="H62" s="41">
        <f t="shared" si="9"/>
        <v>0</v>
      </c>
      <c r="I62" s="38"/>
      <c r="J62" s="38"/>
      <c r="K62" s="38"/>
      <c r="L62" s="40"/>
      <c r="M62" s="41">
        <f t="shared" si="10"/>
        <v>0</v>
      </c>
      <c r="N62" s="38"/>
      <c r="O62" s="38"/>
      <c r="P62" s="38"/>
      <c r="Q62" s="40"/>
      <c r="R62" s="41">
        <f t="shared" si="11"/>
        <v>0</v>
      </c>
      <c r="S62" s="38"/>
      <c r="T62" s="38"/>
      <c r="U62" s="38"/>
      <c r="V62" s="40"/>
      <c r="W62" s="41">
        <f t="shared" si="12"/>
        <v>0</v>
      </c>
      <c r="X62" s="38"/>
      <c r="Y62" s="38"/>
      <c r="Z62" s="38"/>
      <c r="AA62" s="40"/>
      <c r="AB62" s="41">
        <f t="shared" si="13"/>
        <v>0</v>
      </c>
      <c r="AC62" s="38"/>
      <c r="AD62" s="38"/>
      <c r="AE62" s="38"/>
      <c r="AF62" s="40"/>
      <c r="AG62" s="41">
        <f t="shared" si="14"/>
        <v>0</v>
      </c>
      <c r="AH62" s="38"/>
      <c r="AI62" s="38"/>
      <c r="AJ62" s="38"/>
      <c r="AK62" s="40"/>
      <c r="AL62" s="41">
        <f t="shared" si="15"/>
        <v>0</v>
      </c>
      <c r="AM62" s="38"/>
      <c r="AN62" s="38"/>
      <c r="AO62" s="38"/>
      <c r="AP62" s="40"/>
      <c r="AQ62" s="41">
        <f t="shared" si="16"/>
        <v>0</v>
      </c>
      <c r="AR62" s="38"/>
      <c r="AS62" s="38"/>
      <c r="AT62" s="38"/>
      <c r="AU62" s="40"/>
      <c r="AV62" s="41">
        <f t="shared" si="17"/>
        <v>0</v>
      </c>
    </row>
    <row r="63" spans="1:48" ht="15.75" customHeight="1" x14ac:dyDescent="0.25">
      <c r="A63" s="21">
        <f>#N/A</f>
        <v>2</v>
      </c>
      <c r="B63" s="49"/>
      <c r="C63" s="50"/>
      <c r="D63" s="51"/>
      <c r="E63" s="52"/>
      <c r="F63" s="52"/>
      <c r="G63" s="52"/>
      <c r="H63" s="52">
        <f>SUM(H36:H62)</f>
        <v>3</v>
      </c>
      <c r="I63" s="52"/>
      <c r="J63" s="52"/>
      <c r="K63" s="52"/>
      <c r="L63" s="52"/>
      <c r="M63" s="52">
        <f>SUM(M36:M62)</f>
        <v>1</v>
      </c>
      <c r="N63" s="52"/>
      <c r="O63" s="52"/>
      <c r="P63" s="52"/>
      <c r="Q63" s="52"/>
      <c r="R63" s="52">
        <f>SUM(R36:R62)</f>
        <v>3</v>
      </c>
      <c r="S63" s="52"/>
      <c r="T63" s="52"/>
      <c r="U63" s="52"/>
      <c r="V63" s="52"/>
      <c r="W63" s="52">
        <f>SUM(W36:W62)</f>
        <v>6</v>
      </c>
      <c r="X63" s="52"/>
      <c r="Y63" s="52"/>
      <c r="Z63" s="52"/>
      <c r="AA63" s="52"/>
      <c r="AB63" s="52">
        <f>SUM(AB36:AB62)</f>
        <v>3</v>
      </c>
      <c r="AC63" s="52"/>
      <c r="AD63" s="52"/>
      <c r="AE63" s="52"/>
      <c r="AF63" s="52"/>
      <c r="AG63" s="52">
        <f>SUM(AG36:AG62)</f>
        <v>1</v>
      </c>
      <c r="AH63" s="52"/>
      <c r="AI63" s="52"/>
      <c r="AJ63" s="52"/>
      <c r="AK63" s="52"/>
      <c r="AL63" s="52">
        <f>SUM(AL36:AL62)</f>
        <v>2</v>
      </c>
      <c r="AM63" s="52"/>
      <c r="AN63" s="52"/>
      <c r="AO63" s="52"/>
      <c r="AP63" s="52"/>
      <c r="AQ63" s="52">
        <f>SUM(AQ36:AQ62)</f>
        <v>6</v>
      </c>
      <c r="AR63" s="52"/>
      <c r="AS63" s="52"/>
      <c r="AT63" s="52"/>
      <c r="AU63" s="52"/>
      <c r="AV63" s="52">
        <f>SUM(AV36:AV62)</f>
        <v>8</v>
      </c>
    </row>
    <row r="64" spans="1:48" ht="15.75" customHeight="1" x14ac:dyDescent="0.25">
      <c r="A64" s="21">
        <f>#N/A</f>
        <v>3</v>
      </c>
      <c r="B64" s="85" t="str">
        <f>"Буква (или иное название) класса "&amp;A64&amp;":"</f>
        <v>Буква (или иное название) класса 3:</v>
      </c>
      <c r="C64" s="86"/>
      <c r="D64" s="87" t="s">
        <v>84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9"/>
    </row>
    <row r="65" spans="1:48" ht="15.75" customHeight="1" x14ac:dyDescent="0.25">
      <c r="A65" s="21">
        <f>#N/A</f>
        <v>3</v>
      </c>
      <c r="B65" s="38" t="s">
        <v>70</v>
      </c>
      <c r="C65" s="37" t="s">
        <v>107</v>
      </c>
      <c r="D65" s="38"/>
      <c r="E65" s="38"/>
      <c r="F65" s="38"/>
      <c r="G65" s="42" t="s">
        <v>49</v>
      </c>
      <c r="H65" s="41">
        <f t="shared" ref="H65:H91" si="18">COUNTA(D65:G65)</f>
        <v>1</v>
      </c>
      <c r="I65" s="38"/>
      <c r="J65" s="38"/>
      <c r="K65" s="38"/>
      <c r="L65" s="40"/>
      <c r="M65" s="41">
        <f t="shared" ref="M65:M91" si="19">COUNTA(I65:L65)</f>
        <v>0</v>
      </c>
      <c r="N65" s="38"/>
      <c r="O65" s="38"/>
      <c r="P65" s="38"/>
      <c r="Q65" s="42" t="s">
        <v>49</v>
      </c>
      <c r="R65" s="41">
        <f t="shared" ref="R65:R91" si="20">COUNTA(N65:Q65)</f>
        <v>1</v>
      </c>
      <c r="S65" s="38"/>
      <c r="T65" s="38"/>
      <c r="U65" s="38"/>
      <c r="V65" s="42" t="s">
        <v>49</v>
      </c>
      <c r="W65" s="41">
        <f t="shared" ref="W65:W91" si="21">COUNTA(S65:V65)</f>
        <v>1</v>
      </c>
      <c r="X65" s="38"/>
      <c r="Y65" s="38"/>
      <c r="Z65" s="39" t="s">
        <v>49</v>
      </c>
      <c r="AA65" s="40"/>
      <c r="AB65" s="41">
        <f t="shared" ref="AB65:AB91" si="22">COUNTA(X65:AA65)</f>
        <v>1</v>
      </c>
      <c r="AC65" s="38"/>
      <c r="AD65" s="38"/>
      <c r="AE65" s="38"/>
      <c r="AF65" s="40"/>
      <c r="AG65" s="41">
        <f t="shared" ref="AG65:AG91" si="23">COUNTA(AC65:AF65)</f>
        <v>0</v>
      </c>
      <c r="AH65" s="38"/>
      <c r="AI65" s="38"/>
      <c r="AJ65" s="38"/>
      <c r="AK65" s="40"/>
      <c r="AL65" s="41">
        <f t="shared" ref="AL65:AL91" si="24">COUNTA(AH65:AK65)</f>
        <v>0</v>
      </c>
      <c r="AM65" s="38"/>
      <c r="AN65" s="38"/>
      <c r="AO65" s="38"/>
      <c r="AP65" s="40"/>
      <c r="AQ65" s="41">
        <f t="shared" ref="AQ65:AQ91" si="25">COUNTA(AM65:AP65)</f>
        <v>0</v>
      </c>
      <c r="AR65" s="38"/>
      <c r="AS65" s="38"/>
      <c r="AT65" s="38"/>
      <c r="AU65" s="40"/>
      <c r="AV65" s="43">
        <f t="shared" ref="AV65:AV91" si="26">COUNTA(AR65:AU65)</f>
        <v>0</v>
      </c>
    </row>
    <row r="66" spans="1:48" ht="15.75" customHeight="1" x14ac:dyDescent="0.25">
      <c r="A66" s="21">
        <f>#N/A</f>
        <v>3</v>
      </c>
      <c r="B66" s="38" t="s">
        <v>92</v>
      </c>
      <c r="C66" s="37" t="s">
        <v>107</v>
      </c>
      <c r="D66" s="38"/>
      <c r="E66" s="38"/>
      <c r="F66" s="38"/>
      <c r="G66" s="40"/>
      <c r="H66" s="41">
        <f t="shared" si="18"/>
        <v>0</v>
      </c>
      <c r="I66" s="38"/>
      <c r="J66" s="38"/>
      <c r="K66" s="38"/>
      <c r="L66" s="40"/>
      <c r="M66" s="41">
        <f t="shared" si="19"/>
        <v>0</v>
      </c>
      <c r="N66" s="38"/>
      <c r="O66" s="39" t="s">
        <v>49</v>
      </c>
      <c r="P66" s="38"/>
      <c r="Q66" s="40"/>
      <c r="R66" s="41">
        <f t="shared" si="20"/>
        <v>1</v>
      </c>
      <c r="S66" s="38"/>
      <c r="T66" s="38"/>
      <c r="U66" s="38"/>
      <c r="V66" s="42" t="s">
        <v>49</v>
      </c>
      <c r="W66" s="41">
        <f t="shared" si="21"/>
        <v>1</v>
      </c>
      <c r="X66" s="38"/>
      <c r="Y66" s="38"/>
      <c r="Z66" s="38"/>
      <c r="AA66" s="40"/>
      <c r="AB66" s="41">
        <f t="shared" si="22"/>
        <v>0</v>
      </c>
      <c r="AC66" s="38"/>
      <c r="AD66" s="38"/>
      <c r="AE66" s="38"/>
      <c r="AF66" s="40"/>
      <c r="AG66" s="41">
        <f t="shared" si="23"/>
        <v>0</v>
      </c>
      <c r="AH66" s="38"/>
      <c r="AI66" s="38"/>
      <c r="AJ66" s="38"/>
      <c r="AK66" s="40"/>
      <c r="AL66" s="41">
        <f t="shared" si="24"/>
        <v>0</v>
      </c>
      <c r="AM66" s="38"/>
      <c r="AN66" s="38"/>
      <c r="AO66" s="38"/>
      <c r="AP66" s="40"/>
      <c r="AQ66" s="41">
        <f t="shared" si="25"/>
        <v>0</v>
      </c>
      <c r="AR66" s="38"/>
      <c r="AS66" s="38"/>
      <c r="AT66" s="38"/>
      <c r="AU66" s="42" t="s">
        <v>49</v>
      </c>
      <c r="AV66" s="43">
        <f t="shared" si="26"/>
        <v>1</v>
      </c>
    </row>
    <row r="67" spans="1:48" ht="15.75" customHeight="1" x14ac:dyDescent="0.25">
      <c r="A67" s="21">
        <f>#N/A</f>
        <v>3</v>
      </c>
      <c r="B67" s="38" t="s">
        <v>72</v>
      </c>
      <c r="C67" s="37" t="s">
        <v>107</v>
      </c>
      <c r="D67" s="38"/>
      <c r="E67" s="38"/>
      <c r="F67" s="38"/>
      <c r="G67" s="40"/>
      <c r="H67" s="41">
        <f t="shared" si="18"/>
        <v>0</v>
      </c>
      <c r="I67" s="38"/>
      <c r="J67" s="38"/>
      <c r="K67" s="38"/>
      <c r="L67" s="40"/>
      <c r="M67" s="41">
        <f t="shared" si="19"/>
        <v>0</v>
      </c>
      <c r="N67" s="38"/>
      <c r="O67" s="38"/>
      <c r="P67" s="38"/>
      <c r="Q67" s="40"/>
      <c r="R67" s="41">
        <f t="shared" si="20"/>
        <v>0</v>
      </c>
      <c r="S67" s="38"/>
      <c r="T67" s="38"/>
      <c r="U67" s="38"/>
      <c r="V67" s="40"/>
      <c r="W67" s="41">
        <f t="shared" si="21"/>
        <v>0</v>
      </c>
      <c r="X67" s="38"/>
      <c r="Y67" s="38"/>
      <c r="Z67" s="38"/>
      <c r="AA67" s="40"/>
      <c r="AB67" s="41">
        <f t="shared" si="22"/>
        <v>0</v>
      </c>
      <c r="AC67" s="38"/>
      <c r="AD67" s="38"/>
      <c r="AE67" s="38"/>
      <c r="AF67" s="40"/>
      <c r="AG67" s="41">
        <f t="shared" si="23"/>
        <v>0</v>
      </c>
      <c r="AH67" s="38"/>
      <c r="AI67" s="38"/>
      <c r="AJ67" s="38"/>
      <c r="AK67" s="40"/>
      <c r="AL67" s="41">
        <f t="shared" si="24"/>
        <v>0</v>
      </c>
      <c r="AM67" s="38"/>
      <c r="AN67" s="38"/>
      <c r="AO67" s="38"/>
      <c r="AP67" s="40"/>
      <c r="AQ67" s="41">
        <f t="shared" si="25"/>
        <v>0</v>
      </c>
      <c r="AR67" s="38"/>
      <c r="AS67" s="38"/>
      <c r="AT67" s="38"/>
      <c r="AU67" s="40"/>
      <c r="AV67" s="43">
        <f t="shared" si="26"/>
        <v>0</v>
      </c>
    </row>
    <row r="68" spans="1:48" ht="15.75" customHeight="1" x14ac:dyDescent="0.25">
      <c r="A68" s="21">
        <f>#N/A</f>
        <v>3</v>
      </c>
      <c r="B68" s="38" t="s">
        <v>93</v>
      </c>
      <c r="C68" s="37" t="s">
        <v>107</v>
      </c>
      <c r="D68" s="38"/>
      <c r="E68" s="38"/>
      <c r="F68" s="38"/>
      <c r="G68" s="40"/>
      <c r="H68" s="41">
        <f t="shared" si="18"/>
        <v>0</v>
      </c>
      <c r="I68" s="38"/>
      <c r="J68" s="38"/>
      <c r="K68" s="38"/>
      <c r="L68" s="40"/>
      <c r="M68" s="41">
        <f t="shared" si="19"/>
        <v>0</v>
      </c>
      <c r="N68" s="38"/>
      <c r="O68" s="38"/>
      <c r="P68" s="38"/>
      <c r="Q68" s="40"/>
      <c r="R68" s="41">
        <f t="shared" si="20"/>
        <v>0</v>
      </c>
      <c r="S68" s="38"/>
      <c r="T68" s="38"/>
      <c r="U68" s="38"/>
      <c r="V68" s="40"/>
      <c r="W68" s="41">
        <f t="shared" si="21"/>
        <v>0</v>
      </c>
      <c r="X68" s="38"/>
      <c r="Y68" s="38"/>
      <c r="Z68" s="38"/>
      <c r="AA68" s="40"/>
      <c r="AB68" s="41">
        <f t="shared" si="22"/>
        <v>0</v>
      </c>
      <c r="AC68" s="38"/>
      <c r="AD68" s="38"/>
      <c r="AE68" s="38"/>
      <c r="AF68" s="40"/>
      <c r="AG68" s="41">
        <f t="shared" si="23"/>
        <v>0</v>
      </c>
      <c r="AH68" s="38"/>
      <c r="AI68" s="38"/>
      <c r="AJ68" s="38"/>
      <c r="AK68" s="40"/>
      <c r="AL68" s="41">
        <f t="shared" si="24"/>
        <v>0</v>
      </c>
      <c r="AM68" s="38"/>
      <c r="AN68" s="38"/>
      <c r="AO68" s="38"/>
      <c r="AP68" s="40"/>
      <c r="AQ68" s="41">
        <f t="shared" si="25"/>
        <v>0</v>
      </c>
      <c r="AR68" s="38"/>
      <c r="AS68" s="38"/>
      <c r="AT68" s="38"/>
      <c r="AU68" s="40"/>
      <c r="AV68" s="43">
        <f t="shared" si="26"/>
        <v>0</v>
      </c>
    </row>
    <row r="69" spans="1:48" ht="15.75" customHeight="1" x14ac:dyDescent="0.25">
      <c r="A69" s="21">
        <f>#N/A</f>
        <v>3</v>
      </c>
      <c r="B69" s="38" t="s">
        <v>74</v>
      </c>
      <c r="C69" s="37" t="s">
        <v>107</v>
      </c>
      <c r="D69" s="38"/>
      <c r="E69" s="38"/>
      <c r="F69" s="39" t="s">
        <v>49</v>
      </c>
      <c r="G69" s="40"/>
      <c r="H69" s="41">
        <f t="shared" si="18"/>
        <v>1</v>
      </c>
      <c r="I69" s="38"/>
      <c r="J69" s="38"/>
      <c r="K69" s="38"/>
      <c r="L69" s="40"/>
      <c r="M69" s="41">
        <f t="shared" si="19"/>
        <v>0</v>
      </c>
      <c r="N69" s="38"/>
      <c r="O69" s="38"/>
      <c r="P69" s="38"/>
      <c r="Q69" s="40"/>
      <c r="R69" s="41">
        <f t="shared" si="20"/>
        <v>0</v>
      </c>
      <c r="S69" s="38"/>
      <c r="T69" s="38"/>
      <c r="U69" s="39" t="s">
        <v>49</v>
      </c>
      <c r="V69" s="40"/>
      <c r="W69" s="41">
        <f t="shared" si="21"/>
        <v>1</v>
      </c>
      <c r="X69" s="38"/>
      <c r="Y69" s="38"/>
      <c r="Z69" s="38"/>
      <c r="AA69" s="40"/>
      <c r="AB69" s="41">
        <f t="shared" si="22"/>
        <v>0</v>
      </c>
      <c r="AC69" s="38"/>
      <c r="AD69" s="38"/>
      <c r="AE69" s="38"/>
      <c r="AF69" s="40"/>
      <c r="AG69" s="41">
        <f t="shared" si="23"/>
        <v>0</v>
      </c>
      <c r="AH69" s="38"/>
      <c r="AI69" s="38"/>
      <c r="AJ69" s="38"/>
      <c r="AK69" s="40"/>
      <c r="AL69" s="41">
        <f t="shared" si="24"/>
        <v>0</v>
      </c>
      <c r="AM69" s="38"/>
      <c r="AN69" s="38"/>
      <c r="AO69" s="38"/>
      <c r="AP69" s="40"/>
      <c r="AQ69" s="41">
        <f t="shared" si="25"/>
        <v>0</v>
      </c>
      <c r="AR69" s="38"/>
      <c r="AS69" s="38"/>
      <c r="AT69" s="39" t="s">
        <v>49</v>
      </c>
      <c r="AU69" s="40"/>
      <c r="AV69" s="43">
        <f t="shared" si="26"/>
        <v>1</v>
      </c>
    </row>
    <row r="70" spans="1:48" ht="15.75" customHeight="1" x14ac:dyDescent="0.25">
      <c r="A70" s="21">
        <f>#N/A</f>
        <v>3</v>
      </c>
      <c r="B70" s="38" t="s">
        <v>94</v>
      </c>
      <c r="C70" s="37" t="s">
        <v>107</v>
      </c>
      <c r="D70" s="38"/>
      <c r="E70" s="38"/>
      <c r="F70" s="38"/>
      <c r="G70" s="40"/>
      <c r="H70" s="41">
        <f t="shared" si="18"/>
        <v>0</v>
      </c>
      <c r="I70" s="38"/>
      <c r="J70" s="38"/>
      <c r="K70" s="38"/>
      <c r="L70" s="40"/>
      <c r="M70" s="41">
        <f t="shared" si="19"/>
        <v>0</v>
      </c>
      <c r="N70" s="38"/>
      <c r="O70" s="38"/>
      <c r="P70" s="38"/>
      <c r="Q70" s="40"/>
      <c r="R70" s="41">
        <f t="shared" si="20"/>
        <v>0</v>
      </c>
      <c r="S70" s="38"/>
      <c r="T70" s="38"/>
      <c r="U70" s="38"/>
      <c r="V70" s="40"/>
      <c r="W70" s="41">
        <f t="shared" si="21"/>
        <v>0</v>
      </c>
      <c r="X70" s="38"/>
      <c r="Y70" s="38"/>
      <c r="Z70" s="38"/>
      <c r="AA70" s="40"/>
      <c r="AB70" s="41">
        <f t="shared" si="22"/>
        <v>0</v>
      </c>
      <c r="AC70" s="38"/>
      <c r="AD70" s="38"/>
      <c r="AE70" s="38"/>
      <c r="AF70" s="40"/>
      <c r="AG70" s="41">
        <f t="shared" si="23"/>
        <v>0</v>
      </c>
      <c r="AH70" s="38"/>
      <c r="AI70" s="38"/>
      <c r="AJ70" s="38"/>
      <c r="AK70" s="40"/>
      <c r="AL70" s="41">
        <f t="shared" si="24"/>
        <v>0</v>
      </c>
      <c r="AM70" s="38"/>
      <c r="AN70" s="38"/>
      <c r="AO70" s="38"/>
      <c r="AP70" s="40"/>
      <c r="AQ70" s="41">
        <f t="shared" si="25"/>
        <v>0</v>
      </c>
      <c r="AR70" s="38"/>
      <c r="AS70" s="38"/>
      <c r="AT70" s="38"/>
      <c r="AU70" s="40"/>
      <c r="AV70" s="43">
        <f t="shared" si="26"/>
        <v>0</v>
      </c>
    </row>
    <row r="71" spans="1:48" ht="15.75" customHeight="1" x14ac:dyDescent="0.25">
      <c r="A71" s="21">
        <f>#N/A</f>
        <v>3</v>
      </c>
      <c r="B71" s="38" t="s">
        <v>108</v>
      </c>
      <c r="C71" s="37" t="s">
        <v>107</v>
      </c>
      <c r="D71" s="38"/>
      <c r="E71" s="38"/>
      <c r="F71" s="39" t="s">
        <v>49</v>
      </c>
      <c r="G71" s="40"/>
      <c r="H71" s="41">
        <f t="shared" si="18"/>
        <v>1</v>
      </c>
      <c r="I71" s="38"/>
      <c r="J71" s="38"/>
      <c r="K71" s="38"/>
      <c r="L71" s="40"/>
      <c r="M71" s="41">
        <f t="shared" si="19"/>
        <v>0</v>
      </c>
      <c r="N71" s="39" t="s">
        <v>49</v>
      </c>
      <c r="O71" s="38"/>
      <c r="P71" s="38"/>
      <c r="Q71" s="40"/>
      <c r="R71" s="41">
        <f t="shared" si="20"/>
        <v>1</v>
      </c>
      <c r="S71" s="38"/>
      <c r="T71" s="38"/>
      <c r="U71" s="38"/>
      <c r="V71" s="40"/>
      <c r="W71" s="41">
        <f t="shared" si="21"/>
        <v>0</v>
      </c>
      <c r="X71" s="38"/>
      <c r="Y71" s="38"/>
      <c r="Z71" s="38"/>
      <c r="AA71" s="40"/>
      <c r="AB71" s="41">
        <f t="shared" si="22"/>
        <v>0</v>
      </c>
      <c r="AC71" s="39" t="s">
        <v>49</v>
      </c>
      <c r="AD71" s="38"/>
      <c r="AE71" s="38"/>
      <c r="AF71" s="40"/>
      <c r="AG71" s="41">
        <f t="shared" si="23"/>
        <v>1</v>
      </c>
      <c r="AH71" s="38"/>
      <c r="AI71" s="38"/>
      <c r="AJ71" s="39" t="s">
        <v>49</v>
      </c>
      <c r="AK71" s="40"/>
      <c r="AL71" s="41">
        <f t="shared" si="24"/>
        <v>1</v>
      </c>
      <c r="AM71" s="38"/>
      <c r="AN71" s="39" t="s">
        <v>47</v>
      </c>
      <c r="AO71" s="38"/>
      <c r="AP71" s="40"/>
      <c r="AQ71" s="41">
        <f t="shared" si="25"/>
        <v>1</v>
      </c>
      <c r="AR71" s="39"/>
      <c r="AS71" s="39" t="s">
        <v>49</v>
      </c>
      <c r="AT71" s="39"/>
      <c r="AU71" s="40"/>
      <c r="AV71" s="43">
        <f t="shared" si="26"/>
        <v>1</v>
      </c>
    </row>
    <row r="72" spans="1:48" ht="15.75" customHeight="1" x14ac:dyDescent="0.25">
      <c r="A72" s="21">
        <f>#N/A</f>
        <v>3</v>
      </c>
      <c r="B72" s="38" t="s">
        <v>109</v>
      </c>
      <c r="C72" s="37" t="s">
        <v>107</v>
      </c>
      <c r="D72" s="38"/>
      <c r="E72" s="38"/>
      <c r="F72" s="38"/>
      <c r="G72" s="40"/>
      <c r="H72" s="41">
        <f t="shared" si="18"/>
        <v>0</v>
      </c>
      <c r="I72" s="38"/>
      <c r="J72" s="38"/>
      <c r="K72" s="38"/>
      <c r="L72" s="40"/>
      <c r="M72" s="41">
        <f t="shared" si="19"/>
        <v>0</v>
      </c>
      <c r="N72" s="38"/>
      <c r="O72" s="38"/>
      <c r="P72" s="38"/>
      <c r="Q72" s="40"/>
      <c r="R72" s="41">
        <f t="shared" si="20"/>
        <v>0</v>
      </c>
      <c r="S72" s="38"/>
      <c r="T72" s="38"/>
      <c r="U72" s="38"/>
      <c r="V72" s="40"/>
      <c r="W72" s="41">
        <f t="shared" si="21"/>
        <v>0</v>
      </c>
      <c r="X72" s="38"/>
      <c r="Y72" s="38"/>
      <c r="Z72" s="39" t="s">
        <v>49</v>
      </c>
      <c r="AA72" s="40"/>
      <c r="AB72" s="41">
        <f t="shared" si="22"/>
        <v>1</v>
      </c>
      <c r="AC72" s="38"/>
      <c r="AD72" s="38"/>
      <c r="AE72" s="38"/>
      <c r="AF72" s="40"/>
      <c r="AG72" s="41">
        <f t="shared" si="23"/>
        <v>0</v>
      </c>
      <c r="AH72" s="38"/>
      <c r="AI72" s="38"/>
      <c r="AJ72" s="38"/>
      <c r="AK72" s="40"/>
      <c r="AL72" s="41">
        <f t="shared" si="24"/>
        <v>0</v>
      </c>
      <c r="AM72" s="39" t="s">
        <v>49</v>
      </c>
      <c r="AN72" s="38"/>
      <c r="AO72" s="38"/>
      <c r="AP72" s="40"/>
      <c r="AQ72" s="41">
        <f t="shared" si="25"/>
        <v>1</v>
      </c>
      <c r="AR72" s="39" t="s">
        <v>49</v>
      </c>
      <c r="AS72" s="38"/>
      <c r="AT72" s="39" t="s">
        <v>49</v>
      </c>
      <c r="AU72" s="40"/>
      <c r="AV72" s="43">
        <f t="shared" si="26"/>
        <v>2</v>
      </c>
    </row>
    <row r="73" spans="1:48" ht="15.75" customHeight="1" x14ac:dyDescent="0.25">
      <c r="A73" s="21">
        <f>#N/A</f>
        <v>3</v>
      </c>
      <c r="B73" s="38" t="s">
        <v>110</v>
      </c>
      <c r="C73" s="37" t="s">
        <v>107</v>
      </c>
      <c r="D73" s="38"/>
      <c r="E73" s="38"/>
      <c r="F73" s="38"/>
      <c r="G73" s="40"/>
      <c r="H73" s="41">
        <f t="shared" si="18"/>
        <v>0</v>
      </c>
      <c r="I73" s="38"/>
      <c r="J73" s="38"/>
      <c r="K73" s="38"/>
      <c r="L73" s="40"/>
      <c r="M73" s="41">
        <f t="shared" si="19"/>
        <v>0</v>
      </c>
      <c r="N73" s="38"/>
      <c r="O73" s="38"/>
      <c r="P73" s="38"/>
      <c r="Q73" s="40"/>
      <c r="R73" s="41">
        <f t="shared" si="20"/>
        <v>0</v>
      </c>
      <c r="S73" s="38"/>
      <c r="T73" s="38"/>
      <c r="U73" s="38"/>
      <c r="V73" s="40"/>
      <c r="W73" s="41">
        <f t="shared" si="21"/>
        <v>0</v>
      </c>
      <c r="X73" s="38"/>
      <c r="Y73" s="38"/>
      <c r="Z73" s="39" t="s">
        <v>49</v>
      </c>
      <c r="AA73" s="40"/>
      <c r="AB73" s="41">
        <f t="shared" si="22"/>
        <v>1</v>
      </c>
      <c r="AC73" s="38"/>
      <c r="AD73" s="38"/>
      <c r="AE73" s="38"/>
      <c r="AF73" s="40"/>
      <c r="AG73" s="41">
        <f t="shared" si="23"/>
        <v>0</v>
      </c>
      <c r="AH73" s="38"/>
      <c r="AI73" s="38"/>
      <c r="AJ73" s="38"/>
      <c r="AK73" s="40"/>
      <c r="AL73" s="41">
        <f t="shared" si="24"/>
        <v>0</v>
      </c>
      <c r="AM73" s="38"/>
      <c r="AN73" s="38"/>
      <c r="AO73" s="38"/>
      <c r="AP73" s="40"/>
      <c r="AQ73" s="41">
        <f t="shared" si="25"/>
        <v>0</v>
      </c>
      <c r="AR73" s="39" t="s">
        <v>49</v>
      </c>
      <c r="AS73" s="38"/>
      <c r="AT73" s="38"/>
      <c r="AU73" s="40"/>
      <c r="AV73" s="43">
        <f t="shared" si="26"/>
        <v>1</v>
      </c>
    </row>
    <row r="74" spans="1:48" ht="15.75" customHeight="1" x14ac:dyDescent="0.25">
      <c r="A74" s="21">
        <f>#N/A</f>
        <v>3</v>
      </c>
      <c r="B74" s="38" t="s">
        <v>95</v>
      </c>
      <c r="C74" s="37" t="s">
        <v>107</v>
      </c>
      <c r="D74" s="38"/>
      <c r="E74" s="38"/>
      <c r="F74" s="38"/>
      <c r="G74" s="40"/>
      <c r="H74" s="41">
        <f t="shared" si="18"/>
        <v>0</v>
      </c>
      <c r="I74" s="38"/>
      <c r="J74" s="38"/>
      <c r="K74" s="38"/>
      <c r="L74" s="40"/>
      <c r="M74" s="41">
        <f t="shared" si="19"/>
        <v>0</v>
      </c>
      <c r="N74" s="38"/>
      <c r="O74" s="38"/>
      <c r="P74" s="38"/>
      <c r="Q74" s="40"/>
      <c r="R74" s="41">
        <f t="shared" si="20"/>
        <v>0</v>
      </c>
      <c r="S74" s="38"/>
      <c r="T74" s="38"/>
      <c r="U74" s="38"/>
      <c r="V74" s="40"/>
      <c r="W74" s="41">
        <f t="shared" si="21"/>
        <v>0</v>
      </c>
      <c r="X74" s="38"/>
      <c r="Y74" s="38"/>
      <c r="Z74" s="39"/>
      <c r="AA74" s="40"/>
      <c r="AB74" s="41">
        <f t="shared" si="22"/>
        <v>0</v>
      </c>
      <c r="AC74" s="38"/>
      <c r="AD74" s="38"/>
      <c r="AE74" s="38"/>
      <c r="AF74" s="40"/>
      <c r="AG74" s="41">
        <f t="shared" si="23"/>
        <v>0</v>
      </c>
      <c r="AH74" s="38"/>
      <c r="AI74" s="38"/>
      <c r="AJ74" s="38"/>
      <c r="AK74" s="40"/>
      <c r="AL74" s="41">
        <f t="shared" si="24"/>
        <v>0</v>
      </c>
      <c r="AM74" s="38"/>
      <c r="AN74" s="38"/>
      <c r="AO74" s="38"/>
      <c r="AP74" s="40"/>
      <c r="AQ74" s="41">
        <f t="shared" si="25"/>
        <v>0</v>
      </c>
      <c r="AR74" s="39"/>
      <c r="AS74" s="39" t="s">
        <v>49</v>
      </c>
      <c r="AT74" s="38"/>
      <c r="AU74" s="40"/>
      <c r="AV74" s="43">
        <f t="shared" si="26"/>
        <v>1</v>
      </c>
    </row>
    <row r="75" spans="1:48" ht="15.75" customHeight="1" x14ac:dyDescent="0.25">
      <c r="A75" s="21">
        <f>#N/A</f>
        <v>3</v>
      </c>
      <c r="B75" s="38" t="s">
        <v>96</v>
      </c>
      <c r="C75" s="37" t="s">
        <v>107</v>
      </c>
      <c r="D75" s="38"/>
      <c r="E75" s="38"/>
      <c r="F75" s="38"/>
      <c r="G75" s="40"/>
      <c r="H75" s="41">
        <f t="shared" si="18"/>
        <v>0</v>
      </c>
      <c r="I75" s="38"/>
      <c r="J75" s="38"/>
      <c r="K75" s="38"/>
      <c r="L75" s="40"/>
      <c r="M75" s="41">
        <f t="shared" si="19"/>
        <v>0</v>
      </c>
      <c r="N75" s="38"/>
      <c r="O75" s="38"/>
      <c r="P75" s="38"/>
      <c r="Q75" s="40"/>
      <c r="R75" s="41">
        <f t="shared" si="20"/>
        <v>0</v>
      </c>
      <c r="S75" s="38"/>
      <c r="T75" s="39" t="s">
        <v>49</v>
      </c>
      <c r="U75" s="38"/>
      <c r="V75" s="40"/>
      <c r="W75" s="41">
        <f t="shared" si="21"/>
        <v>1</v>
      </c>
      <c r="X75" s="38"/>
      <c r="Y75" s="38"/>
      <c r="Z75" s="38"/>
      <c r="AA75" s="40"/>
      <c r="AB75" s="41">
        <f t="shared" si="22"/>
        <v>0</v>
      </c>
      <c r="AC75" s="38"/>
      <c r="AD75" s="38"/>
      <c r="AE75" s="38"/>
      <c r="AF75" s="40"/>
      <c r="AG75" s="41">
        <f t="shared" si="23"/>
        <v>0</v>
      </c>
      <c r="AH75" s="38"/>
      <c r="AI75" s="38"/>
      <c r="AJ75" s="38"/>
      <c r="AK75" s="40"/>
      <c r="AL75" s="41">
        <f t="shared" si="24"/>
        <v>0</v>
      </c>
      <c r="AM75" s="38"/>
      <c r="AN75" s="39" t="s">
        <v>47</v>
      </c>
      <c r="AO75" s="38"/>
      <c r="AP75" s="40"/>
      <c r="AQ75" s="41">
        <f t="shared" si="25"/>
        <v>1</v>
      </c>
      <c r="AR75" s="38"/>
      <c r="AS75" s="38"/>
      <c r="AT75" s="38"/>
      <c r="AU75" s="40"/>
      <c r="AV75" s="43">
        <f t="shared" si="26"/>
        <v>0</v>
      </c>
    </row>
    <row r="76" spans="1:48" ht="15.75" customHeight="1" x14ac:dyDescent="0.25">
      <c r="A76" s="21">
        <f>#N/A</f>
        <v>3</v>
      </c>
      <c r="B76" s="38" t="s">
        <v>97</v>
      </c>
      <c r="C76" s="37" t="s">
        <v>107</v>
      </c>
      <c r="D76" s="38"/>
      <c r="E76" s="38"/>
      <c r="F76" s="38"/>
      <c r="G76" s="40"/>
      <c r="H76" s="41">
        <f t="shared" si="18"/>
        <v>0</v>
      </c>
      <c r="I76" s="38"/>
      <c r="J76" s="38"/>
      <c r="K76" s="38"/>
      <c r="L76" s="40"/>
      <c r="M76" s="41">
        <f t="shared" si="19"/>
        <v>0</v>
      </c>
      <c r="N76" s="38"/>
      <c r="O76" s="38"/>
      <c r="P76" s="38"/>
      <c r="Q76" s="40"/>
      <c r="R76" s="41">
        <f t="shared" si="20"/>
        <v>0</v>
      </c>
      <c r="S76" s="38"/>
      <c r="T76" s="39" t="s">
        <v>49</v>
      </c>
      <c r="U76" s="38"/>
      <c r="V76" s="40"/>
      <c r="W76" s="41">
        <f t="shared" si="21"/>
        <v>1</v>
      </c>
      <c r="X76" s="38"/>
      <c r="Y76" s="38"/>
      <c r="Z76" s="38"/>
      <c r="AA76" s="40"/>
      <c r="AB76" s="41">
        <f t="shared" si="22"/>
        <v>0</v>
      </c>
      <c r="AC76" s="38"/>
      <c r="AD76" s="38"/>
      <c r="AE76" s="38"/>
      <c r="AF76" s="40"/>
      <c r="AG76" s="41">
        <f t="shared" si="23"/>
        <v>0</v>
      </c>
      <c r="AH76" s="38"/>
      <c r="AI76" s="38"/>
      <c r="AJ76" s="38"/>
      <c r="AK76" s="40"/>
      <c r="AL76" s="41">
        <f t="shared" si="24"/>
        <v>0</v>
      </c>
      <c r="AM76" s="38"/>
      <c r="AN76" s="39" t="s">
        <v>47</v>
      </c>
      <c r="AO76" s="38"/>
      <c r="AP76" s="40"/>
      <c r="AQ76" s="41">
        <f t="shared" si="25"/>
        <v>1</v>
      </c>
      <c r="AR76" s="38"/>
      <c r="AS76" s="38"/>
      <c r="AT76" s="38"/>
      <c r="AU76" s="40"/>
      <c r="AV76" s="43">
        <f t="shared" si="26"/>
        <v>0</v>
      </c>
    </row>
    <row r="77" spans="1:48" ht="15.75" customHeight="1" x14ac:dyDescent="0.25">
      <c r="A77" s="21">
        <f>#N/A</f>
        <v>3</v>
      </c>
      <c r="B77" s="38" t="s">
        <v>98</v>
      </c>
      <c r="C77" s="37" t="s">
        <v>107</v>
      </c>
      <c r="D77" s="38"/>
      <c r="E77" s="38"/>
      <c r="F77" s="38"/>
      <c r="G77" s="40"/>
      <c r="H77" s="41">
        <f t="shared" si="18"/>
        <v>0</v>
      </c>
      <c r="I77" s="38"/>
      <c r="J77" s="38"/>
      <c r="K77" s="38"/>
      <c r="L77" s="40"/>
      <c r="M77" s="41">
        <f t="shared" si="19"/>
        <v>0</v>
      </c>
      <c r="N77" s="38"/>
      <c r="O77" s="38"/>
      <c r="P77" s="38"/>
      <c r="Q77" s="40"/>
      <c r="R77" s="41">
        <f t="shared" si="20"/>
        <v>0</v>
      </c>
      <c r="S77" s="38"/>
      <c r="T77" s="38"/>
      <c r="U77" s="38"/>
      <c r="V77" s="40"/>
      <c r="W77" s="41">
        <f t="shared" si="21"/>
        <v>0</v>
      </c>
      <c r="X77" s="38"/>
      <c r="Y77" s="38"/>
      <c r="Z77" s="38"/>
      <c r="AA77" s="40"/>
      <c r="AB77" s="41">
        <f t="shared" si="22"/>
        <v>0</v>
      </c>
      <c r="AC77" s="38"/>
      <c r="AD77" s="38"/>
      <c r="AE77" s="38"/>
      <c r="AF77" s="40"/>
      <c r="AG77" s="41">
        <f t="shared" si="23"/>
        <v>0</v>
      </c>
      <c r="AH77" s="38"/>
      <c r="AI77" s="38"/>
      <c r="AJ77" s="38"/>
      <c r="AK77" s="40"/>
      <c r="AL77" s="41">
        <f t="shared" si="24"/>
        <v>0</v>
      </c>
      <c r="AM77" s="38"/>
      <c r="AN77" s="38"/>
      <c r="AO77" s="39" t="s">
        <v>47</v>
      </c>
      <c r="AP77" s="40"/>
      <c r="AQ77" s="41">
        <f t="shared" si="25"/>
        <v>1</v>
      </c>
      <c r="AR77" s="38"/>
      <c r="AS77" s="38"/>
      <c r="AT77" s="38"/>
      <c r="AU77" s="40"/>
      <c r="AV77" s="43">
        <f t="shared" si="26"/>
        <v>0</v>
      </c>
    </row>
    <row r="78" spans="1:48" ht="15.75" customHeight="1" x14ac:dyDescent="0.25">
      <c r="A78" s="21">
        <f>#N/A</f>
        <v>3</v>
      </c>
      <c r="B78" s="38" t="s">
        <v>99</v>
      </c>
      <c r="C78" s="37" t="s">
        <v>107</v>
      </c>
      <c r="D78" s="38"/>
      <c r="E78" s="38"/>
      <c r="F78" s="38"/>
      <c r="G78" s="40"/>
      <c r="H78" s="41">
        <f t="shared" si="18"/>
        <v>0</v>
      </c>
      <c r="I78" s="38"/>
      <c r="J78" s="38"/>
      <c r="K78" s="38"/>
      <c r="L78" s="40"/>
      <c r="M78" s="41">
        <f t="shared" si="19"/>
        <v>0</v>
      </c>
      <c r="N78" s="38"/>
      <c r="O78" s="38"/>
      <c r="P78" s="38"/>
      <c r="Q78" s="40"/>
      <c r="R78" s="41">
        <f t="shared" si="20"/>
        <v>0</v>
      </c>
      <c r="S78" s="38"/>
      <c r="T78" s="38"/>
      <c r="U78" s="38"/>
      <c r="V78" s="42" t="s">
        <v>49</v>
      </c>
      <c r="W78" s="41">
        <f t="shared" si="21"/>
        <v>1</v>
      </c>
      <c r="X78" s="38"/>
      <c r="Y78" s="38"/>
      <c r="Z78" s="38"/>
      <c r="AA78" s="40"/>
      <c r="AB78" s="41">
        <f t="shared" si="22"/>
        <v>0</v>
      </c>
      <c r="AC78" s="38"/>
      <c r="AD78" s="38"/>
      <c r="AE78" s="38"/>
      <c r="AF78" s="40"/>
      <c r="AG78" s="41">
        <f t="shared" si="23"/>
        <v>0</v>
      </c>
      <c r="AH78" s="38"/>
      <c r="AI78" s="39" t="s">
        <v>49</v>
      </c>
      <c r="AJ78" s="38"/>
      <c r="AK78" s="40"/>
      <c r="AL78" s="41">
        <f t="shared" si="24"/>
        <v>1</v>
      </c>
      <c r="AM78" s="38"/>
      <c r="AN78" s="38"/>
      <c r="AO78" s="38"/>
      <c r="AP78" s="42" t="s">
        <v>49</v>
      </c>
      <c r="AQ78" s="41">
        <f t="shared" si="25"/>
        <v>1</v>
      </c>
      <c r="AR78" s="38"/>
      <c r="AS78" s="38"/>
      <c r="AT78" s="38"/>
      <c r="AU78" s="40"/>
      <c r="AV78" s="43">
        <f t="shared" si="26"/>
        <v>0</v>
      </c>
    </row>
    <row r="79" spans="1:48" ht="15.75" customHeight="1" x14ac:dyDescent="0.25">
      <c r="A79" s="21">
        <f>#N/A</f>
        <v>3</v>
      </c>
      <c r="B79" s="38" t="s">
        <v>100</v>
      </c>
      <c r="C79" s="37" t="s">
        <v>107</v>
      </c>
      <c r="D79" s="38"/>
      <c r="E79" s="38"/>
      <c r="F79" s="38"/>
      <c r="G79" s="40"/>
      <c r="H79" s="41">
        <f t="shared" si="18"/>
        <v>0</v>
      </c>
      <c r="I79" s="38"/>
      <c r="J79" s="38"/>
      <c r="K79" s="38"/>
      <c r="L79" s="40"/>
      <c r="M79" s="41">
        <f t="shared" si="19"/>
        <v>0</v>
      </c>
      <c r="N79" s="38"/>
      <c r="O79" s="38"/>
      <c r="P79" s="38"/>
      <c r="Q79" s="40"/>
      <c r="R79" s="41">
        <f t="shared" si="20"/>
        <v>0</v>
      </c>
      <c r="S79" s="38"/>
      <c r="T79" s="38"/>
      <c r="U79" s="38"/>
      <c r="V79" s="40"/>
      <c r="W79" s="41">
        <f t="shared" si="21"/>
        <v>0</v>
      </c>
      <c r="X79" s="38"/>
      <c r="Y79" s="38"/>
      <c r="Z79" s="38"/>
      <c r="AA79" s="40"/>
      <c r="AB79" s="41">
        <f t="shared" si="22"/>
        <v>0</v>
      </c>
      <c r="AC79" s="38"/>
      <c r="AD79" s="38"/>
      <c r="AE79" s="38"/>
      <c r="AF79" s="40"/>
      <c r="AG79" s="41">
        <f t="shared" si="23"/>
        <v>0</v>
      </c>
      <c r="AH79" s="38"/>
      <c r="AI79" s="38"/>
      <c r="AJ79" s="38"/>
      <c r="AK79" s="40"/>
      <c r="AL79" s="41">
        <f t="shared" si="24"/>
        <v>0</v>
      </c>
      <c r="AM79" s="38"/>
      <c r="AN79" s="38"/>
      <c r="AO79" s="38"/>
      <c r="AP79" s="40"/>
      <c r="AQ79" s="41">
        <f t="shared" si="25"/>
        <v>0</v>
      </c>
      <c r="AR79" s="38"/>
      <c r="AS79" s="38"/>
      <c r="AT79" s="38"/>
      <c r="AU79" s="40"/>
      <c r="AV79" s="43">
        <f t="shared" si="26"/>
        <v>0</v>
      </c>
    </row>
    <row r="80" spans="1:48" ht="15.75" customHeight="1" x14ac:dyDescent="0.25">
      <c r="A80" s="21">
        <f>#N/A</f>
        <v>3</v>
      </c>
      <c r="B80" s="38" t="s">
        <v>101</v>
      </c>
      <c r="C80" s="37" t="s">
        <v>107</v>
      </c>
      <c r="D80" s="38"/>
      <c r="E80" s="38"/>
      <c r="F80" s="38"/>
      <c r="G80" s="40"/>
      <c r="H80" s="41">
        <f t="shared" si="18"/>
        <v>0</v>
      </c>
      <c r="I80" s="38"/>
      <c r="J80" s="38"/>
      <c r="K80" s="38"/>
      <c r="L80" s="40"/>
      <c r="M80" s="41">
        <f t="shared" si="19"/>
        <v>0</v>
      </c>
      <c r="N80" s="38"/>
      <c r="O80" s="38"/>
      <c r="P80" s="38"/>
      <c r="Q80" s="40"/>
      <c r="R80" s="41">
        <f t="shared" si="20"/>
        <v>0</v>
      </c>
      <c r="S80" s="38"/>
      <c r="T80" s="38"/>
      <c r="U80" s="38"/>
      <c r="V80" s="40"/>
      <c r="W80" s="41">
        <f t="shared" si="21"/>
        <v>0</v>
      </c>
      <c r="X80" s="38"/>
      <c r="Y80" s="38"/>
      <c r="Z80" s="38"/>
      <c r="AA80" s="40"/>
      <c r="AB80" s="41">
        <f t="shared" si="22"/>
        <v>0</v>
      </c>
      <c r="AC80" s="38"/>
      <c r="AD80" s="38"/>
      <c r="AE80" s="38"/>
      <c r="AF80" s="40"/>
      <c r="AG80" s="41">
        <f t="shared" si="23"/>
        <v>0</v>
      </c>
      <c r="AH80" s="38"/>
      <c r="AI80" s="38"/>
      <c r="AJ80" s="38"/>
      <c r="AK80" s="40"/>
      <c r="AL80" s="41">
        <f t="shared" si="24"/>
        <v>0</v>
      </c>
      <c r="AM80" s="38"/>
      <c r="AN80" s="38"/>
      <c r="AO80" s="38"/>
      <c r="AP80" s="40"/>
      <c r="AQ80" s="41">
        <f t="shared" si="25"/>
        <v>0</v>
      </c>
      <c r="AR80" s="38"/>
      <c r="AS80" s="38"/>
      <c r="AT80" s="38"/>
      <c r="AU80" s="40"/>
      <c r="AV80" s="43">
        <f t="shared" si="26"/>
        <v>0</v>
      </c>
    </row>
    <row r="81" spans="1:48" ht="15.75" customHeight="1" x14ac:dyDescent="0.25">
      <c r="A81" s="21">
        <f>#N/A</f>
        <v>3</v>
      </c>
      <c r="B81" s="38" t="s">
        <v>78</v>
      </c>
      <c r="C81" s="37" t="s">
        <v>107</v>
      </c>
      <c r="D81" s="38"/>
      <c r="E81" s="38"/>
      <c r="F81" s="38"/>
      <c r="G81" s="40"/>
      <c r="H81" s="41">
        <f t="shared" si="18"/>
        <v>0</v>
      </c>
      <c r="I81" s="38"/>
      <c r="J81" s="38"/>
      <c r="K81" s="38"/>
      <c r="L81" s="40"/>
      <c r="M81" s="41">
        <f t="shared" si="19"/>
        <v>0</v>
      </c>
      <c r="N81" s="38"/>
      <c r="O81" s="38"/>
      <c r="P81" s="38"/>
      <c r="Q81" s="40"/>
      <c r="R81" s="41">
        <f t="shared" si="20"/>
        <v>0</v>
      </c>
      <c r="S81" s="38"/>
      <c r="T81" s="38"/>
      <c r="U81" s="38"/>
      <c r="V81" s="40"/>
      <c r="W81" s="41">
        <f t="shared" si="21"/>
        <v>0</v>
      </c>
      <c r="X81" s="38"/>
      <c r="Y81" s="38"/>
      <c r="Z81" s="38"/>
      <c r="AA81" s="40"/>
      <c r="AB81" s="41">
        <f t="shared" si="22"/>
        <v>0</v>
      </c>
      <c r="AC81" s="38"/>
      <c r="AD81" s="38"/>
      <c r="AE81" s="38"/>
      <c r="AF81" s="40"/>
      <c r="AG81" s="41">
        <f t="shared" si="23"/>
        <v>0</v>
      </c>
      <c r="AH81" s="38"/>
      <c r="AI81" s="38"/>
      <c r="AJ81" s="38"/>
      <c r="AK81" s="40"/>
      <c r="AL81" s="41">
        <f t="shared" si="24"/>
        <v>0</v>
      </c>
      <c r="AM81" s="38"/>
      <c r="AN81" s="38"/>
      <c r="AO81" s="38"/>
      <c r="AP81" s="40"/>
      <c r="AQ81" s="41">
        <f t="shared" si="25"/>
        <v>0</v>
      </c>
      <c r="AR81" s="38"/>
      <c r="AS81" s="38"/>
      <c r="AT81" s="39" t="s">
        <v>49</v>
      </c>
      <c r="AU81" s="40"/>
      <c r="AV81" s="43">
        <f t="shared" si="26"/>
        <v>1</v>
      </c>
    </row>
    <row r="82" spans="1:48" ht="15.75" customHeight="1" x14ac:dyDescent="0.25">
      <c r="A82" s="21">
        <f>#N/A</f>
        <v>3</v>
      </c>
      <c r="B82" s="38" t="s">
        <v>79</v>
      </c>
      <c r="C82" s="37" t="s">
        <v>107</v>
      </c>
      <c r="D82" s="38"/>
      <c r="E82" s="38"/>
      <c r="F82" s="38"/>
      <c r="G82" s="40"/>
      <c r="H82" s="41">
        <f t="shared" si="18"/>
        <v>0</v>
      </c>
      <c r="I82" s="38"/>
      <c r="J82" s="38"/>
      <c r="K82" s="38"/>
      <c r="L82" s="40"/>
      <c r="M82" s="41">
        <f t="shared" si="19"/>
        <v>0</v>
      </c>
      <c r="N82" s="38"/>
      <c r="O82" s="38"/>
      <c r="P82" s="38"/>
      <c r="Q82" s="40"/>
      <c r="R82" s="41">
        <f t="shared" si="20"/>
        <v>0</v>
      </c>
      <c r="S82" s="38"/>
      <c r="T82" s="38"/>
      <c r="U82" s="38"/>
      <c r="V82" s="40"/>
      <c r="W82" s="41">
        <f t="shared" si="21"/>
        <v>0</v>
      </c>
      <c r="X82" s="38"/>
      <c r="Y82" s="38"/>
      <c r="Z82" s="38"/>
      <c r="AA82" s="40"/>
      <c r="AB82" s="41">
        <f t="shared" si="22"/>
        <v>0</v>
      </c>
      <c r="AC82" s="38"/>
      <c r="AD82" s="38"/>
      <c r="AE82" s="38"/>
      <c r="AF82" s="40"/>
      <c r="AG82" s="41">
        <f t="shared" si="23"/>
        <v>0</v>
      </c>
      <c r="AH82" s="38"/>
      <c r="AI82" s="38"/>
      <c r="AJ82" s="38"/>
      <c r="AK82" s="40"/>
      <c r="AL82" s="41">
        <f t="shared" si="24"/>
        <v>0</v>
      </c>
      <c r="AM82" s="38"/>
      <c r="AN82" s="38"/>
      <c r="AO82" s="38"/>
      <c r="AP82" s="40"/>
      <c r="AQ82" s="41">
        <f t="shared" si="25"/>
        <v>0</v>
      </c>
      <c r="AR82" s="38"/>
      <c r="AS82" s="38"/>
      <c r="AT82" s="38"/>
      <c r="AU82" s="40"/>
      <c r="AV82" s="43">
        <f t="shared" si="26"/>
        <v>0</v>
      </c>
    </row>
    <row r="83" spans="1:48" ht="15.75" customHeight="1" x14ac:dyDescent="0.25">
      <c r="A83" s="21">
        <f>#N/A</f>
        <v>3</v>
      </c>
      <c r="B83" s="38" t="s">
        <v>80</v>
      </c>
      <c r="C83" s="37" t="s">
        <v>107</v>
      </c>
      <c r="D83" s="38"/>
      <c r="E83" s="38"/>
      <c r="F83" s="38"/>
      <c r="G83" s="40"/>
      <c r="H83" s="41">
        <f t="shared" si="18"/>
        <v>0</v>
      </c>
      <c r="I83" s="38"/>
      <c r="J83" s="38"/>
      <c r="K83" s="39" t="s">
        <v>49</v>
      </c>
      <c r="L83" s="40"/>
      <c r="M83" s="41">
        <f t="shared" si="19"/>
        <v>1</v>
      </c>
      <c r="N83" s="38"/>
      <c r="O83" s="38"/>
      <c r="P83" s="38"/>
      <c r="Q83" s="40"/>
      <c r="R83" s="41">
        <f t="shared" si="20"/>
        <v>0</v>
      </c>
      <c r="S83" s="38"/>
      <c r="T83" s="38"/>
      <c r="U83" s="38"/>
      <c r="V83" s="40"/>
      <c r="W83" s="41">
        <f t="shared" si="21"/>
        <v>0</v>
      </c>
      <c r="X83" s="38"/>
      <c r="Y83" s="38"/>
      <c r="Z83" s="38"/>
      <c r="AA83" s="40"/>
      <c r="AB83" s="41">
        <f t="shared" si="22"/>
        <v>0</v>
      </c>
      <c r="AC83" s="38"/>
      <c r="AD83" s="38"/>
      <c r="AE83" s="38"/>
      <c r="AF83" s="40"/>
      <c r="AG83" s="41">
        <f t="shared" si="23"/>
        <v>0</v>
      </c>
      <c r="AH83" s="38"/>
      <c r="AI83" s="38"/>
      <c r="AJ83" s="38"/>
      <c r="AK83" s="40"/>
      <c r="AL83" s="41">
        <f t="shared" si="24"/>
        <v>0</v>
      </c>
      <c r="AM83" s="38"/>
      <c r="AN83" s="38"/>
      <c r="AO83" s="38"/>
      <c r="AP83" s="40"/>
      <c r="AQ83" s="41">
        <f t="shared" si="25"/>
        <v>0</v>
      </c>
      <c r="AR83" s="38"/>
      <c r="AS83" s="38"/>
      <c r="AT83" s="38"/>
      <c r="AU83" s="40"/>
      <c r="AV83" s="43">
        <f t="shared" si="26"/>
        <v>0</v>
      </c>
    </row>
    <row r="84" spans="1:48" ht="15.75" customHeight="1" x14ac:dyDescent="0.25">
      <c r="A84" s="21">
        <f>#N/A</f>
        <v>3</v>
      </c>
      <c r="B84" s="38" t="s">
        <v>81</v>
      </c>
      <c r="C84" s="37" t="s">
        <v>107</v>
      </c>
      <c r="D84" s="38"/>
      <c r="E84" s="38"/>
      <c r="F84" s="38"/>
      <c r="G84" s="40"/>
      <c r="H84" s="41">
        <f t="shared" si="18"/>
        <v>0</v>
      </c>
      <c r="I84" s="38"/>
      <c r="J84" s="38"/>
      <c r="K84" s="38"/>
      <c r="L84" s="40"/>
      <c r="M84" s="41">
        <f t="shared" si="19"/>
        <v>0</v>
      </c>
      <c r="N84" s="38"/>
      <c r="O84" s="38"/>
      <c r="P84" s="38"/>
      <c r="Q84" s="40"/>
      <c r="R84" s="41">
        <f t="shared" si="20"/>
        <v>0</v>
      </c>
      <c r="S84" s="38"/>
      <c r="T84" s="38"/>
      <c r="U84" s="38"/>
      <c r="V84" s="40"/>
      <c r="W84" s="41">
        <f t="shared" si="21"/>
        <v>0</v>
      </c>
      <c r="X84" s="38"/>
      <c r="Y84" s="38"/>
      <c r="Z84" s="38"/>
      <c r="AA84" s="40"/>
      <c r="AB84" s="41">
        <f t="shared" si="22"/>
        <v>0</v>
      </c>
      <c r="AC84" s="38"/>
      <c r="AD84" s="38"/>
      <c r="AE84" s="38"/>
      <c r="AF84" s="40"/>
      <c r="AG84" s="41">
        <f t="shared" si="23"/>
        <v>0</v>
      </c>
      <c r="AH84" s="38"/>
      <c r="AI84" s="38"/>
      <c r="AJ84" s="38"/>
      <c r="AK84" s="40"/>
      <c r="AL84" s="41">
        <f t="shared" si="24"/>
        <v>0</v>
      </c>
      <c r="AM84" s="38"/>
      <c r="AN84" s="38"/>
      <c r="AO84" s="38"/>
      <c r="AP84" s="40"/>
      <c r="AQ84" s="41">
        <f t="shared" si="25"/>
        <v>0</v>
      </c>
      <c r="AR84" s="38"/>
      <c r="AS84" s="38"/>
      <c r="AT84" s="38"/>
      <c r="AU84" s="40"/>
      <c r="AV84" s="43">
        <f t="shared" si="26"/>
        <v>0</v>
      </c>
    </row>
    <row r="85" spans="1:48" ht="15.75" customHeight="1" x14ac:dyDescent="0.25">
      <c r="A85" s="21">
        <f>#N/A</f>
        <v>3</v>
      </c>
      <c r="B85" s="38" t="s">
        <v>102</v>
      </c>
      <c r="C85" s="37" t="s">
        <v>107</v>
      </c>
      <c r="D85" s="38"/>
      <c r="E85" s="38"/>
      <c r="F85" s="38"/>
      <c r="G85" s="40"/>
      <c r="H85" s="41">
        <f t="shared" si="18"/>
        <v>0</v>
      </c>
      <c r="I85" s="38"/>
      <c r="J85" s="38"/>
      <c r="K85" s="38"/>
      <c r="L85" s="40"/>
      <c r="M85" s="41">
        <f t="shared" si="19"/>
        <v>0</v>
      </c>
      <c r="N85" s="38"/>
      <c r="O85" s="38"/>
      <c r="P85" s="38"/>
      <c r="Q85" s="40"/>
      <c r="R85" s="41">
        <f t="shared" si="20"/>
        <v>0</v>
      </c>
      <c r="S85" s="38"/>
      <c r="T85" s="38"/>
      <c r="U85" s="38"/>
      <c r="V85" s="40"/>
      <c r="W85" s="41">
        <f t="shared" si="21"/>
        <v>0</v>
      </c>
      <c r="X85" s="38"/>
      <c r="Y85" s="38"/>
      <c r="Z85" s="38"/>
      <c r="AA85" s="40"/>
      <c r="AB85" s="41">
        <f t="shared" si="22"/>
        <v>0</v>
      </c>
      <c r="AC85" s="38"/>
      <c r="AD85" s="38"/>
      <c r="AE85" s="38"/>
      <c r="AF85" s="40"/>
      <c r="AG85" s="41">
        <f t="shared" si="23"/>
        <v>0</v>
      </c>
      <c r="AH85" s="38"/>
      <c r="AI85" s="38"/>
      <c r="AJ85" s="38"/>
      <c r="AK85" s="40"/>
      <c r="AL85" s="41">
        <f t="shared" si="24"/>
        <v>0</v>
      </c>
      <c r="AM85" s="38"/>
      <c r="AN85" s="38"/>
      <c r="AO85" s="38"/>
      <c r="AP85" s="40"/>
      <c r="AQ85" s="41">
        <f t="shared" si="25"/>
        <v>0</v>
      </c>
      <c r="AR85" s="38"/>
      <c r="AS85" s="38"/>
      <c r="AT85" s="38"/>
      <c r="AU85" s="40"/>
      <c r="AV85" s="43">
        <f t="shared" si="26"/>
        <v>0</v>
      </c>
    </row>
    <row r="86" spans="1:48" ht="15.75" customHeight="1" x14ac:dyDescent="0.25">
      <c r="A86" s="21">
        <f>#N/A</f>
        <v>3</v>
      </c>
      <c r="B86" s="44" t="s">
        <v>82</v>
      </c>
      <c r="C86" s="37" t="s">
        <v>107</v>
      </c>
      <c r="D86" s="45"/>
      <c r="E86" s="45"/>
      <c r="F86" s="45"/>
      <c r="G86" s="46"/>
      <c r="H86" s="47">
        <f t="shared" si="18"/>
        <v>0</v>
      </c>
      <c r="I86" s="45"/>
      <c r="J86" s="45"/>
      <c r="K86" s="45"/>
      <c r="L86" s="46"/>
      <c r="M86" s="47">
        <f t="shared" si="19"/>
        <v>0</v>
      </c>
      <c r="N86" s="45"/>
      <c r="O86" s="45"/>
      <c r="P86" s="45"/>
      <c r="Q86" s="46"/>
      <c r="R86" s="47">
        <f t="shared" si="20"/>
        <v>0</v>
      </c>
      <c r="S86" s="45"/>
      <c r="T86" s="45"/>
      <c r="U86" s="45"/>
      <c r="V86" s="46"/>
      <c r="W86" s="47">
        <f t="shared" si="21"/>
        <v>0</v>
      </c>
      <c r="X86" s="45"/>
      <c r="Y86" s="45"/>
      <c r="Z86" s="45"/>
      <c r="AA86" s="46"/>
      <c r="AB86" s="47">
        <f t="shared" si="22"/>
        <v>0</v>
      </c>
      <c r="AC86" s="45"/>
      <c r="AD86" s="45"/>
      <c r="AE86" s="45"/>
      <c r="AF86" s="46"/>
      <c r="AG86" s="47">
        <f t="shared" si="23"/>
        <v>0</v>
      </c>
      <c r="AH86" s="45"/>
      <c r="AI86" s="45"/>
      <c r="AJ86" s="45"/>
      <c r="AK86" s="46"/>
      <c r="AL86" s="47">
        <f t="shared" si="24"/>
        <v>0</v>
      </c>
      <c r="AM86" s="45"/>
      <c r="AN86" s="45"/>
      <c r="AO86" s="45"/>
      <c r="AP86" s="46"/>
      <c r="AQ86" s="47">
        <f t="shared" si="25"/>
        <v>0</v>
      </c>
      <c r="AR86" s="45"/>
      <c r="AS86" s="45"/>
      <c r="AT86" s="45"/>
      <c r="AU86" s="46"/>
      <c r="AV86" s="48">
        <f t="shared" si="26"/>
        <v>0</v>
      </c>
    </row>
    <row r="87" spans="1:48" ht="15.75" customHeight="1" x14ac:dyDescent="0.25">
      <c r="A87" s="21">
        <f>#N/A</f>
        <v>3</v>
      </c>
      <c r="B87" s="44"/>
      <c r="C87" s="38" t="s">
        <v>107</v>
      </c>
      <c r="D87" s="38"/>
      <c r="E87" s="38"/>
      <c r="F87" s="38"/>
      <c r="G87" s="40"/>
      <c r="H87" s="41">
        <f t="shared" si="18"/>
        <v>0</v>
      </c>
      <c r="I87" s="38"/>
      <c r="J87" s="38"/>
      <c r="K87" s="38"/>
      <c r="L87" s="40"/>
      <c r="M87" s="41">
        <f t="shared" si="19"/>
        <v>0</v>
      </c>
      <c r="N87" s="38"/>
      <c r="O87" s="38"/>
      <c r="P87" s="38"/>
      <c r="Q87" s="40"/>
      <c r="R87" s="41">
        <f t="shared" si="20"/>
        <v>0</v>
      </c>
      <c r="S87" s="38"/>
      <c r="T87" s="38"/>
      <c r="U87" s="38"/>
      <c r="V87" s="40"/>
      <c r="W87" s="41">
        <f t="shared" si="21"/>
        <v>0</v>
      </c>
      <c r="X87" s="38"/>
      <c r="Y87" s="38"/>
      <c r="Z87" s="38"/>
      <c r="AA87" s="40"/>
      <c r="AB87" s="41">
        <f t="shared" si="22"/>
        <v>0</v>
      </c>
      <c r="AC87" s="38"/>
      <c r="AD87" s="38"/>
      <c r="AE87" s="38"/>
      <c r="AF87" s="40"/>
      <c r="AG87" s="41">
        <f t="shared" si="23"/>
        <v>0</v>
      </c>
      <c r="AH87" s="38"/>
      <c r="AI87" s="38"/>
      <c r="AJ87" s="38"/>
      <c r="AK87" s="40"/>
      <c r="AL87" s="41">
        <f t="shared" si="24"/>
        <v>0</v>
      </c>
      <c r="AM87" s="38"/>
      <c r="AN87" s="38"/>
      <c r="AO87" s="38"/>
      <c r="AP87" s="40"/>
      <c r="AQ87" s="41">
        <f t="shared" si="25"/>
        <v>0</v>
      </c>
      <c r="AR87" s="38"/>
      <c r="AS87" s="38"/>
      <c r="AT87" s="38"/>
      <c r="AU87" s="40"/>
      <c r="AV87" s="41">
        <f t="shared" si="26"/>
        <v>0</v>
      </c>
    </row>
    <row r="88" spans="1:48" ht="15.75" customHeight="1" x14ac:dyDescent="0.25">
      <c r="A88" s="21">
        <f>#N/A</f>
        <v>3</v>
      </c>
      <c r="B88" s="44"/>
      <c r="C88" s="38" t="s">
        <v>107</v>
      </c>
      <c r="D88" s="38"/>
      <c r="E88" s="38"/>
      <c r="F88" s="38"/>
      <c r="G88" s="40"/>
      <c r="H88" s="41">
        <f t="shared" si="18"/>
        <v>0</v>
      </c>
      <c r="I88" s="38"/>
      <c r="J88" s="38"/>
      <c r="K88" s="38"/>
      <c r="L88" s="40"/>
      <c r="M88" s="41">
        <f t="shared" si="19"/>
        <v>0</v>
      </c>
      <c r="N88" s="38"/>
      <c r="O88" s="38"/>
      <c r="P88" s="38"/>
      <c r="Q88" s="40"/>
      <c r="R88" s="41">
        <f t="shared" si="20"/>
        <v>0</v>
      </c>
      <c r="S88" s="38"/>
      <c r="T88" s="38"/>
      <c r="U88" s="38"/>
      <c r="V88" s="40"/>
      <c r="W88" s="41">
        <f t="shared" si="21"/>
        <v>0</v>
      </c>
      <c r="X88" s="38"/>
      <c r="Y88" s="38"/>
      <c r="Z88" s="38"/>
      <c r="AA88" s="40"/>
      <c r="AB88" s="41">
        <f t="shared" si="22"/>
        <v>0</v>
      </c>
      <c r="AC88" s="38"/>
      <c r="AD88" s="38"/>
      <c r="AE88" s="38"/>
      <c r="AF88" s="40"/>
      <c r="AG88" s="41">
        <f t="shared" si="23"/>
        <v>0</v>
      </c>
      <c r="AH88" s="38"/>
      <c r="AI88" s="38"/>
      <c r="AJ88" s="38"/>
      <c r="AK88" s="40"/>
      <c r="AL88" s="41">
        <f t="shared" si="24"/>
        <v>0</v>
      </c>
      <c r="AM88" s="38"/>
      <c r="AN88" s="38"/>
      <c r="AO88" s="38"/>
      <c r="AP88" s="40"/>
      <c r="AQ88" s="41">
        <f t="shared" si="25"/>
        <v>0</v>
      </c>
      <c r="AR88" s="38"/>
      <c r="AS88" s="38"/>
      <c r="AT88" s="38"/>
      <c r="AU88" s="40"/>
      <c r="AV88" s="41">
        <f t="shared" si="26"/>
        <v>0</v>
      </c>
    </row>
    <row r="89" spans="1:48" ht="15.75" customHeight="1" x14ac:dyDescent="0.25">
      <c r="A89" s="21">
        <f>#N/A</f>
        <v>3</v>
      </c>
      <c r="B89" s="44"/>
      <c r="C89" s="38" t="s">
        <v>107</v>
      </c>
      <c r="D89" s="38"/>
      <c r="E89" s="38"/>
      <c r="F89" s="38"/>
      <c r="G89" s="40"/>
      <c r="H89" s="41">
        <f t="shared" si="18"/>
        <v>0</v>
      </c>
      <c r="I89" s="38"/>
      <c r="J89" s="38"/>
      <c r="K89" s="38"/>
      <c r="L89" s="40"/>
      <c r="M89" s="41">
        <f t="shared" si="19"/>
        <v>0</v>
      </c>
      <c r="N89" s="38"/>
      <c r="O89" s="38"/>
      <c r="P89" s="38"/>
      <c r="Q89" s="40"/>
      <c r="R89" s="41">
        <f t="shared" si="20"/>
        <v>0</v>
      </c>
      <c r="S89" s="38"/>
      <c r="T89" s="38"/>
      <c r="U89" s="38"/>
      <c r="V89" s="40"/>
      <c r="W89" s="41">
        <f t="shared" si="21"/>
        <v>0</v>
      </c>
      <c r="X89" s="38"/>
      <c r="Y89" s="38"/>
      <c r="Z89" s="38"/>
      <c r="AA89" s="40"/>
      <c r="AB89" s="41">
        <f t="shared" si="22"/>
        <v>0</v>
      </c>
      <c r="AC89" s="38"/>
      <c r="AD89" s="38"/>
      <c r="AE89" s="38"/>
      <c r="AF89" s="40"/>
      <c r="AG89" s="41">
        <f t="shared" si="23"/>
        <v>0</v>
      </c>
      <c r="AH89" s="38"/>
      <c r="AI89" s="38"/>
      <c r="AJ89" s="38"/>
      <c r="AK89" s="40"/>
      <c r="AL89" s="41">
        <f t="shared" si="24"/>
        <v>0</v>
      </c>
      <c r="AM89" s="38"/>
      <c r="AN89" s="38"/>
      <c r="AO89" s="38"/>
      <c r="AP89" s="40"/>
      <c r="AQ89" s="41">
        <f t="shared" si="25"/>
        <v>0</v>
      </c>
      <c r="AR89" s="38"/>
      <c r="AS89" s="38"/>
      <c r="AT89" s="38"/>
      <c r="AU89" s="40"/>
      <c r="AV89" s="41">
        <f t="shared" si="26"/>
        <v>0</v>
      </c>
    </row>
    <row r="90" spans="1:48" ht="15.75" customHeight="1" x14ac:dyDescent="0.25">
      <c r="A90" s="21">
        <f>#N/A</f>
        <v>3</v>
      </c>
      <c r="B90" s="44"/>
      <c r="C90" s="38" t="s">
        <v>107</v>
      </c>
      <c r="D90" s="38"/>
      <c r="E90" s="38"/>
      <c r="F90" s="38"/>
      <c r="G90" s="40"/>
      <c r="H90" s="41">
        <f t="shared" si="18"/>
        <v>0</v>
      </c>
      <c r="I90" s="38"/>
      <c r="J90" s="38"/>
      <c r="K90" s="38"/>
      <c r="L90" s="40"/>
      <c r="M90" s="41">
        <f t="shared" si="19"/>
        <v>0</v>
      </c>
      <c r="N90" s="38"/>
      <c r="O90" s="38"/>
      <c r="P90" s="38"/>
      <c r="Q90" s="40"/>
      <c r="R90" s="41">
        <f t="shared" si="20"/>
        <v>0</v>
      </c>
      <c r="S90" s="38"/>
      <c r="T90" s="38"/>
      <c r="U90" s="38"/>
      <c r="V90" s="40"/>
      <c r="W90" s="41">
        <f t="shared" si="21"/>
        <v>0</v>
      </c>
      <c r="X90" s="38"/>
      <c r="Y90" s="38"/>
      <c r="Z90" s="38"/>
      <c r="AA90" s="40"/>
      <c r="AB90" s="41">
        <f t="shared" si="22"/>
        <v>0</v>
      </c>
      <c r="AC90" s="38"/>
      <c r="AD90" s="38"/>
      <c r="AE90" s="38"/>
      <c r="AF90" s="40"/>
      <c r="AG90" s="41">
        <f t="shared" si="23"/>
        <v>0</v>
      </c>
      <c r="AH90" s="38"/>
      <c r="AI90" s="38"/>
      <c r="AJ90" s="38"/>
      <c r="AK90" s="40"/>
      <c r="AL90" s="41">
        <f t="shared" si="24"/>
        <v>0</v>
      </c>
      <c r="AM90" s="38"/>
      <c r="AN90" s="38"/>
      <c r="AO90" s="38"/>
      <c r="AP90" s="40"/>
      <c r="AQ90" s="41">
        <f t="shared" si="25"/>
        <v>0</v>
      </c>
      <c r="AR90" s="38"/>
      <c r="AS90" s="38"/>
      <c r="AT90" s="38"/>
      <c r="AU90" s="40"/>
      <c r="AV90" s="41">
        <f t="shared" si="26"/>
        <v>0</v>
      </c>
    </row>
    <row r="91" spans="1:48" ht="15.75" customHeight="1" x14ac:dyDescent="0.25">
      <c r="A91" s="21">
        <f>#N/A</f>
        <v>3</v>
      </c>
      <c r="B91" s="44"/>
      <c r="C91" s="38" t="s">
        <v>107</v>
      </c>
      <c r="D91" s="38"/>
      <c r="E91" s="38"/>
      <c r="F91" s="38"/>
      <c r="G91" s="40"/>
      <c r="H91" s="41">
        <f t="shared" si="18"/>
        <v>0</v>
      </c>
      <c r="I91" s="38"/>
      <c r="J91" s="38"/>
      <c r="K91" s="38"/>
      <c r="L91" s="40"/>
      <c r="M91" s="41">
        <f t="shared" si="19"/>
        <v>0</v>
      </c>
      <c r="N91" s="38"/>
      <c r="O91" s="38"/>
      <c r="P91" s="38"/>
      <c r="Q91" s="40"/>
      <c r="R91" s="41">
        <f t="shared" si="20"/>
        <v>0</v>
      </c>
      <c r="S91" s="38"/>
      <c r="T91" s="38"/>
      <c r="U91" s="38"/>
      <c r="V91" s="40"/>
      <c r="W91" s="41">
        <f t="shared" si="21"/>
        <v>0</v>
      </c>
      <c r="X91" s="38"/>
      <c r="Y91" s="38"/>
      <c r="Z91" s="38"/>
      <c r="AA91" s="40"/>
      <c r="AB91" s="41">
        <f t="shared" si="22"/>
        <v>0</v>
      </c>
      <c r="AC91" s="38"/>
      <c r="AD91" s="38"/>
      <c r="AE91" s="38"/>
      <c r="AF91" s="40"/>
      <c r="AG91" s="41">
        <f t="shared" si="23"/>
        <v>0</v>
      </c>
      <c r="AH91" s="38"/>
      <c r="AI91" s="38"/>
      <c r="AJ91" s="38"/>
      <c r="AK91" s="40"/>
      <c r="AL91" s="41">
        <f t="shared" si="24"/>
        <v>0</v>
      </c>
      <c r="AM91" s="38"/>
      <c r="AN91" s="38"/>
      <c r="AO91" s="38"/>
      <c r="AP91" s="40"/>
      <c r="AQ91" s="41">
        <f t="shared" si="25"/>
        <v>0</v>
      </c>
      <c r="AR91" s="38"/>
      <c r="AS91" s="38"/>
      <c r="AT91" s="38"/>
      <c r="AU91" s="40"/>
      <c r="AV91" s="41">
        <f t="shared" si="26"/>
        <v>0</v>
      </c>
    </row>
    <row r="92" spans="1:48" ht="15.75" customHeight="1" x14ac:dyDescent="0.25">
      <c r="A92" s="21">
        <f>#N/A</f>
        <v>3</v>
      </c>
      <c r="B92" s="49"/>
      <c r="C92" s="50"/>
      <c r="D92" s="51"/>
      <c r="E92" s="52"/>
      <c r="F92" s="52"/>
      <c r="G92" s="52"/>
      <c r="H92" s="52">
        <f>SUM(H65:H91)</f>
        <v>3</v>
      </c>
      <c r="I92" s="52"/>
      <c r="J92" s="52"/>
      <c r="K92" s="52"/>
      <c r="L92" s="52"/>
      <c r="M92" s="52">
        <f>SUM(M65:M91)</f>
        <v>1</v>
      </c>
      <c r="N92" s="52"/>
      <c r="O92" s="52"/>
      <c r="P92" s="52"/>
      <c r="Q92" s="52"/>
      <c r="R92" s="52">
        <f>SUM(R65:R91)</f>
        <v>3</v>
      </c>
      <c r="S92" s="52"/>
      <c r="T92" s="52"/>
      <c r="U92" s="52"/>
      <c r="V92" s="52"/>
      <c r="W92" s="52">
        <f>SUM(W65:W91)</f>
        <v>6</v>
      </c>
      <c r="X92" s="52"/>
      <c r="Y92" s="52"/>
      <c r="Z92" s="52"/>
      <c r="AA92" s="52"/>
      <c r="AB92" s="52">
        <f>SUM(AB65:AB91)</f>
        <v>3</v>
      </c>
      <c r="AC92" s="52"/>
      <c r="AD92" s="52"/>
      <c r="AE92" s="52"/>
      <c r="AF92" s="52"/>
      <c r="AG92" s="52">
        <f>SUM(AG65:AG91)</f>
        <v>1</v>
      </c>
      <c r="AH92" s="52"/>
      <c r="AI92" s="52"/>
      <c r="AJ92" s="52"/>
      <c r="AK92" s="52"/>
      <c r="AL92" s="52">
        <f>SUM(AL65:AL91)</f>
        <v>2</v>
      </c>
      <c r="AM92" s="52"/>
      <c r="AN92" s="52"/>
      <c r="AO92" s="52"/>
      <c r="AP92" s="52"/>
      <c r="AQ92" s="52">
        <f>SUM(AQ65:AQ91)</f>
        <v>6</v>
      </c>
      <c r="AR92" s="52"/>
      <c r="AS92" s="52"/>
      <c r="AT92" s="52"/>
      <c r="AU92" s="52"/>
      <c r="AV92" s="52">
        <f>SUM(AV65:AV91)</f>
        <v>8</v>
      </c>
    </row>
    <row r="93" spans="1:48" ht="15.75" customHeight="1" x14ac:dyDescent="0.25">
      <c r="A93" s="21">
        <f>#N/A</f>
        <v>4</v>
      </c>
      <c r="B93" s="85" t="str">
        <f>"Буква (или иное название) класса "&amp;A93&amp;":"</f>
        <v>Буква (или иное название) класса 4:</v>
      </c>
      <c r="C93" s="86"/>
      <c r="D93" s="87" t="s">
        <v>85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9"/>
    </row>
    <row r="94" spans="1:48" ht="15.75" customHeight="1" x14ac:dyDescent="0.25">
      <c r="A94" s="21">
        <f>#N/A</f>
        <v>4</v>
      </c>
      <c r="B94" s="38" t="s">
        <v>70</v>
      </c>
      <c r="C94" s="37" t="s">
        <v>107</v>
      </c>
      <c r="D94" s="38"/>
      <c r="E94" s="38"/>
      <c r="F94" s="38"/>
      <c r="G94" s="42" t="s">
        <v>49</v>
      </c>
      <c r="H94" s="41">
        <f t="shared" ref="H94:H120" si="27">COUNTA(D94:G94)</f>
        <v>1</v>
      </c>
      <c r="I94" s="38"/>
      <c r="J94" s="38"/>
      <c r="K94" s="38"/>
      <c r="L94" s="40"/>
      <c r="M94" s="41">
        <f t="shared" ref="M94:M120" si="28">COUNTA(I94:L94)</f>
        <v>0</v>
      </c>
      <c r="N94" s="38"/>
      <c r="O94" s="38"/>
      <c r="P94" s="38"/>
      <c r="Q94" s="42" t="s">
        <v>49</v>
      </c>
      <c r="R94" s="41">
        <f t="shared" ref="R94:R120" si="29">COUNTA(N94:Q94)</f>
        <v>1</v>
      </c>
      <c r="S94" s="38"/>
      <c r="T94" s="38"/>
      <c r="U94" s="38"/>
      <c r="V94" s="42" t="s">
        <v>49</v>
      </c>
      <c r="W94" s="41">
        <f t="shared" ref="W94:W120" si="30">COUNTA(S94:V94)</f>
        <v>1</v>
      </c>
      <c r="X94" s="38"/>
      <c r="Y94" s="38"/>
      <c r="Z94" s="39" t="s">
        <v>49</v>
      </c>
      <c r="AA94" s="40"/>
      <c r="AB94" s="41">
        <f t="shared" ref="AB94:AB120" si="31">COUNTA(X94:AA94)</f>
        <v>1</v>
      </c>
      <c r="AC94" s="38"/>
      <c r="AD94" s="38"/>
      <c r="AE94" s="38"/>
      <c r="AF94" s="40"/>
      <c r="AG94" s="41">
        <f t="shared" ref="AG94:AG120" si="32">COUNTA(AC94:AF94)</f>
        <v>0</v>
      </c>
      <c r="AH94" s="38"/>
      <c r="AI94" s="38"/>
      <c r="AJ94" s="38"/>
      <c r="AK94" s="40"/>
      <c r="AL94" s="41">
        <f t="shared" ref="AL94:AL120" si="33">COUNTA(AH94:AK94)</f>
        <v>0</v>
      </c>
      <c r="AM94" s="38"/>
      <c r="AN94" s="38"/>
      <c r="AO94" s="38"/>
      <c r="AP94" s="40"/>
      <c r="AQ94" s="41">
        <f t="shared" ref="AQ94:AQ120" si="34">COUNTA(AM94:AP94)</f>
        <v>0</v>
      </c>
      <c r="AR94" s="38"/>
      <c r="AS94" s="38"/>
      <c r="AT94" s="38"/>
      <c r="AU94" s="40"/>
      <c r="AV94" s="43">
        <f t="shared" ref="AV94:AV120" si="35">COUNTA(AR94:AU94)</f>
        <v>0</v>
      </c>
    </row>
    <row r="95" spans="1:48" ht="15.75" customHeight="1" x14ac:dyDescent="0.25">
      <c r="A95" s="21">
        <f>#N/A</f>
        <v>4</v>
      </c>
      <c r="B95" s="38" t="s">
        <v>92</v>
      </c>
      <c r="C95" s="37" t="s">
        <v>107</v>
      </c>
      <c r="D95" s="38"/>
      <c r="E95" s="38"/>
      <c r="F95" s="38"/>
      <c r="G95" s="40"/>
      <c r="H95" s="41">
        <f t="shared" si="27"/>
        <v>0</v>
      </c>
      <c r="I95" s="38"/>
      <c r="J95" s="38"/>
      <c r="K95" s="38"/>
      <c r="L95" s="40"/>
      <c r="M95" s="41">
        <f t="shared" si="28"/>
        <v>0</v>
      </c>
      <c r="N95" s="38"/>
      <c r="O95" s="39" t="s">
        <v>49</v>
      </c>
      <c r="P95" s="38"/>
      <c r="Q95" s="40"/>
      <c r="R95" s="41">
        <f t="shared" si="29"/>
        <v>1</v>
      </c>
      <c r="S95" s="38"/>
      <c r="T95" s="38"/>
      <c r="U95" s="38"/>
      <c r="V95" s="42" t="s">
        <v>49</v>
      </c>
      <c r="W95" s="41">
        <f t="shared" si="30"/>
        <v>1</v>
      </c>
      <c r="X95" s="38"/>
      <c r="Y95" s="38"/>
      <c r="Z95" s="38"/>
      <c r="AA95" s="40"/>
      <c r="AB95" s="41">
        <f t="shared" si="31"/>
        <v>0</v>
      </c>
      <c r="AC95" s="38"/>
      <c r="AD95" s="38"/>
      <c r="AE95" s="38"/>
      <c r="AF95" s="40"/>
      <c r="AG95" s="41">
        <f t="shared" si="32"/>
        <v>0</v>
      </c>
      <c r="AH95" s="38"/>
      <c r="AI95" s="38"/>
      <c r="AJ95" s="38"/>
      <c r="AK95" s="40"/>
      <c r="AL95" s="41">
        <f t="shared" si="33"/>
        <v>0</v>
      </c>
      <c r="AM95" s="38"/>
      <c r="AN95" s="38"/>
      <c r="AO95" s="38"/>
      <c r="AP95" s="40"/>
      <c r="AQ95" s="41">
        <f t="shared" si="34"/>
        <v>0</v>
      </c>
      <c r="AR95" s="38"/>
      <c r="AS95" s="38"/>
      <c r="AT95" s="38"/>
      <c r="AU95" s="40"/>
      <c r="AV95" s="43">
        <f t="shared" si="35"/>
        <v>0</v>
      </c>
    </row>
    <row r="96" spans="1:48" ht="15.75" customHeight="1" x14ac:dyDescent="0.25">
      <c r="A96" s="21">
        <f>#N/A</f>
        <v>4</v>
      </c>
      <c r="B96" s="38" t="s">
        <v>72</v>
      </c>
      <c r="C96" s="37" t="s">
        <v>107</v>
      </c>
      <c r="D96" s="38"/>
      <c r="E96" s="38"/>
      <c r="F96" s="38"/>
      <c r="G96" s="40"/>
      <c r="H96" s="41">
        <f t="shared" si="27"/>
        <v>0</v>
      </c>
      <c r="I96" s="38"/>
      <c r="J96" s="38"/>
      <c r="K96" s="38"/>
      <c r="L96" s="40"/>
      <c r="M96" s="41">
        <f t="shared" si="28"/>
        <v>0</v>
      </c>
      <c r="N96" s="38"/>
      <c r="O96" s="38"/>
      <c r="P96" s="38"/>
      <c r="Q96" s="40"/>
      <c r="R96" s="41">
        <f t="shared" si="29"/>
        <v>0</v>
      </c>
      <c r="S96" s="38"/>
      <c r="T96" s="38"/>
      <c r="U96" s="38"/>
      <c r="V96" s="40"/>
      <c r="W96" s="41">
        <f t="shared" si="30"/>
        <v>0</v>
      </c>
      <c r="X96" s="38"/>
      <c r="Y96" s="38"/>
      <c r="Z96" s="38"/>
      <c r="AA96" s="40"/>
      <c r="AB96" s="41">
        <f t="shared" si="31"/>
        <v>0</v>
      </c>
      <c r="AC96" s="38"/>
      <c r="AD96" s="38"/>
      <c r="AE96" s="38"/>
      <c r="AF96" s="40"/>
      <c r="AG96" s="41">
        <f t="shared" si="32"/>
        <v>0</v>
      </c>
      <c r="AH96" s="38"/>
      <c r="AI96" s="38"/>
      <c r="AJ96" s="38"/>
      <c r="AK96" s="40"/>
      <c r="AL96" s="41">
        <f t="shared" si="33"/>
        <v>0</v>
      </c>
      <c r="AM96" s="38"/>
      <c r="AN96" s="38"/>
      <c r="AO96" s="38"/>
      <c r="AP96" s="40"/>
      <c r="AQ96" s="41">
        <f t="shared" si="34"/>
        <v>0</v>
      </c>
      <c r="AR96" s="38"/>
      <c r="AS96" s="38"/>
      <c r="AT96" s="38"/>
      <c r="AU96" s="40"/>
      <c r="AV96" s="43">
        <f t="shared" si="35"/>
        <v>0</v>
      </c>
    </row>
    <row r="97" spans="1:48" ht="15.75" customHeight="1" x14ac:dyDescent="0.25">
      <c r="A97" s="21">
        <f>#N/A</f>
        <v>4</v>
      </c>
      <c r="B97" s="38" t="s">
        <v>93</v>
      </c>
      <c r="C97" s="37" t="s">
        <v>107</v>
      </c>
      <c r="D97" s="38"/>
      <c r="E97" s="38"/>
      <c r="F97" s="38"/>
      <c r="G97" s="40"/>
      <c r="H97" s="41">
        <f t="shared" si="27"/>
        <v>0</v>
      </c>
      <c r="I97" s="38"/>
      <c r="J97" s="38"/>
      <c r="K97" s="38"/>
      <c r="L97" s="40"/>
      <c r="M97" s="41">
        <f t="shared" si="28"/>
        <v>0</v>
      </c>
      <c r="N97" s="38"/>
      <c r="O97" s="38"/>
      <c r="P97" s="38"/>
      <c r="Q97" s="40"/>
      <c r="R97" s="41">
        <f t="shared" si="29"/>
        <v>0</v>
      </c>
      <c r="S97" s="38"/>
      <c r="T97" s="38"/>
      <c r="U97" s="38"/>
      <c r="V97" s="40"/>
      <c r="W97" s="41">
        <f t="shared" si="30"/>
        <v>0</v>
      </c>
      <c r="X97" s="38"/>
      <c r="Y97" s="38"/>
      <c r="Z97" s="38"/>
      <c r="AA97" s="40"/>
      <c r="AB97" s="41">
        <f t="shared" si="31"/>
        <v>0</v>
      </c>
      <c r="AC97" s="38"/>
      <c r="AD97" s="38"/>
      <c r="AE97" s="38"/>
      <c r="AF97" s="40"/>
      <c r="AG97" s="41">
        <f t="shared" si="32"/>
        <v>0</v>
      </c>
      <c r="AH97" s="38"/>
      <c r="AI97" s="38"/>
      <c r="AJ97" s="38"/>
      <c r="AK97" s="40"/>
      <c r="AL97" s="41">
        <f t="shared" si="33"/>
        <v>0</v>
      </c>
      <c r="AM97" s="38"/>
      <c r="AN97" s="38"/>
      <c r="AO97" s="38"/>
      <c r="AP97" s="40"/>
      <c r="AQ97" s="41">
        <f t="shared" si="34"/>
        <v>0</v>
      </c>
      <c r="AR97" s="38"/>
      <c r="AS97" s="38"/>
      <c r="AT97" s="38"/>
      <c r="AU97" s="40"/>
      <c r="AV97" s="43">
        <f t="shared" si="35"/>
        <v>0</v>
      </c>
    </row>
    <row r="98" spans="1:48" ht="15.75" customHeight="1" x14ac:dyDescent="0.25">
      <c r="A98" s="21">
        <f>#N/A</f>
        <v>4</v>
      </c>
      <c r="B98" s="38" t="s">
        <v>74</v>
      </c>
      <c r="C98" s="37" t="s">
        <v>107</v>
      </c>
      <c r="D98" s="38"/>
      <c r="E98" s="38"/>
      <c r="F98" s="39" t="s">
        <v>49</v>
      </c>
      <c r="G98" s="40"/>
      <c r="H98" s="41">
        <f t="shared" si="27"/>
        <v>1</v>
      </c>
      <c r="I98" s="38"/>
      <c r="J98" s="38"/>
      <c r="K98" s="38"/>
      <c r="L98" s="40"/>
      <c r="M98" s="41">
        <f t="shared" si="28"/>
        <v>0</v>
      </c>
      <c r="N98" s="38"/>
      <c r="O98" s="38"/>
      <c r="P98" s="38"/>
      <c r="Q98" s="40"/>
      <c r="R98" s="41">
        <f t="shared" si="29"/>
        <v>0</v>
      </c>
      <c r="S98" s="38"/>
      <c r="T98" s="38"/>
      <c r="U98" s="39" t="s">
        <v>49</v>
      </c>
      <c r="V98" s="40"/>
      <c r="W98" s="41">
        <f t="shared" si="30"/>
        <v>1</v>
      </c>
      <c r="X98" s="38"/>
      <c r="Y98" s="38"/>
      <c r="Z98" s="38"/>
      <c r="AA98" s="40"/>
      <c r="AB98" s="41">
        <f t="shared" si="31"/>
        <v>0</v>
      </c>
      <c r="AC98" s="38"/>
      <c r="AD98" s="38"/>
      <c r="AE98" s="38"/>
      <c r="AF98" s="40"/>
      <c r="AG98" s="41">
        <f t="shared" si="32"/>
        <v>0</v>
      </c>
      <c r="AH98" s="38"/>
      <c r="AI98" s="38"/>
      <c r="AJ98" s="38"/>
      <c r="AK98" s="40"/>
      <c r="AL98" s="41">
        <f t="shared" si="33"/>
        <v>0</v>
      </c>
      <c r="AM98" s="38"/>
      <c r="AN98" s="38"/>
      <c r="AO98" s="38"/>
      <c r="AP98" s="40"/>
      <c r="AQ98" s="41">
        <f t="shared" si="34"/>
        <v>0</v>
      </c>
      <c r="AR98" s="38"/>
      <c r="AS98" s="38"/>
      <c r="AT98" s="39" t="s">
        <v>49</v>
      </c>
      <c r="AU98" s="40"/>
      <c r="AV98" s="43">
        <f t="shared" si="35"/>
        <v>1</v>
      </c>
    </row>
    <row r="99" spans="1:48" ht="15.75" customHeight="1" x14ac:dyDescent="0.25">
      <c r="A99" s="21">
        <f>#N/A</f>
        <v>4</v>
      </c>
      <c r="B99" s="38" t="s">
        <v>94</v>
      </c>
      <c r="C99" s="37" t="s">
        <v>107</v>
      </c>
      <c r="D99" s="38"/>
      <c r="E99" s="38"/>
      <c r="F99" s="38"/>
      <c r="G99" s="40"/>
      <c r="H99" s="41">
        <f t="shared" si="27"/>
        <v>0</v>
      </c>
      <c r="I99" s="38"/>
      <c r="J99" s="38"/>
      <c r="K99" s="38"/>
      <c r="L99" s="40"/>
      <c r="M99" s="41">
        <f t="shared" si="28"/>
        <v>0</v>
      </c>
      <c r="N99" s="38"/>
      <c r="O99" s="38"/>
      <c r="P99" s="38"/>
      <c r="Q99" s="40"/>
      <c r="R99" s="41">
        <f t="shared" si="29"/>
        <v>0</v>
      </c>
      <c r="S99" s="38"/>
      <c r="T99" s="38"/>
      <c r="U99" s="38"/>
      <c r="V99" s="40"/>
      <c r="W99" s="41">
        <f t="shared" si="30"/>
        <v>0</v>
      </c>
      <c r="X99" s="38"/>
      <c r="Y99" s="38"/>
      <c r="Z99" s="38"/>
      <c r="AA99" s="40"/>
      <c r="AB99" s="41">
        <f t="shared" si="31"/>
        <v>0</v>
      </c>
      <c r="AC99" s="38"/>
      <c r="AD99" s="38"/>
      <c r="AE99" s="38"/>
      <c r="AF99" s="40"/>
      <c r="AG99" s="41">
        <f t="shared" si="32"/>
        <v>0</v>
      </c>
      <c r="AH99" s="38"/>
      <c r="AI99" s="38"/>
      <c r="AJ99" s="38"/>
      <c r="AK99" s="40"/>
      <c r="AL99" s="41">
        <f t="shared" si="33"/>
        <v>0</v>
      </c>
      <c r="AM99" s="38"/>
      <c r="AN99" s="38"/>
      <c r="AO99" s="38"/>
      <c r="AP99" s="40"/>
      <c r="AQ99" s="41">
        <f t="shared" si="34"/>
        <v>0</v>
      </c>
      <c r="AR99" s="38"/>
      <c r="AS99" s="38"/>
      <c r="AT99" s="38"/>
      <c r="AU99" s="40"/>
      <c r="AV99" s="43">
        <f t="shared" si="35"/>
        <v>0</v>
      </c>
    </row>
    <row r="100" spans="1:48" ht="15.75" customHeight="1" x14ac:dyDescent="0.25">
      <c r="A100" s="21">
        <f>#N/A</f>
        <v>4</v>
      </c>
      <c r="B100" s="38" t="s">
        <v>108</v>
      </c>
      <c r="C100" s="37" t="s">
        <v>107</v>
      </c>
      <c r="D100" s="38"/>
      <c r="E100" s="38"/>
      <c r="F100" s="39" t="s">
        <v>49</v>
      </c>
      <c r="G100" s="40"/>
      <c r="H100" s="41">
        <f t="shared" si="27"/>
        <v>1</v>
      </c>
      <c r="I100" s="38"/>
      <c r="J100" s="38"/>
      <c r="K100" s="38"/>
      <c r="L100" s="40"/>
      <c r="M100" s="41">
        <f t="shared" si="28"/>
        <v>0</v>
      </c>
      <c r="N100" s="39" t="s">
        <v>49</v>
      </c>
      <c r="O100" s="38"/>
      <c r="P100" s="38"/>
      <c r="Q100" s="40"/>
      <c r="R100" s="41">
        <f t="shared" si="29"/>
        <v>1</v>
      </c>
      <c r="S100" s="38"/>
      <c r="T100" s="38"/>
      <c r="U100" s="38"/>
      <c r="V100" s="40"/>
      <c r="W100" s="41">
        <f t="shared" si="30"/>
        <v>0</v>
      </c>
      <c r="X100" s="38"/>
      <c r="Y100" s="38"/>
      <c r="Z100" s="38"/>
      <c r="AA100" s="40"/>
      <c r="AB100" s="41">
        <f t="shared" si="31"/>
        <v>0</v>
      </c>
      <c r="AC100" s="39" t="s">
        <v>49</v>
      </c>
      <c r="AD100" s="38"/>
      <c r="AE100" s="38"/>
      <c r="AF100" s="40"/>
      <c r="AG100" s="41">
        <f t="shared" si="32"/>
        <v>1</v>
      </c>
      <c r="AH100" s="38"/>
      <c r="AI100" s="38"/>
      <c r="AJ100" s="39" t="s">
        <v>49</v>
      </c>
      <c r="AK100" s="40"/>
      <c r="AL100" s="41">
        <f t="shared" si="33"/>
        <v>1</v>
      </c>
      <c r="AM100" s="38"/>
      <c r="AN100" s="39" t="s">
        <v>47</v>
      </c>
      <c r="AO100" s="38"/>
      <c r="AP100" s="40"/>
      <c r="AQ100" s="41">
        <f t="shared" si="34"/>
        <v>1</v>
      </c>
      <c r="AR100" s="38"/>
      <c r="AS100" s="39" t="s">
        <v>49</v>
      </c>
      <c r="AT100" s="38"/>
      <c r="AU100" s="40"/>
      <c r="AV100" s="43">
        <f t="shared" si="35"/>
        <v>1</v>
      </c>
    </row>
    <row r="101" spans="1:48" ht="15.75" customHeight="1" x14ac:dyDescent="0.25">
      <c r="A101" s="21">
        <f>#N/A</f>
        <v>4</v>
      </c>
      <c r="B101" s="38" t="s">
        <v>109</v>
      </c>
      <c r="C101" s="37" t="s">
        <v>107</v>
      </c>
      <c r="D101" s="38"/>
      <c r="E101" s="38"/>
      <c r="F101" s="38"/>
      <c r="G101" s="40"/>
      <c r="H101" s="41">
        <f t="shared" si="27"/>
        <v>0</v>
      </c>
      <c r="I101" s="38"/>
      <c r="J101" s="38"/>
      <c r="K101" s="38"/>
      <c r="L101" s="40"/>
      <c r="M101" s="41">
        <f t="shared" si="28"/>
        <v>0</v>
      </c>
      <c r="N101" s="38"/>
      <c r="O101" s="38"/>
      <c r="P101" s="38"/>
      <c r="Q101" s="40"/>
      <c r="R101" s="41">
        <f t="shared" si="29"/>
        <v>0</v>
      </c>
      <c r="S101" s="38"/>
      <c r="T101" s="38"/>
      <c r="U101" s="38"/>
      <c r="V101" s="40"/>
      <c r="W101" s="41">
        <f t="shared" si="30"/>
        <v>0</v>
      </c>
      <c r="X101" s="38"/>
      <c r="Y101" s="38"/>
      <c r="Z101" s="39" t="s">
        <v>49</v>
      </c>
      <c r="AA101" s="40"/>
      <c r="AB101" s="41">
        <f t="shared" si="31"/>
        <v>1</v>
      </c>
      <c r="AC101" s="38"/>
      <c r="AD101" s="38"/>
      <c r="AE101" s="38"/>
      <c r="AF101" s="40"/>
      <c r="AG101" s="41">
        <f t="shared" si="32"/>
        <v>0</v>
      </c>
      <c r="AH101" s="38"/>
      <c r="AI101" s="38"/>
      <c r="AJ101" s="38"/>
      <c r="AK101" s="40"/>
      <c r="AL101" s="41">
        <f t="shared" si="33"/>
        <v>0</v>
      </c>
      <c r="AM101" s="39" t="s">
        <v>49</v>
      </c>
      <c r="AN101" s="38"/>
      <c r="AO101" s="38"/>
      <c r="AP101" s="40"/>
      <c r="AQ101" s="41">
        <f t="shared" si="34"/>
        <v>1</v>
      </c>
      <c r="AR101" s="39" t="s">
        <v>49</v>
      </c>
      <c r="AS101" s="38"/>
      <c r="AT101" s="39" t="s">
        <v>49</v>
      </c>
      <c r="AU101" s="40"/>
      <c r="AV101" s="43">
        <f t="shared" si="35"/>
        <v>2</v>
      </c>
    </row>
    <row r="102" spans="1:48" ht="15.75" customHeight="1" x14ac:dyDescent="0.25">
      <c r="A102" s="21">
        <f>#N/A</f>
        <v>4</v>
      </c>
      <c r="B102" s="38" t="s">
        <v>110</v>
      </c>
      <c r="C102" s="37" t="s">
        <v>107</v>
      </c>
      <c r="D102" s="38"/>
      <c r="E102" s="38"/>
      <c r="F102" s="38"/>
      <c r="G102" s="40"/>
      <c r="H102" s="41">
        <f t="shared" si="27"/>
        <v>0</v>
      </c>
      <c r="I102" s="38"/>
      <c r="J102" s="38"/>
      <c r="K102" s="38"/>
      <c r="L102" s="40"/>
      <c r="M102" s="41">
        <f t="shared" si="28"/>
        <v>0</v>
      </c>
      <c r="N102" s="38"/>
      <c r="O102" s="38"/>
      <c r="P102" s="38"/>
      <c r="Q102" s="40"/>
      <c r="R102" s="41">
        <f t="shared" si="29"/>
        <v>0</v>
      </c>
      <c r="S102" s="38"/>
      <c r="T102" s="38"/>
      <c r="U102" s="38"/>
      <c r="V102" s="40"/>
      <c r="W102" s="41">
        <f t="shared" si="30"/>
        <v>0</v>
      </c>
      <c r="X102" s="38"/>
      <c r="Y102" s="38"/>
      <c r="Z102" s="39" t="s">
        <v>49</v>
      </c>
      <c r="AA102" s="40"/>
      <c r="AB102" s="41">
        <f t="shared" si="31"/>
        <v>1</v>
      </c>
      <c r="AC102" s="38"/>
      <c r="AD102" s="38"/>
      <c r="AE102" s="38"/>
      <c r="AF102" s="40"/>
      <c r="AG102" s="41">
        <f t="shared" si="32"/>
        <v>0</v>
      </c>
      <c r="AH102" s="38"/>
      <c r="AI102" s="38"/>
      <c r="AJ102" s="38"/>
      <c r="AK102" s="40"/>
      <c r="AL102" s="41">
        <f t="shared" si="33"/>
        <v>0</v>
      </c>
      <c r="AM102" s="38"/>
      <c r="AN102" s="38"/>
      <c r="AO102" s="38"/>
      <c r="AP102" s="40"/>
      <c r="AQ102" s="41">
        <f t="shared" si="34"/>
        <v>0</v>
      </c>
      <c r="AR102" s="39" t="s">
        <v>49</v>
      </c>
      <c r="AS102" s="38"/>
      <c r="AT102" s="38"/>
      <c r="AU102" s="40"/>
      <c r="AV102" s="43">
        <f t="shared" si="35"/>
        <v>1</v>
      </c>
    </row>
    <row r="103" spans="1:48" ht="15.75" customHeight="1" x14ac:dyDescent="0.25">
      <c r="A103" s="21">
        <f>#N/A</f>
        <v>4</v>
      </c>
      <c r="B103" s="38" t="s">
        <v>95</v>
      </c>
      <c r="C103" s="37" t="s">
        <v>107</v>
      </c>
      <c r="D103" s="38"/>
      <c r="E103" s="38"/>
      <c r="F103" s="38"/>
      <c r="G103" s="40"/>
      <c r="H103" s="41">
        <f t="shared" si="27"/>
        <v>0</v>
      </c>
      <c r="I103" s="38"/>
      <c r="J103" s="38"/>
      <c r="K103" s="38"/>
      <c r="L103" s="40"/>
      <c r="M103" s="41">
        <f t="shared" si="28"/>
        <v>0</v>
      </c>
      <c r="N103" s="38"/>
      <c r="O103" s="38"/>
      <c r="P103" s="38"/>
      <c r="Q103" s="40"/>
      <c r="R103" s="41">
        <f t="shared" si="29"/>
        <v>0</v>
      </c>
      <c r="S103" s="38"/>
      <c r="T103" s="38"/>
      <c r="U103" s="38"/>
      <c r="V103" s="40"/>
      <c r="W103" s="41">
        <f t="shared" si="30"/>
        <v>0</v>
      </c>
      <c r="X103" s="38"/>
      <c r="Y103" s="38"/>
      <c r="Z103" s="38"/>
      <c r="AA103" s="40"/>
      <c r="AB103" s="41">
        <f t="shared" si="31"/>
        <v>0</v>
      </c>
      <c r="AC103" s="38"/>
      <c r="AD103" s="38"/>
      <c r="AE103" s="38"/>
      <c r="AF103" s="40"/>
      <c r="AG103" s="41">
        <f t="shared" si="32"/>
        <v>0</v>
      </c>
      <c r="AH103" s="38"/>
      <c r="AI103" s="38"/>
      <c r="AJ103" s="38"/>
      <c r="AK103" s="40"/>
      <c r="AL103" s="41">
        <f t="shared" si="33"/>
        <v>0</v>
      </c>
      <c r="AM103" s="38"/>
      <c r="AN103" s="38"/>
      <c r="AO103" s="38"/>
      <c r="AP103" s="40"/>
      <c r="AQ103" s="41">
        <f t="shared" si="34"/>
        <v>0</v>
      </c>
      <c r="AR103" s="38"/>
      <c r="AS103" s="39" t="s">
        <v>49</v>
      </c>
      <c r="AT103" s="38"/>
      <c r="AU103" s="40"/>
      <c r="AV103" s="43">
        <f t="shared" si="35"/>
        <v>1</v>
      </c>
    </row>
    <row r="104" spans="1:48" ht="15.75" customHeight="1" x14ac:dyDescent="0.25">
      <c r="A104" s="21">
        <f>#N/A</f>
        <v>4</v>
      </c>
      <c r="B104" s="38" t="s">
        <v>96</v>
      </c>
      <c r="C104" s="37" t="s">
        <v>107</v>
      </c>
      <c r="D104" s="38"/>
      <c r="E104" s="38"/>
      <c r="F104" s="38"/>
      <c r="G104" s="40"/>
      <c r="H104" s="41">
        <f t="shared" si="27"/>
        <v>0</v>
      </c>
      <c r="I104" s="38"/>
      <c r="J104" s="38"/>
      <c r="K104" s="38"/>
      <c r="L104" s="40"/>
      <c r="M104" s="41">
        <f t="shared" si="28"/>
        <v>0</v>
      </c>
      <c r="N104" s="38"/>
      <c r="O104" s="38"/>
      <c r="P104" s="38"/>
      <c r="Q104" s="40"/>
      <c r="R104" s="41">
        <f t="shared" si="29"/>
        <v>0</v>
      </c>
      <c r="S104" s="38"/>
      <c r="T104" s="39" t="s">
        <v>49</v>
      </c>
      <c r="U104" s="38"/>
      <c r="V104" s="40"/>
      <c r="W104" s="41">
        <f t="shared" si="30"/>
        <v>1</v>
      </c>
      <c r="X104" s="38"/>
      <c r="Y104" s="38"/>
      <c r="Z104" s="38"/>
      <c r="AA104" s="40"/>
      <c r="AB104" s="41">
        <f t="shared" si="31"/>
        <v>0</v>
      </c>
      <c r="AC104" s="38"/>
      <c r="AD104" s="38"/>
      <c r="AE104" s="38"/>
      <c r="AF104" s="40"/>
      <c r="AG104" s="41">
        <f t="shared" si="32"/>
        <v>0</v>
      </c>
      <c r="AH104" s="38"/>
      <c r="AI104" s="38"/>
      <c r="AJ104" s="38"/>
      <c r="AK104" s="40"/>
      <c r="AL104" s="41">
        <f t="shared" si="33"/>
        <v>0</v>
      </c>
      <c r="AM104" s="38"/>
      <c r="AN104" s="39" t="s">
        <v>47</v>
      </c>
      <c r="AO104" s="38"/>
      <c r="AP104" s="40"/>
      <c r="AQ104" s="41">
        <f t="shared" si="34"/>
        <v>1</v>
      </c>
      <c r="AR104" s="38"/>
      <c r="AS104" s="38"/>
      <c r="AT104" s="38"/>
      <c r="AU104" s="40"/>
      <c r="AV104" s="43">
        <f t="shared" si="35"/>
        <v>0</v>
      </c>
    </row>
    <row r="105" spans="1:48" ht="15.75" customHeight="1" x14ac:dyDescent="0.25">
      <c r="A105" s="21">
        <f>#N/A</f>
        <v>4</v>
      </c>
      <c r="B105" s="38" t="s">
        <v>97</v>
      </c>
      <c r="C105" s="37" t="s">
        <v>107</v>
      </c>
      <c r="D105" s="38"/>
      <c r="E105" s="38"/>
      <c r="F105" s="38"/>
      <c r="G105" s="40"/>
      <c r="H105" s="41">
        <f t="shared" si="27"/>
        <v>0</v>
      </c>
      <c r="I105" s="38"/>
      <c r="J105" s="38"/>
      <c r="K105" s="38"/>
      <c r="L105" s="40"/>
      <c r="M105" s="41">
        <f t="shared" si="28"/>
        <v>0</v>
      </c>
      <c r="N105" s="38"/>
      <c r="O105" s="38"/>
      <c r="P105" s="38"/>
      <c r="Q105" s="40"/>
      <c r="R105" s="41">
        <f t="shared" si="29"/>
        <v>0</v>
      </c>
      <c r="S105" s="38"/>
      <c r="T105" s="39" t="s">
        <v>49</v>
      </c>
      <c r="U105" s="38"/>
      <c r="V105" s="40"/>
      <c r="W105" s="41">
        <f t="shared" si="30"/>
        <v>1</v>
      </c>
      <c r="X105" s="38"/>
      <c r="Y105" s="38"/>
      <c r="Z105" s="38"/>
      <c r="AA105" s="40"/>
      <c r="AB105" s="41">
        <f t="shared" si="31"/>
        <v>0</v>
      </c>
      <c r="AC105" s="38"/>
      <c r="AD105" s="38"/>
      <c r="AE105" s="38"/>
      <c r="AF105" s="40"/>
      <c r="AG105" s="41">
        <f t="shared" si="32"/>
        <v>0</v>
      </c>
      <c r="AH105" s="38"/>
      <c r="AI105" s="38"/>
      <c r="AJ105" s="38"/>
      <c r="AK105" s="40"/>
      <c r="AL105" s="41">
        <f t="shared" si="33"/>
        <v>0</v>
      </c>
      <c r="AM105" s="38"/>
      <c r="AN105" s="39" t="s">
        <v>47</v>
      </c>
      <c r="AO105" s="38"/>
      <c r="AP105" s="40"/>
      <c r="AQ105" s="41">
        <f t="shared" si="34"/>
        <v>1</v>
      </c>
      <c r="AR105" s="38"/>
      <c r="AS105" s="38"/>
      <c r="AT105" s="38"/>
      <c r="AU105" s="40"/>
      <c r="AV105" s="43">
        <f t="shared" si="35"/>
        <v>0</v>
      </c>
    </row>
    <row r="106" spans="1:48" ht="15.75" customHeight="1" x14ac:dyDescent="0.25">
      <c r="A106" s="21">
        <f>#N/A</f>
        <v>4</v>
      </c>
      <c r="B106" s="38" t="s">
        <v>98</v>
      </c>
      <c r="C106" s="37" t="s">
        <v>107</v>
      </c>
      <c r="D106" s="38"/>
      <c r="E106" s="38"/>
      <c r="F106" s="38"/>
      <c r="G106" s="40"/>
      <c r="H106" s="41">
        <f t="shared" si="27"/>
        <v>0</v>
      </c>
      <c r="I106" s="38"/>
      <c r="J106" s="38"/>
      <c r="K106" s="38"/>
      <c r="L106" s="40"/>
      <c r="M106" s="41">
        <f t="shared" si="28"/>
        <v>0</v>
      </c>
      <c r="N106" s="38"/>
      <c r="O106" s="38"/>
      <c r="P106" s="38"/>
      <c r="Q106" s="40"/>
      <c r="R106" s="41">
        <f t="shared" si="29"/>
        <v>0</v>
      </c>
      <c r="S106" s="38"/>
      <c r="T106" s="38"/>
      <c r="U106" s="38"/>
      <c r="V106" s="40"/>
      <c r="W106" s="41">
        <f t="shared" si="30"/>
        <v>0</v>
      </c>
      <c r="X106" s="38"/>
      <c r="Y106" s="38"/>
      <c r="Z106" s="38"/>
      <c r="AA106" s="40"/>
      <c r="AB106" s="41">
        <f t="shared" si="31"/>
        <v>0</v>
      </c>
      <c r="AC106" s="38"/>
      <c r="AD106" s="38"/>
      <c r="AE106" s="38"/>
      <c r="AF106" s="40"/>
      <c r="AG106" s="41">
        <f t="shared" si="32"/>
        <v>0</v>
      </c>
      <c r="AH106" s="38"/>
      <c r="AI106" s="38"/>
      <c r="AJ106" s="38"/>
      <c r="AK106" s="40"/>
      <c r="AL106" s="41">
        <f t="shared" si="33"/>
        <v>0</v>
      </c>
      <c r="AM106" s="38"/>
      <c r="AN106" s="38"/>
      <c r="AO106" s="39" t="s">
        <v>47</v>
      </c>
      <c r="AP106" s="40"/>
      <c r="AQ106" s="41">
        <f t="shared" si="34"/>
        <v>1</v>
      </c>
      <c r="AR106" s="38"/>
      <c r="AS106" s="38"/>
      <c r="AT106" s="38"/>
      <c r="AU106" s="40"/>
      <c r="AV106" s="43">
        <f t="shared" si="35"/>
        <v>0</v>
      </c>
    </row>
    <row r="107" spans="1:48" ht="15.75" customHeight="1" x14ac:dyDescent="0.25">
      <c r="A107" s="21">
        <f>#N/A</f>
        <v>4</v>
      </c>
      <c r="B107" s="38" t="s">
        <v>99</v>
      </c>
      <c r="C107" s="37" t="s">
        <v>107</v>
      </c>
      <c r="D107" s="38"/>
      <c r="E107" s="38"/>
      <c r="F107" s="38"/>
      <c r="G107" s="40"/>
      <c r="H107" s="41">
        <f t="shared" si="27"/>
        <v>0</v>
      </c>
      <c r="I107" s="38"/>
      <c r="J107" s="38"/>
      <c r="K107" s="38"/>
      <c r="L107" s="40"/>
      <c r="M107" s="41">
        <f t="shared" si="28"/>
        <v>0</v>
      </c>
      <c r="N107" s="38"/>
      <c r="O107" s="38"/>
      <c r="P107" s="38"/>
      <c r="Q107" s="40"/>
      <c r="R107" s="41">
        <f t="shared" si="29"/>
        <v>0</v>
      </c>
      <c r="S107" s="38"/>
      <c r="T107" s="38"/>
      <c r="U107" s="38"/>
      <c r="V107" s="42" t="s">
        <v>49</v>
      </c>
      <c r="W107" s="41">
        <f t="shared" si="30"/>
        <v>1</v>
      </c>
      <c r="X107" s="38"/>
      <c r="Y107" s="38"/>
      <c r="Z107" s="38"/>
      <c r="AA107" s="40"/>
      <c r="AB107" s="41">
        <f t="shared" si="31"/>
        <v>0</v>
      </c>
      <c r="AC107" s="38"/>
      <c r="AD107" s="38"/>
      <c r="AE107" s="38"/>
      <c r="AF107" s="40"/>
      <c r="AG107" s="41">
        <f t="shared" si="32"/>
        <v>0</v>
      </c>
      <c r="AH107" s="38"/>
      <c r="AI107" s="39" t="s">
        <v>49</v>
      </c>
      <c r="AJ107" s="39"/>
      <c r="AK107" s="40"/>
      <c r="AL107" s="41">
        <f t="shared" si="33"/>
        <v>1</v>
      </c>
      <c r="AM107" s="38"/>
      <c r="AN107" s="38"/>
      <c r="AO107" s="38"/>
      <c r="AP107" s="42" t="s">
        <v>49</v>
      </c>
      <c r="AQ107" s="41">
        <f t="shared" si="34"/>
        <v>1</v>
      </c>
      <c r="AR107" s="38"/>
      <c r="AS107" s="38"/>
      <c r="AT107" s="38"/>
      <c r="AU107" s="40"/>
      <c r="AV107" s="43">
        <f t="shared" si="35"/>
        <v>0</v>
      </c>
    </row>
    <row r="108" spans="1:48" ht="15.75" customHeight="1" x14ac:dyDescent="0.25">
      <c r="A108" s="21">
        <f>#N/A</f>
        <v>4</v>
      </c>
      <c r="B108" s="38" t="s">
        <v>100</v>
      </c>
      <c r="C108" s="37" t="s">
        <v>107</v>
      </c>
      <c r="D108" s="38"/>
      <c r="E108" s="38"/>
      <c r="F108" s="38"/>
      <c r="G108" s="40"/>
      <c r="H108" s="41">
        <f t="shared" si="27"/>
        <v>0</v>
      </c>
      <c r="I108" s="38"/>
      <c r="J108" s="38"/>
      <c r="K108" s="38"/>
      <c r="L108" s="40"/>
      <c r="M108" s="41">
        <f t="shared" si="28"/>
        <v>0</v>
      </c>
      <c r="N108" s="38"/>
      <c r="O108" s="38"/>
      <c r="P108" s="38"/>
      <c r="Q108" s="40"/>
      <c r="R108" s="41">
        <f t="shared" si="29"/>
        <v>0</v>
      </c>
      <c r="S108" s="38"/>
      <c r="T108" s="38"/>
      <c r="U108" s="38"/>
      <c r="V108" s="40"/>
      <c r="W108" s="41">
        <f t="shared" si="30"/>
        <v>0</v>
      </c>
      <c r="X108" s="38"/>
      <c r="Y108" s="38"/>
      <c r="Z108" s="38"/>
      <c r="AA108" s="40"/>
      <c r="AB108" s="41">
        <f t="shared" si="31"/>
        <v>0</v>
      </c>
      <c r="AC108" s="38"/>
      <c r="AD108" s="38"/>
      <c r="AE108" s="38"/>
      <c r="AF108" s="40"/>
      <c r="AG108" s="41">
        <f t="shared" si="32"/>
        <v>0</v>
      </c>
      <c r="AH108" s="38"/>
      <c r="AI108" s="38"/>
      <c r="AJ108" s="38"/>
      <c r="AK108" s="40"/>
      <c r="AL108" s="41">
        <f t="shared" si="33"/>
        <v>0</v>
      </c>
      <c r="AM108" s="38"/>
      <c r="AN108" s="38"/>
      <c r="AO108" s="38"/>
      <c r="AP108" s="40"/>
      <c r="AQ108" s="41">
        <f t="shared" si="34"/>
        <v>0</v>
      </c>
      <c r="AR108" s="38"/>
      <c r="AS108" s="38"/>
      <c r="AT108" s="38"/>
      <c r="AU108" s="40"/>
      <c r="AV108" s="43">
        <f t="shared" si="35"/>
        <v>0</v>
      </c>
    </row>
    <row r="109" spans="1:48" ht="15.75" customHeight="1" x14ac:dyDescent="0.25">
      <c r="A109" s="21">
        <f>#N/A</f>
        <v>4</v>
      </c>
      <c r="B109" s="38" t="s">
        <v>101</v>
      </c>
      <c r="C109" s="37" t="s">
        <v>107</v>
      </c>
      <c r="D109" s="38"/>
      <c r="E109" s="38"/>
      <c r="F109" s="38"/>
      <c r="G109" s="40"/>
      <c r="H109" s="41">
        <f t="shared" si="27"/>
        <v>0</v>
      </c>
      <c r="I109" s="38"/>
      <c r="J109" s="38"/>
      <c r="K109" s="38"/>
      <c r="L109" s="40"/>
      <c r="M109" s="41">
        <f t="shared" si="28"/>
        <v>0</v>
      </c>
      <c r="N109" s="38"/>
      <c r="O109" s="38"/>
      <c r="P109" s="38"/>
      <c r="Q109" s="40"/>
      <c r="R109" s="41">
        <f t="shared" si="29"/>
        <v>0</v>
      </c>
      <c r="S109" s="38"/>
      <c r="T109" s="38"/>
      <c r="U109" s="38"/>
      <c r="V109" s="40"/>
      <c r="W109" s="41">
        <f t="shared" si="30"/>
        <v>0</v>
      </c>
      <c r="X109" s="38"/>
      <c r="Y109" s="38"/>
      <c r="Z109" s="38"/>
      <c r="AA109" s="40"/>
      <c r="AB109" s="41">
        <f t="shared" si="31"/>
        <v>0</v>
      </c>
      <c r="AC109" s="38"/>
      <c r="AD109" s="38"/>
      <c r="AE109" s="38"/>
      <c r="AF109" s="40"/>
      <c r="AG109" s="41">
        <f t="shared" si="32"/>
        <v>0</v>
      </c>
      <c r="AH109" s="38"/>
      <c r="AI109" s="38"/>
      <c r="AJ109" s="38"/>
      <c r="AK109" s="40"/>
      <c r="AL109" s="41">
        <f t="shared" si="33"/>
        <v>0</v>
      </c>
      <c r="AM109" s="38"/>
      <c r="AN109" s="38"/>
      <c r="AO109" s="38"/>
      <c r="AP109" s="40"/>
      <c r="AQ109" s="41">
        <f t="shared" si="34"/>
        <v>0</v>
      </c>
      <c r="AR109" s="38"/>
      <c r="AS109" s="38"/>
      <c r="AT109" s="38"/>
      <c r="AU109" s="40"/>
      <c r="AV109" s="43">
        <f t="shared" si="35"/>
        <v>0</v>
      </c>
    </row>
    <row r="110" spans="1:48" ht="15.75" customHeight="1" x14ac:dyDescent="0.25">
      <c r="A110" s="21">
        <f>#N/A</f>
        <v>4</v>
      </c>
      <c r="B110" s="38" t="s">
        <v>78</v>
      </c>
      <c r="C110" s="37" t="s">
        <v>107</v>
      </c>
      <c r="D110" s="38"/>
      <c r="E110" s="38"/>
      <c r="F110" s="38"/>
      <c r="G110" s="40"/>
      <c r="H110" s="41">
        <f t="shared" si="27"/>
        <v>0</v>
      </c>
      <c r="I110" s="38"/>
      <c r="J110" s="38"/>
      <c r="K110" s="38"/>
      <c r="L110" s="40"/>
      <c r="M110" s="41">
        <f t="shared" si="28"/>
        <v>0</v>
      </c>
      <c r="N110" s="38"/>
      <c r="O110" s="38"/>
      <c r="P110" s="38"/>
      <c r="Q110" s="40"/>
      <c r="R110" s="41">
        <f t="shared" si="29"/>
        <v>0</v>
      </c>
      <c r="S110" s="38"/>
      <c r="T110" s="38"/>
      <c r="U110" s="38"/>
      <c r="V110" s="40"/>
      <c r="W110" s="41">
        <f t="shared" si="30"/>
        <v>0</v>
      </c>
      <c r="X110" s="38"/>
      <c r="Y110" s="38"/>
      <c r="Z110" s="38"/>
      <c r="AA110" s="40"/>
      <c r="AB110" s="41">
        <f t="shared" si="31"/>
        <v>0</v>
      </c>
      <c r="AC110" s="38"/>
      <c r="AD110" s="38"/>
      <c r="AE110" s="38"/>
      <c r="AF110" s="40"/>
      <c r="AG110" s="41">
        <f t="shared" si="32"/>
        <v>0</v>
      </c>
      <c r="AH110" s="38"/>
      <c r="AI110" s="38"/>
      <c r="AJ110" s="38"/>
      <c r="AK110" s="40"/>
      <c r="AL110" s="41">
        <f t="shared" si="33"/>
        <v>0</v>
      </c>
      <c r="AM110" s="38"/>
      <c r="AN110" s="38"/>
      <c r="AO110" s="38"/>
      <c r="AP110" s="40"/>
      <c r="AQ110" s="41">
        <f t="shared" si="34"/>
        <v>0</v>
      </c>
      <c r="AR110" s="38"/>
      <c r="AS110" s="38"/>
      <c r="AT110" s="39" t="s">
        <v>49</v>
      </c>
      <c r="AU110" s="40"/>
      <c r="AV110" s="43">
        <f t="shared" si="35"/>
        <v>1</v>
      </c>
    </row>
    <row r="111" spans="1:48" ht="15.75" customHeight="1" x14ac:dyDescent="0.25">
      <c r="A111" s="21">
        <f>#N/A</f>
        <v>4</v>
      </c>
      <c r="B111" s="38" t="s">
        <v>79</v>
      </c>
      <c r="C111" s="37" t="s">
        <v>107</v>
      </c>
      <c r="D111" s="38"/>
      <c r="E111" s="38"/>
      <c r="F111" s="38"/>
      <c r="G111" s="40"/>
      <c r="H111" s="41">
        <f t="shared" si="27"/>
        <v>0</v>
      </c>
      <c r="I111" s="38"/>
      <c r="J111" s="38"/>
      <c r="K111" s="38"/>
      <c r="L111" s="40"/>
      <c r="M111" s="41">
        <f t="shared" si="28"/>
        <v>0</v>
      </c>
      <c r="N111" s="38"/>
      <c r="O111" s="38"/>
      <c r="P111" s="38"/>
      <c r="Q111" s="40"/>
      <c r="R111" s="41">
        <f t="shared" si="29"/>
        <v>0</v>
      </c>
      <c r="S111" s="38"/>
      <c r="T111" s="38"/>
      <c r="U111" s="38"/>
      <c r="V111" s="40"/>
      <c r="W111" s="41">
        <f t="shared" si="30"/>
        <v>0</v>
      </c>
      <c r="X111" s="38"/>
      <c r="Y111" s="38"/>
      <c r="Z111" s="38"/>
      <c r="AA111" s="40"/>
      <c r="AB111" s="41">
        <f t="shared" si="31"/>
        <v>0</v>
      </c>
      <c r="AC111" s="38"/>
      <c r="AD111" s="38"/>
      <c r="AE111" s="38"/>
      <c r="AF111" s="40"/>
      <c r="AG111" s="41">
        <f t="shared" si="32"/>
        <v>0</v>
      </c>
      <c r="AH111" s="38"/>
      <c r="AI111" s="38"/>
      <c r="AJ111" s="38"/>
      <c r="AK111" s="40"/>
      <c r="AL111" s="41">
        <f t="shared" si="33"/>
        <v>0</v>
      </c>
      <c r="AM111" s="38"/>
      <c r="AN111" s="38"/>
      <c r="AO111" s="38"/>
      <c r="AP111" s="40"/>
      <c r="AQ111" s="41">
        <f t="shared" si="34"/>
        <v>0</v>
      </c>
      <c r="AR111" s="38"/>
      <c r="AS111" s="38"/>
      <c r="AT111" s="38"/>
      <c r="AU111" s="40"/>
      <c r="AV111" s="43">
        <f t="shared" si="35"/>
        <v>0</v>
      </c>
    </row>
    <row r="112" spans="1:48" ht="15.75" customHeight="1" x14ac:dyDescent="0.25">
      <c r="A112" s="21">
        <f>#N/A</f>
        <v>4</v>
      </c>
      <c r="B112" s="38" t="s">
        <v>80</v>
      </c>
      <c r="C112" s="37" t="s">
        <v>107</v>
      </c>
      <c r="D112" s="38"/>
      <c r="E112" s="38"/>
      <c r="F112" s="38"/>
      <c r="G112" s="40"/>
      <c r="H112" s="41">
        <f t="shared" si="27"/>
        <v>0</v>
      </c>
      <c r="I112" s="38"/>
      <c r="J112" s="38"/>
      <c r="K112" s="39" t="s">
        <v>49</v>
      </c>
      <c r="L112" s="40"/>
      <c r="M112" s="41">
        <f t="shared" si="28"/>
        <v>1</v>
      </c>
      <c r="N112" s="38"/>
      <c r="O112" s="38"/>
      <c r="P112" s="38"/>
      <c r="Q112" s="40"/>
      <c r="R112" s="41">
        <f t="shared" si="29"/>
        <v>0</v>
      </c>
      <c r="S112" s="38"/>
      <c r="T112" s="38"/>
      <c r="U112" s="38"/>
      <c r="V112" s="40"/>
      <c r="W112" s="41">
        <f t="shared" si="30"/>
        <v>0</v>
      </c>
      <c r="X112" s="38"/>
      <c r="Y112" s="38"/>
      <c r="Z112" s="38"/>
      <c r="AA112" s="40"/>
      <c r="AB112" s="41">
        <f t="shared" si="31"/>
        <v>0</v>
      </c>
      <c r="AC112" s="38"/>
      <c r="AD112" s="38"/>
      <c r="AE112" s="38"/>
      <c r="AF112" s="40"/>
      <c r="AG112" s="41">
        <f t="shared" si="32"/>
        <v>0</v>
      </c>
      <c r="AH112" s="38"/>
      <c r="AI112" s="38"/>
      <c r="AJ112" s="38"/>
      <c r="AK112" s="40"/>
      <c r="AL112" s="41">
        <f t="shared" si="33"/>
        <v>0</v>
      </c>
      <c r="AM112" s="38"/>
      <c r="AN112" s="38"/>
      <c r="AO112" s="38"/>
      <c r="AP112" s="40"/>
      <c r="AQ112" s="41">
        <f t="shared" si="34"/>
        <v>0</v>
      </c>
      <c r="AR112" s="38"/>
      <c r="AS112" s="38"/>
      <c r="AT112" s="39" t="s">
        <v>49</v>
      </c>
      <c r="AU112" s="40"/>
      <c r="AV112" s="43">
        <f t="shared" si="35"/>
        <v>1</v>
      </c>
    </row>
    <row r="113" spans="1:48" ht="15.75" customHeight="1" x14ac:dyDescent="0.25">
      <c r="A113" s="21">
        <f>#N/A</f>
        <v>4</v>
      </c>
      <c r="B113" s="38" t="s">
        <v>81</v>
      </c>
      <c r="C113" s="37" t="s">
        <v>107</v>
      </c>
      <c r="D113" s="38"/>
      <c r="E113" s="38"/>
      <c r="F113" s="38"/>
      <c r="G113" s="40"/>
      <c r="H113" s="41">
        <f t="shared" si="27"/>
        <v>0</v>
      </c>
      <c r="I113" s="38"/>
      <c r="J113" s="38"/>
      <c r="K113" s="38"/>
      <c r="L113" s="40"/>
      <c r="M113" s="41">
        <f t="shared" si="28"/>
        <v>0</v>
      </c>
      <c r="N113" s="38"/>
      <c r="O113" s="38"/>
      <c r="P113" s="38"/>
      <c r="Q113" s="40"/>
      <c r="R113" s="41">
        <f t="shared" si="29"/>
        <v>0</v>
      </c>
      <c r="S113" s="38"/>
      <c r="T113" s="38"/>
      <c r="U113" s="38"/>
      <c r="V113" s="40"/>
      <c r="W113" s="41">
        <f t="shared" si="30"/>
        <v>0</v>
      </c>
      <c r="X113" s="38"/>
      <c r="Y113" s="38"/>
      <c r="Z113" s="38"/>
      <c r="AA113" s="40"/>
      <c r="AB113" s="41">
        <f t="shared" si="31"/>
        <v>0</v>
      </c>
      <c r="AC113" s="38"/>
      <c r="AD113" s="38"/>
      <c r="AE113" s="38"/>
      <c r="AF113" s="40"/>
      <c r="AG113" s="41">
        <f t="shared" si="32"/>
        <v>0</v>
      </c>
      <c r="AH113" s="38"/>
      <c r="AI113" s="38"/>
      <c r="AJ113" s="38"/>
      <c r="AK113" s="40"/>
      <c r="AL113" s="41">
        <f t="shared" si="33"/>
        <v>0</v>
      </c>
      <c r="AM113" s="38"/>
      <c r="AN113" s="38"/>
      <c r="AO113" s="38"/>
      <c r="AP113" s="40"/>
      <c r="AQ113" s="41">
        <f t="shared" si="34"/>
        <v>0</v>
      </c>
      <c r="AR113" s="38"/>
      <c r="AS113" s="38"/>
      <c r="AT113" s="38"/>
      <c r="AU113" s="40"/>
      <c r="AV113" s="43">
        <f t="shared" si="35"/>
        <v>0</v>
      </c>
    </row>
    <row r="114" spans="1:48" ht="15.75" customHeight="1" x14ac:dyDescent="0.25">
      <c r="A114" s="21">
        <f>#N/A</f>
        <v>4</v>
      </c>
      <c r="B114" s="38" t="s">
        <v>102</v>
      </c>
      <c r="C114" s="37" t="s">
        <v>107</v>
      </c>
      <c r="D114" s="38"/>
      <c r="E114" s="38"/>
      <c r="F114" s="38"/>
      <c r="G114" s="40"/>
      <c r="H114" s="41">
        <f t="shared" si="27"/>
        <v>0</v>
      </c>
      <c r="I114" s="38"/>
      <c r="J114" s="38"/>
      <c r="K114" s="38"/>
      <c r="L114" s="40"/>
      <c r="M114" s="41">
        <f t="shared" si="28"/>
        <v>0</v>
      </c>
      <c r="N114" s="38"/>
      <c r="O114" s="38"/>
      <c r="P114" s="38"/>
      <c r="Q114" s="40"/>
      <c r="R114" s="41">
        <f t="shared" si="29"/>
        <v>0</v>
      </c>
      <c r="S114" s="38"/>
      <c r="T114" s="38"/>
      <c r="U114" s="38"/>
      <c r="V114" s="40"/>
      <c r="W114" s="41">
        <f t="shared" si="30"/>
        <v>0</v>
      </c>
      <c r="X114" s="38"/>
      <c r="Y114" s="38"/>
      <c r="Z114" s="38"/>
      <c r="AA114" s="40"/>
      <c r="AB114" s="41">
        <f t="shared" si="31"/>
        <v>0</v>
      </c>
      <c r="AC114" s="38"/>
      <c r="AD114" s="38"/>
      <c r="AE114" s="38"/>
      <c r="AF114" s="40"/>
      <c r="AG114" s="41">
        <f t="shared" si="32"/>
        <v>0</v>
      </c>
      <c r="AH114" s="38"/>
      <c r="AI114" s="38"/>
      <c r="AJ114" s="38"/>
      <c r="AK114" s="40"/>
      <c r="AL114" s="41">
        <f t="shared" si="33"/>
        <v>0</v>
      </c>
      <c r="AM114" s="38"/>
      <c r="AN114" s="38"/>
      <c r="AO114" s="38"/>
      <c r="AP114" s="40"/>
      <c r="AQ114" s="41">
        <f t="shared" si="34"/>
        <v>0</v>
      </c>
      <c r="AR114" s="38"/>
      <c r="AS114" s="38"/>
      <c r="AT114" s="38"/>
      <c r="AU114" s="40"/>
      <c r="AV114" s="43">
        <f t="shared" si="35"/>
        <v>0</v>
      </c>
    </row>
    <row r="115" spans="1:48" ht="15.75" customHeight="1" x14ac:dyDescent="0.25">
      <c r="A115" s="21">
        <f>#N/A</f>
        <v>4</v>
      </c>
      <c r="B115" s="44" t="s">
        <v>82</v>
      </c>
      <c r="C115" s="37" t="s">
        <v>107</v>
      </c>
      <c r="D115" s="45"/>
      <c r="E115" s="45"/>
      <c r="F115" s="45"/>
      <c r="G115" s="46"/>
      <c r="H115" s="47">
        <f t="shared" si="27"/>
        <v>0</v>
      </c>
      <c r="I115" s="45"/>
      <c r="J115" s="45"/>
      <c r="K115" s="45"/>
      <c r="L115" s="46"/>
      <c r="M115" s="47">
        <f t="shared" si="28"/>
        <v>0</v>
      </c>
      <c r="N115" s="45"/>
      <c r="O115" s="45"/>
      <c r="P115" s="45"/>
      <c r="Q115" s="46"/>
      <c r="R115" s="47">
        <f t="shared" si="29"/>
        <v>0</v>
      </c>
      <c r="S115" s="45"/>
      <c r="T115" s="45"/>
      <c r="U115" s="45"/>
      <c r="V115" s="46"/>
      <c r="W115" s="47">
        <f t="shared" si="30"/>
        <v>0</v>
      </c>
      <c r="X115" s="45"/>
      <c r="Y115" s="45"/>
      <c r="Z115" s="45"/>
      <c r="AA115" s="46"/>
      <c r="AB115" s="47">
        <f t="shared" si="31"/>
        <v>0</v>
      </c>
      <c r="AC115" s="45"/>
      <c r="AD115" s="45"/>
      <c r="AE115" s="45"/>
      <c r="AF115" s="46"/>
      <c r="AG115" s="47">
        <f t="shared" si="32"/>
        <v>0</v>
      </c>
      <c r="AH115" s="45"/>
      <c r="AI115" s="45"/>
      <c r="AJ115" s="45"/>
      <c r="AK115" s="46"/>
      <c r="AL115" s="47">
        <f t="shared" si="33"/>
        <v>0</v>
      </c>
      <c r="AM115" s="45"/>
      <c r="AN115" s="45"/>
      <c r="AO115" s="45"/>
      <c r="AP115" s="46"/>
      <c r="AQ115" s="47">
        <f t="shared" si="34"/>
        <v>0</v>
      </c>
      <c r="AR115" s="45"/>
      <c r="AS115" s="45"/>
      <c r="AT115" s="45"/>
      <c r="AU115" s="46"/>
      <c r="AV115" s="48">
        <f t="shared" si="35"/>
        <v>0</v>
      </c>
    </row>
    <row r="116" spans="1:48" ht="15.75" customHeight="1" x14ac:dyDescent="0.25">
      <c r="A116" s="21">
        <f>#N/A</f>
        <v>4</v>
      </c>
      <c r="B116" s="44"/>
      <c r="C116" s="38" t="s">
        <v>107</v>
      </c>
      <c r="D116" s="38"/>
      <c r="E116" s="38"/>
      <c r="F116" s="38"/>
      <c r="G116" s="40"/>
      <c r="H116" s="41">
        <f t="shared" si="27"/>
        <v>0</v>
      </c>
      <c r="I116" s="38"/>
      <c r="J116" s="38"/>
      <c r="K116" s="38"/>
      <c r="L116" s="40"/>
      <c r="M116" s="41">
        <f t="shared" si="28"/>
        <v>0</v>
      </c>
      <c r="N116" s="38"/>
      <c r="O116" s="38"/>
      <c r="P116" s="38"/>
      <c r="Q116" s="40"/>
      <c r="R116" s="41">
        <f t="shared" si="29"/>
        <v>0</v>
      </c>
      <c r="S116" s="38"/>
      <c r="T116" s="38"/>
      <c r="U116" s="38"/>
      <c r="V116" s="40"/>
      <c r="W116" s="41">
        <f t="shared" si="30"/>
        <v>0</v>
      </c>
      <c r="X116" s="38"/>
      <c r="Y116" s="38"/>
      <c r="Z116" s="38"/>
      <c r="AA116" s="40"/>
      <c r="AB116" s="41">
        <f t="shared" si="31"/>
        <v>0</v>
      </c>
      <c r="AC116" s="38"/>
      <c r="AD116" s="38"/>
      <c r="AE116" s="38"/>
      <c r="AF116" s="40"/>
      <c r="AG116" s="41">
        <f t="shared" si="32"/>
        <v>0</v>
      </c>
      <c r="AH116" s="38"/>
      <c r="AI116" s="38"/>
      <c r="AJ116" s="38"/>
      <c r="AK116" s="40"/>
      <c r="AL116" s="41">
        <f t="shared" si="33"/>
        <v>0</v>
      </c>
      <c r="AM116" s="38"/>
      <c r="AN116" s="38"/>
      <c r="AO116" s="38"/>
      <c r="AP116" s="40"/>
      <c r="AQ116" s="41">
        <f t="shared" si="34"/>
        <v>0</v>
      </c>
      <c r="AR116" s="38"/>
      <c r="AS116" s="38"/>
      <c r="AT116" s="38"/>
      <c r="AU116" s="40"/>
      <c r="AV116" s="41">
        <f t="shared" si="35"/>
        <v>0</v>
      </c>
    </row>
    <row r="117" spans="1:48" ht="15.75" customHeight="1" x14ac:dyDescent="0.25">
      <c r="A117" s="21">
        <f>#N/A</f>
        <v>4</v>
      </c>
      <c r="B117" s="44"/>
      <c r="C117" s="38" t="s">
        <v>107</v>
      </c>
      <c r="D117" s="38"/>
      <c r="E117" s="38"/>
      <c r="F117" s="38"/>
      <c r="G117" s="40"/>
      <c r="H117" s="41">
        <f t="shared" si="27"/>
        <v>0</v>
      </c>
      <c r="I117" s="38"/>
      <c r="J117" s="38"/>
      <c r="K117" s="38"/>
      <c r="L117" s="40"/>
      <c r="M117" s="41">
        <f t="shared" si="28"/>
        <v>0</v>
      </c>
      <c r="N117" s="38"/>
      <c r="O117" s="38"/>
      <c r="P117" s="38"/>
      <c r="Q117" s="40"/>
      <c r="R117" s="41">
        <f t="shared" si="29"/>
        <v>0</v>
      </c>
      <c r="S117" s="38"/>
      <c r="T117" s="38"/>
      <c r="U117" s="38"/>
      <c r="V117" s="40"/>
      <c r="W117" s="41">
        <f t="shared" si="30"/>
        <v>0</v>
      </c>
      <c r="X117" s="38"/>
      <c r="Y117" s="38"/>
      <c r="Z117" s="38"/>
      <c r="AA117" s="40"/>
      <c r="AB117" s="41">
        <f t="shared" si="31"/>
        <v>0</v>
      </c>
      <c r="AC117" s="38"/>
      <c r="AD117" s="38"/>
      <c r="AE117" s="38"/>
      <c r="AF117" s="40"/>
      <c r="AG117" s="41">
        <f t="shared" si="32"/>
        <v>0</v>
      </c>
      <c r="AH117" s="38"/>
      <c r="AI117" s="38"/>
      <c r="AJ117" s="38"/>
      <c r="AK117" s="40"/>
      <c r="AL117" s="41">
        <f t="shared" si="33"/>
        <v>0</v>
      </c>
      <c r="AM117" s="38"/>
      <c r="AN117" s="38"/>
      <c r="AO117" s="38"/>
      <c r="AP117" s="40"/>
      <c r="AQ117" s="41">
        <f t="shared" si="34"/>
        <v>0</v>
      </c>
      <c r="AR117" s="38"/>
      <c r="AS117" s="38"/>
      <c r="AT117" s="38"/>
      <c r="AU117" s="40"/>
      <c r="AV117" s="41">
        <f t="shared" si="35"/>
        <v>0</v>
      </c>
    </row>
    <row r="118" spans="1:48" ht="15.75" customHeight="1" x14ac:dyDescent="0.25">
      <c r="A118" s="21">
        <f>#N/A</f>
        <v>4</v>
      </c>
      <c r="B118" s="44"/>
      <c r="C118" s="38" t="s">
        <v>107</v>
      </c>
      <c r="D118" s="38"/>
      <c r="E118" s="38"/>
      <c r="F118" s="38"/>
      <c r="G118" s="40"/>
      <c r="H118" s="41">
        <f t="shared" si="27"/>
        <v>0</v>
      </c>
      <c r="I118" s="38"/>
      <c r="J118" s="38"/>
      <c r="K118" s="38"/>
      <c r="L118" s="40"/>
      <c r="M118" s="41">
        <f t="shared" si="28"/>
        <v>0</v>
      </c>
      <c r="N118" s="38"/>
      <c r="O118" s="38"/>
      <c r="P118" s="38"/>
      <c r="Q118" s="40"/>
      <c r="R118" s="41">
        <f t="shared" si="29"/>
        <v>0</v>
      </c>
      <c r="S118" s="38"/>
      <c r="T118" s="38"/>
      <c r="U118" s="38"/>
      <c r="V118" s="40"/>
      <c r="W118" s="41">
        <f t="shared" si="30"/>
        <v>0</v>
      </c>
      <c r="X118" s="38"/>
      <c r="Y118" s="38"/>
      <c r="Z118" s="38"/>
      <c r="AA118" s="40"/>
      <c r="AB118" s="41">
        <f t="shared" si="31"/>
        <v>0</v>
      </c>
      <c r="AC118" s="38"/>
      <c r="AD118" s="38"/>
      <c r="AE118" s="38"/>
      <c r="AF118" s="40"/>
      <c r="AG118" s="41">
        <f t="shared" si="32"/>
        <v>0</v>
      </c>
      <c r="AH118" s="38"/>
      <c r="AI118" s="38"/>
      <c r="AJ118" s="38"/>
      <c r="AK118" s="40"/>
      <c r="AL118" s="41">
        <f t="shared" si="33"/>
        <v>0</v>
      </c>
      <c r="AM118" s="38"/>
      <c r="AN118" s="38"/>
      <c r="AO118" s="38"/>
      <c r="AP118" s="40"/>
      <c r="AQ118" s="41">
        <f t="shared" si="34"/>
        <v>0</v>
      </c>
      <c r="AR118" s="38"/>
      <c r="AS118" s="38"/>
      <c r="AT118" s="38"/>
      <c r="AU118" s="40"/>
      <c r="AV118" s="41">
        <f t="shared" si="35"/>
        <v>0</v>
      </c>
    </row>
    <row r="119" spans="1:48" ht="15.75" customHeight="1" x14ac:dyDescent="0.25">
      <c r="A119" s="21">
        <f>#N/A</f>
        <v>4</v>
      </c>
      <c r="B119" s="44"/>
      <c r="C119" s="38" t="s">
        <v>107</v>
      </c>
      <c r="D119" s="38"/>
      <c r="E119" s="38"/>
      <c r="F119" s="38"/>
      <c r="G119" s="40"/>
      <c r="H119" s="41">
        <f t="shared" si="27"/>
        <v>0</v>
      </c>
      <c r="I119" s="38"/>
      <c r="J119" s="38"/>
      <c r="K119" s="38"/>
      <c r="L119" s="40"/>
      <c r="M119" s="41">
        <f t="shared" si="28"/>
        <v>0</v>
      </c>
      <c r="N119" s="38"/>
      <c r="O119" s="38"/>
      <c r="P119" s="38"/>
      <c r="Q119" s="40"/>
      <c r="R119" s="41">
        <f t="shared" si="29"/>
        <v>0</v>
      </c>
      <c r="S119" s="38"/>
      <c r="T119" s="38"/>
      <c r="U119" s="38"/>
      <c r="V119" s="40"/>
      <c r="W119" s="41">
        <f t="shared" si="30"/>
        <v>0</v>
      </c>
      <c r="X119" s="38"/>
      <c r="Y119" s="38"/>
      <c r="Z119" s="38"/>
      <c r="AA119" s="40"/>
      <c r="AB119" s="41">
        <f t="shared" si="31"/>
        <v>0</v>
      </c>
      <c r="AC119" s="38"/>
      <c r="AD119" s="38"/>
      <c r="AE119" s="38"/>
      <c r="AF119" s="40"/>
      <c r="AG119" s="41">
        <f t="shared" si="32"/>
        <v>0</v>
      </c>
      <c r="AH119" s="38"/>
      <c r="AI119" s="38"/>
      <c r="AJ119" s="38"/>
      <c r="AK119" s="40"/>
      <c r="AL119" s="41">
        <f t="shared" si="33"/>
        <v>0</v>
      </c>
      <c r="AM119" s="38"/>
      <c r="AN119" s="38"/>
      <c r="AO119" s="38"/>
      <c r="AP119" s="40"/>
      <c r="AQ119" s="41">
        <f t="shared" si="34"/>
        <v>0</v>
      </c>
      <c r="AR119" s="38"/>
      <c r="AS119" s="38"/>
      <c r="AT119" s="38"/>
      <c r="AU119" s="40"/>
      <c r="AV119" s="41">
        <f t="shared" si="35"/>
        <v>0</v>
      </c>
    </row>
    <row r="120" spans="1:48" ht="15.75" customHeight="1" x14ac:dyDescent="0.25">
      <c r="A120" s="21">
        <f>#N/A</f>
        <v>4</v>
      </c>
      <c r="B120" s="44"/>
      <c r="C120" s="38" t="s">
        <v>107</v>
      </c>
      <c r="D120" s="38"/>
      <c r="E120" s="38"/>
      <c r="F120" s="38"/>
      <c r="G120" s="40"/>
      <c r="H120" s="41">
        <f t="shared" si="27"/>
        <v>0</v>
      </c>
      <c r="I120" s="38"/>
      <c r="J120" s="38"/>
      <c r="K120" s="38"/>
      <c r="L120" s="40"/>
      <c r="M120" s="41">
        <f t="shared" si="28"/>
        <v>0</v>
      </c>
      <c r="N120" s="38"/>
      <c r="O120" s="38"/>
      <c r="P120" s="38"/>
      <c r="Q120" s="40"/>
      <c r="R120" s="41">
        <f t="shared" si="29"/>
        <v>0</v>
      </c>
      <c r="S120" s="38"/>
      <c r="T120" s="38"/>
      <c r="U120" s="38"/>
      <c r="V120" s="40"/>
      <c r="W120" s="41">
        <f t="shared" si="30"/>
        <v>0</v>
      </c>
      <c r="X120" s="38"/>
      <c r="Y120" s="38"/>
      <c r="Z120" s="38"/>
      <c r="AA120" s="40"/>
      <c r="AB120" s="41">
        <f t="shared" si="31"/>
        <v>0</v>
      </c>
      <c r="AC120" s="38"/>
      <c r="AD120" s="38"/>
      <c r="AE120" s="38"/>
      <c r="AF120" s="40"/>
      <c r="AG120" s="41">
        <f t="shared" si="32"/>
        <v>0</v>
      </c>
      <c r="AH120" s="38"/>
      <c r="AI120" s="38"/>
      <c r="AJ120" s="38"/>
      <c r="AK120" s="40"/>
      <c r="AL120" s="41">
        <f t="shared" si="33"/>
        <v>0</v>
      </c>
      <c r="AM120" s="38"/>
      <c r="AN120" s="38"/>
      <c r="AO120" s="38"/>
      <c r="AP120" s="40"/>
      <c r="AQ120" s="41">
        <f t="shared" si="34"/>
        <v>0</v>
      </c>
      <c r="AR120" s="38"/>
      <c r="AS120" s="38"/>
      <c r="AT120" s="38"/>
      <c r="AU120" s="40"/>
      <c r="AV120" s="41">
        <f t="shared" si="35"/>
        <v>0</v>
      </c>
    </row>
    <row r="121" spans="1:48" ht="15.75" customHeight="1" x14ac:dyDescent="0.25">
      <c r="A121" s="21">
        <f>#N/A</f>
        <v>4</v>
      </c>
      <c r="B121" s="49"/>
      <c r="C121" s="50"/>
      <c r="D121" s="51"/>
      <c r="E121" s="52"/>
      <c r="F121" s="52"/>
      <c r="G121" s="52"/>
      <c r="H121" s="52">
        <f>SUM(H94:H120)</f>
        <v>3</v>
      </c>
      <c r="I121" s="52"/>
      <c r="J121" s="52"/>
      <c r="K121" s="52"/>
      <c r="L121" s="52"/>
      <c r="M121" s="52">
        <f>SUM(M94:M120)</f>
        <v>1</v>
      </c>
      <c r="N121" s="52"/>
      <c r="O121" s="52"/>
      <c r="P121" s="52"/>
      <c r="Q121" s="52"/>
      <c r="R121" s="52">
        <f>SUM(R94:R120)</f>
        <v>3</v>
      </c>
      <c r="S121" s="52"/>
      <c r="T121" s="52"/>
      <c r="U121" s="52"/>
      <c r="V121" s="52"/>
      <c r="W121" s="52">
        <f>SUM(W94:W120)</f>
        <v>6</v>
      </c>
      <c r="X121" s="52"/>
      <c r="Y121" s="52"/>
      <c r="Z121" s="52"/>
      <c r="AA121" s="52"/>
      <c r="AB121" s="52">
        <f>SUM(AB94:AB120)</f>
        <v>3</v>
      </c>
      <c r="AC121" s="52"/>
      <c r="AD121" s="52"/>
      <c r="AE121" s="52"/>
      <c r="AF121" s="52"/>
      <c r="AG121" s="52">
        <f>SUM(AG94:AG120)</f>
        <v>1</v>
      </c>
      <c r="AH121" s="52"/>
      <c r="AI121" s="52"/>
      <c r="AJ121" s="52"/>
      <c r="AK121" s="52"/>
      <c r="AL121" s="52">
        <f>SUM(AL94:AL120)</f>
        <v>2</v>
      </c>
      <c r="AM121" s="52"/>
      <c r="AN121" s="52"/>
      <c r="AO121" s="52"/>
      <c r="AP121" s="52"/>
      <c r="AQ121" s="52">
        <f>SUM(AQ94:AQ120)</f>
        <v>6</v>
      </c>
      <c r="AR121" s="52"/>
      <c r="AS121" s="52"/>
      <c r="AT121" s="52"/>
      <c r="AU121" s="52"/>
      <c r="AV121" s="52">
        <f>SUM(AV94:AV120)</f>
        <v>8</v>
      </c>
    </row>
    <row r="122" spans="1:48" ht="15.75" customHeight="1" x14ac:dyDescent="0.25">
      <c r="A122" s="21">
        <f>#N/A</f>
        <v>5</v>
      </c>
      <c r="B122" s="85" t="str">
        <f>"Буква (или иное название) класса "&amp;A122&amp;":"</f>
        <v>Буква (или иное название) класса 5:</v>
      </c>
      <c r="C122" s="86"/>
      <c r="D122" s="87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9"/>
    </row>
  </sheetData>
  <mergeCells count="21">
    <mergeCell ref="D122:AV122"/>
    <mergeCell ref="B122:C122"/>
    <mergeCell ref="AC3:AG3"/>
    <mergeCell ref="AH3:AL3"/>
    <mergeCell ref="AM3:AQ3"/>
    <mergeCell ref="AR3:AV3"/>
    <mergeCell ref="B6:C6"/>
    <mergeCell ref="D6:AV6"/>
    <mergeCell ref="S3:W3"/>
    <mergeCell ref="X3:AB3"/>
    <mergeCell ref="B35:C35"/>
    <mergeCell ref="D35:AV35"/>
    <mergeCell ref="B64:C64"/>
    <mergeCell ref="D64:AV64"/>
    <mergeCell ref="B93:C93"/>
    <mergeCell ref="D93:AV93"/>
    <mergeCell ref="B1:C1"/>
    <mergeCell ref="B3:C3"/>
    <mergeCell ref="D3:H3"/>
    <mergeCell ref="I3:M3"/>
    <mergeCell ref="N3:R3"/>
  </mergeCells>
  <conditionalFormatting sqref="B6:AV122">
    <cfRule type="expression" dxfId="16" priority="1">
      <formula>$A6&gt;$C$2</formula>
    </cfRule>
  </conditionalFormatting>
  <conditionalFormatting sqref="D6:AV6 D35:AV35 D64:AV64 D93:AV93 D122:AV122">
    <cfRule type="expression" dxfId="15" priority="2">
      <formula>AND(LEN($D6)=0,$A6&lt;=$C$2)</formula>
    </cfRule>
  </conditionalFormatting>
  <conditionalFormatting sqref="C2">
    <cfRule type="expression" dxfId="14" priority="3">
      <formula>LEN($C$2)=0</formula>
    </cfRule>
  </conditionalFormatting>
  <dataValidations count="2">
    <dataValidation type="list" allowBlank="1" showErrorMessage="1" sqref="D7:G33 I7:L33 N7:Q33 S7:V33 X7:AA33 AC7:AF33 AH7:AK33 AM7:AP33 AR7:AU33 D36:G62 I36:L62 N36:Q62 S36:V62 X36:AA62 AC36:AF62 AH36:AK62 AM36:AP62 AR36:AU62 D65:G91 I65:L91 N65:Q91 S65:V91 X65:AA91 AC65:AF91 AH65:AK91 AM65:AP91 AR65:AU91 D94:G120 I94:L120 N94:Q120 S94:V120 X94:AA120 AC94:AF120 AH94:AK120 AM94:AP120 AR94:AU120" xr:uid="{00000000-0002-0000-0600-000000000000}">
      <formula1>$D$1:$F$1</formula1>
    </dataValidation>
    <dataValidation type="decimal" operator="greaterThanOrEqual" allowBlank="1" showInputMessage="1" showErrorMessage="1" prompt="Укажите число классов" sqref="C2" xr:uid="{00000000-0002-0000-0600-000001000000}">
      <formula1>0</formula1>
    </dataValidation>
  </dataValidations>
  <pageMargins left="0.7" right="0.7" top="0.75" bottom="0.75" header="0" footer="0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V93"/>
  <sheetViews>
    <sheetView view="pageBreakPreview" zoomScale="60" zoomScaleNormal="100" workbookViewId="0">
      <pane xSplit="3" ySplit="4" topLeftCell="D56" activePane="bottomRight" state="frozen"/>
      <selection pane="topRight" activeCell="D1" sqref="D1"/>
      <selection pane="bottomLeft" activeCell="A5" sqref="A5"/>
      <selection pane="bottomRight" activeCell="A94" sqref="A94:XFD1365"/>
    </sheetView>
  </sheetViews>
  <sheetFormatPr defaultColWidth="11.25" defaultRowHeight="15" customHeight="1" x14ac:dyDescent="0.25"/>
  <cols>
    <col min="1" max="1" width="2.875" hidden="1" customWidth="1"/>
    <col min="2" max="2" width="42" customWidth="1"/>
    <col min="3" max="3" width="12" customWidth="1"/>
    <col min="4" max="48" width="6.37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111</v>
      </c>
      <c r="C2" s="25">
        <v>3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112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8" t="s">
        <v>70</v>
      </c>
      <c r="C7" s="37" t="s">
        <v>112</v>
      </c>
      <c r="D7" s="38"/>
      <c r="E7" s="39" t="s">
        <v>49</v>
      </c>
      <c r="F7" s="38"/>
      <c r="G7" s="40"/>
      <c r="H7" s="41">
        <f t="shared" ref="H7:H33" si="0">COUNTA(D7:G7)</f>
        <v>1</v>
      </c>
      <c r="I7" s="38"/>
      <c r="J7" s="38"/>
      <c r="K7" s="38"/>
      <c r="L7" s="40"/>
      <c r="M7" s="41">
        <f t="shared" ref="M7:M33" si="1">COUNTA(I7:L7)</f>
        <v>0</v>
      </c>
      <c r="N7" s="38"/>
      <c r="O7" s="38"/>
      <c r="P7" s="38"/>
      <c r="Q7" s="40"/>
      <c r="R7" s="41">
        <f t="shared" ref="R7:R33" si="2">COUNTA(N7:Q7)</f>
        <v>0</v>
      </c>
      <c r="S7" s="38"/>
      <c r="T7" s="38"/>
      <c r="U7" s="39" t="s">
        <v>49</v>
      </c>
      <c r="V7" s="40"/>
      <c r="W7" s="41">
        <f t="shared" ref="W7:W33" si="3">COUNTA(S7:V7)</f>
        <v>1</v>
      </c>
      <c r="X7" s="38"/>
      <c r="Y7" s="38"/>
      <c r="Z7" s="39" t="s">
        <v>49</v>
      </c>
      <c r="AA7" s="40"/>
      <c r="AB7" s="41">
        <f t="shared" ref="AB7:AB33" si="4">COUNTA(X7:AA7)</f>
        <v>1</v>
      </c>
      <c r="AC7" s="38"/>
      <c r="AD7" s="38"/>
      <c r="AE7" s="38"/>
      <c r="AF7" s="40"/>
      <c r="AG7" s="41">
        <f t="shared" ref="AG7:AG33" si="5">COUNTA(AC7:AF7)</f>
        <v>0</v>
      </c>
      <c r="AH7" s="38"/>
      <c r="AI7" s="38"/>
      <c r="AJ7" s="38"/>
      <c r="AK7" s="40"/>
      <c r="AL7" s="41">
        <f t="shared" ref="AL7:AL33" si="6">COUNTA(AH7:AK7)</f>
        <v>0</v>
      </c>
      <c r="AM7" s="38"/>
      <c r="AN7" s="38"/>
      <c r="AO7" s="39" t="s">
        <v>47</v>
      </c>
      <c r="AP7" s="40"/>
      <c r="AQ7" s="41">
        <f t="shared" ref="AQ7:AQ33" si="7">COUNTA(AM7:AP7)</f>
        <v>1</v>
      </c>
      <c r="AR7" s="39" t="s">
        <v>49</v>
      </c>
      <c r="AS7" s="38"/>
      <c r="AT7" s="39"/>
      <c r="AU7" s="40"/>
      <c r="AV7" s="43">
        <f t="shared" ref="AV7:AV33" si="8">COUNTA(AR7:AU7)</f>
        <v>1</v>
      </c>
    </row>
    <row r="8" spans="1:48" ht="15.75" customHeight="1" x14ac:dyDescent="0.25">
      <c r="A8" s="21">
        <v>1</v>
      </c>
      <c r="B8" s="38" t="s">
        <v>92</v>
      </c>
      <c r="C8" s="37" t="s">
        <v>112</v>
      </c>
      <c r="D8" s="38"/>
      <c r="E8" s="38"/>
      <c r="F8" s="38"/>
      <c r="G8" s="40"/>
      <c r="H8" s="41">
        <f t="shared" si="0"/>
        <v>0</v>
      </c>
      <c r="I8" s="38"/>
      <c r="J8" s="38"/>
      <c r="K8" s="38"/>
      <c r="L8" s="40"/>
      <c r="M8" s="41">
        <f t="shared" si="1"/>
        <v>0</v>
      </c>
      <c r="N8" s="38"/>
      <c r="O8" s="38"/>
      <c r="P8" s="38"/>
      <c r="Q8" s="40"/>
      <c r="R8" s="41">
        <f t="shared" si="2"/>
        <v>0</v>
      </c>
      <c r="S8" s="38"/>
      <c r="T8" s="38"/>
      <c r="U8" s="38"/>
      <c r="V8" s="40"/>
      <c r="W8" s="41">
        <f t="shared" si="3"/>
        <v>0</v>
      </c>
      <c r="X8" s="38"/>
      <c r="Y8" s="38"/>
      <c r="Z8" s="39" t="s">
        <v>49</v>
      </c>
      <c r="AA8" s="40"/>
      <c r="AB8" s="41">
        <f t="shared" si="4"/>
        <v>1</v>
      </c>
      <c r="AC8" s="38"/>
      <c r="AD8" s="38"/>
      <c r="AE8" s="38"/>
      <c r="AF8" s="40"/>
      <c r="AG8" s="41">
        <f t="shared" si="5"/>
        <v>0</v>
      </c>
      <c r="AH8" s="38"/>
      <c r="AI8" s="38"/>
      <c r="AJ8" s="39" t="s">
        <v>49</v>
      </c>
      <c r="AK8" s="40"/>
      <c r="AL8" s="41">
        <f t="shared" si="6"/>
        <v>1</v>
      </c>
      <c r="AM8" s="38"/>
      <c r="AN8" s="38"/>
      <c r="AO8" s="38"/>
      <c r="AP8" s="40"/>
      <c r="AQ8" s="41">
        <f t="shared" si="7"/>
        <v>0</v>
      </c>
      <c r="AR8" s="38"/>
      <c r="AS8" s="38"/>
      <c r="AT8" s="38"/>
      <c r="AU8" s="40"/>
      <c r="AV8" s="43">
        <f t="shared" si="8"/>
        <v>0</v>
      </c>
    </row>
    <row r="9" spans="1:48" ht="15.75" customHeight="1" x14ac:dyDescent="0.25">
      <c r="A9" s="21">
        <v>1</v>
      </c>
      <c r="B9" s="38" t="s">
        <v>72</v>
      </c>
      <c r="C9" s="37" t="s">
        <v>112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93</v>
      </c>
      <c r="C10" s="37" t="s">
        <v>112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37" t="s">
        <v>112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94</v>
      </c>
      <c r="C12" s="37" t="s">
        <v>112</v>
      </c>
      <c r="D12" s="38"/>
      <c r="E12" s="38"/>
      <c r="F12" s="38"/>
      <c r="G12" s="40"/>
      <c r="H12" s="41">
        <f t="shared" si="0"/>
        <v>0</v>
      </c>
      <c r="I12" s="38"/>
      <c r="J12" s="38"/>
      <c r="K12" s="38"/>
      <c r="L12" s="40"/>
      <c r="M12" s="41">
        <f t="shared" si="1"/>
        <v>0</v>
      </c>
      <c r="N12" s="38"/>
      <c r="O12" s="38"/>
      <c r="P12" s="38"/>
      <c r="Q12" s="40"/>
      <c r="R12" s="41">
        <f t="shared" si="2"/>
        <v>0</v>
      </c>
      <c r="S12" s="38"/>
      <c r="T12" s="38"/>
      <c r="U12" s="38"/>
      <c r="V12" s="40"/>
      <c r="W12" s="41">
        <f t="shared" si="3"/>
        <v>0</v>
      </c>
      <c r="X12" s="38"/>
      <c r="Y12" s="38"/>
      <c r="Z12" s="38"/>
      <c r="AA12" s="40"/>
      <c r="AB12" s="41">
        <f t="shared" si="4"/>
        <v>0</v>
      </c>
      <c r="AC12" s="38"/>
      <c r="AD12" s="38"/>
      <c r="AE12" s="38"/>
      <c r="AF12" s="40"/>
      <c r="AG12" s="41">
        <f t="shared" si="5"/>
        <v>0</v>
      </c>
      <c r="AH12" s="38"/>
      <c r="AI12" s="38"/>
      <c r="AJ12" s="38"/>
      <c r="AK12" s="40"/>
      <c r="AL12" s="41">
        <f t="shared" si="6"/>
        <v>0</v>
      </c>
      <c r="AM12" s="39" t="s">
        <v>49</v>
      </c>
      <c r="AN12" s="38"/>
      <c r="AO12" s="38"/>
      <c r="AP12" s="40"/>
      <c r="AQ12" s="41">
        <f t="shared" si="7"/>
        <v>1</v>
      </c>
      <c r="AR12" s="38"/>
      <c r="AS12" s="39" t="s">
        <v>49</v>
      </c>
      <c r="AT12" s="38"/>
      <c r="AU12" s="40"/>
      <c r="AV12" s="43">
        <f t="shared" si="8"/>
        <v>1</v>
      </c>
    </row>
    <row r="13" spans="1:48" ht="15.75" customHeight="1" x14ac:dyDescent="0.25">
      <c r="A13" s="21">
        <v>1</v>
      </c>
      <c r="B13" s="38" t="s">
        <v>108</v>
      </c>
      <c r="C13" s="37" t="s">
        <v>112</v>
      </c>
      <c r="D13" s="38"/>
      <c r="E13" s="38"/>
      <c r="F13" s="39" t="s">
        <v>49</v>
      </c>
      <c r="G13" s="40"/>
      <c r="H13" s="41">
        <f t="shared" si="0"/>
        <v>1</v>
      </c>
      <c r="I13" s="38"/>
      <c r="J13" s="38"/>
      <c r="K13" s="38"/>
      <c r="L13" s="40"/>
      <c r="M13" s="41">
        <f t="shared" si="1"/>
        <v>0</v>
      </c>
      <c r="N13" s="38"/>
      <c r="O13" s="39" t="s">
        <v>49</v>
      </c>
      <c r="P13" s="38"/>
      <c r="Q13" s="40"/>
      <c r="R13" s="41">
        <f t="shared" si="2"/>
        <v>1</v>
      </c>
      <c r="S13" s="38"/>
      <c r="T13" s="38"/>
      <c r="U13" s="39" t="s">
        <v>49</v>
      </c>
      <c r="V13" s="40"/>
      <c r="W13" s="41">
        <f t="shared" si="3"/>
        <v>1</v>
      </c>
      <c r="X13" s="38"/>
      <c r="Y13" s="38"/>
      <c r="Z13" s="38"/>
      <c r="AA13" s="40"/>
      <c r="AB13" s="41">
        <f t="shared" si="4"/>
        <v>0</v>
      </c>
      <c r="AC13" s="38"/>
      <c r="AD13" s="39" t="s">
        <v>49</v>
      </c>
      <c r="AE13" s="38"/>
      <c r="AF13" s="40"/>
      <c r="AG13" s="41">
        <f t="shared" si="5"/>
        <v>1</v>
      </c>
      <c r="AH13" s="38"/>
      <c r="AI13" s="38"/>
      <c r="AJ13" s="38"/>
      <c r="AK13" s="40"/>
      <c r="AL13" s="41">
        <f t="shared" si="6"/>
        <v>0</v>
      </c>
      <c r="AM13" s="38"/>
      <c r="AN13" s="38"/>
      <c r="AO13" s="39" t="s">
        <v>47</v>
      </c>
      <c r="AP13" s="40"/>
      <c r="AQ13" s="41">
        <f t="shared" si="7"/>
        <v>1</v>
      </c>
      <c r="AR13" s="38"/>
      <c r="AS13" s="38"/>
      <c r="AT13" s="38"/>
      <c r="AU13" s="40"/>
      <c r="AV13" s="43">
        <f t="shared" si="8"/>
        <v>0</v>
      </c>
    </row>
    <row r="14" spans="1:48" ht="15.75" customHeight="1" x14ac:dyDescent="0.25">
      <c r="A14" s="21">
        <v>1</v>
      </c>
      <c r="B14" s="38" t="s">
        <v>109</v>
      </c>
      <c r="C14" s="37" t="s">
        <v>112</v>
      </c>
      <c r="D14" s="38"/>
      <c r="E14" s="38"/>
      <c r="F14" s="38"/>
      <c r="G14" s="40"/>
      <c r="H14" s="41">
        <f t="shared" si="0"/>
        <v>0</v>
      </c>
      <c r="I14" s="38"/>
      <c r="J14" s="39" t="s">
        <v>49</v>
      </c>
      <c r="K14" s="38"/>
      <c r="L14" s="40"/>
      <c r="M14" s="41">
        <f t="shared" si="1"/>
        <v>1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2" t="s">
        <v>49</v>
      </c>
      <c r="W14" s="41">
        <f t="shared" si="3"/>
        <v>1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9" t="s">
        <v>49</v>
      </c>
      <c r="AF14" s="40"/>
      <c r="AG14" s="41">
        <f t="shared" si="5"/>
        <v>1</v>
      </c>
      <c r="AH14" s="38"/>
      <c r="AI14" s="38"/>
      <c r="AJ14" s="38"/>
      <c r="AK14" s="40"/>
      <c r="AL14" s="41">
        <f t="shared" si="6"/>
        <v>0</v>
      </c>
      <c r="AM14" s="39" t="s">
        <v>49</v>
      </c>
      <c r="AN14" s="38"/>
      <c r="AO14" s="38"/>
      <c r="AP14" s="40"/>
      <c r="AQ14" s="41">
        <f t="shared" si="7"/>
        <v>1</v>
      </c>
      <c r="AR14" s="38"/>
      <c r="AS14" s="39" t="s">
        <v>49</v>
      </c>
      <c r="AT14" s="38"/>
      <c r="AU14" s="40"/>
      <c r="AV14" s="43">
        <f t="shared" si="8"/>
        <v>1</v>
      </c>
    </row>
    <row r="15" spans="1:48" ht="15.75" customHeight="1" x14ac:dyDescent="0.25">
      <c r="A15" s="21">
        <v>1</v>
      </c>
      <c r="B15" s="38" t="s">
        <v>110</v>
      </c>
      <c r="C15" s="37" t="s">
        <v>112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9" t="s">
        <v>49</v>
      </c>
      <c r="U15" s="38"/>
      <c r="V15" s="40"/>
      <c r="W15" s="41">
        <f t="shared" si="3"/>
        <v>1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8"/>
      <c r="AS15" s="39" t="s">
        <v>49</v>
      </c>
      <c r="AT15" s="38"/>
      <c r="AU15" s="40"/>
      <c r="AV15" s="43">
        <f t="shared" si="8"/>
        <v>1</v>
      </c>
    </row>
    <row r="16" spans="1:48" ht="15.75" customHeight="1" x14ac:dyDescent="0.25">
      <c r="A16" s="21">
        <v>1</v>
      </c>
      <c r="B16" s="38" t="s">
        <v>95</v>
      </c>
      <c r="C16" s="37" t="s">
        <v>112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2" t="s">
        <v>49</v>
      </c>
      <c r="AQ16" s="41">
        <f t="shared" si="7"/>
        <v>1</v>
      </c>
      <c r="AR16" s="38"/>
      <c r="AS16" s="38"/>
      <c r="AT16" s="38"/>
      <c r="AU16" s="40"/>
      <c r="AV16" s="43">
        <f t="shared" si="8"/>
        <v>0</v>
      </c>
    </row>
    <row r="17" spans="1:48" ht="15.75" customHeight="1" x14ac:dyDescent="0.25">
      <c r="A17" s="21">
        <v>1</v>
      </c>
      <c r="B17" s="38" t="s">
        <v>96</v>
      </c>
      <c r="C17" s="37" t="s">
        <v>112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9" t="s">
        <v>49</v>
      </c>
      <c r="U17" s="39"/>
      <c r="V17" s="40"/>
      <c r="W17" s="41">
        <f t="shared" si="3"/>
        <v>1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8"/>
      <c r="AO17" s="39" t="s">
        <v>47</v>
      </c>
      <c r="AP17" s="40"/>
      <c r="AQ17" s="41">
        <f t="shared" si="7"/>
        <v>1</v>
      </c>
      <c r="AR17" s="38"/>
      <c r="AS17" s="38"/>
      <c r="AT17" s="38"/>
      <c r="AU17" s="40"/>
      <c r="AV17" s="43">
        <f t="shared" si="8"/>
        <v>0</v>
      </c>
    </row>
    <row r="18" spans="1:48" ht="15.75" customHeight="1" x14ac:dyDescent="0.25">
      <c r="A18" s="21">
        <v>1</v>
      </c>
      <c r="B18" s="38" t="s">
        <v>97</v>
      </c>
      <c r="C18" s="37" t="s">
        <v>112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9" t="s">
        <v>49</v>
      </c>
      <c r="V18" s="40"/>
      <c r="W18" s="41">
        <f t="shared" si="3"/>
        <v>1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9" t="s">
        <v>47</v>
      </c>
      <c r="AP18" s="40"/>
      <c r="AQ18" s="41">
        <f t="shared" si="7"/>
        <v>1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38" t="s">
        <v>98</v>
      </c>
      <c r="C19" s="37" t="s">
        <v>112</v>
      </c>
      <c r="D19" s="38"/>
      <c r="E19" s="38"/>
      <c r="F19" s="38"/>
      <c r="G19" s="40"/>
      <c r="H19" s="41">
        <f t="shared" si="0"/>
        <v>0</v>
      </c>
      <c r="I19" s="38"/>
      <c r="J19" s="38"/>
      <c r="K19" s="38"/>
      <c r="L19" s="40"/>
      <c r="M19" s="41">
        <f t="shared" si="1"/>
        <v>0</v>
      </c>
      <c r="N19" s="38"/>
      <c r="O19" s="38"/>
      <c r="P19" s="38"/>
      <c r="Q19" s="40"/>
      <c r="R19" s="41">
        <f t="shared" si="2"/>
        <v>0</v>
      </c>
      <c r="S19" s="38"/>
      <c r="T19" s="38"/>
      <c r="U19" s="38"/>
      <c r="V19" s="40"/>
      <c r="W19" s="41">
        <f t="shared" si="3"/>
        <v>0</v>
      </c>
      <c r="X19" s="38"/>
      <c r="Y19" s="38"/>
      <c r="Z19" s="38"/>
      <c r="AA19" s="40"/>
      <c r="AB19" s="41">
        <f t="shared" si="4"/>
        <v>0</v>
      </c>
      <c r="AC19" s="38"/>
      <c r="AD19" s="38"/>
      <c r="AE19" s="38"/>
      <c r="AF19" s="40"/>
      <c r="AG19" s="41">
        <f t="shared" si="5"/>
        <v>0</v>
      </c>
      <c r="AH19" s="38"/>
      <c r="AI19" s="38"/>
      <c r="AJ19" s="38"/>
      <c r="AK19" s="40"/>
      <c r="AL19" s="41">
        <f t="shared" si="6"/>
        <v>0</v>
      </c>
      <c r="AM19" s="38"/>
      <c r="AN19" s="38"/>
      <c r="AO19" s="39" t="s">
        <v>47</v>
      </c>
      <c r="AP19" s="40"/>
      <c r="AQ19" s="41">
        <f t="shared" si="7"/>
        <v>1</v>
      </c>
      <c r="AR19" s="38"/>
      <c r="AS19" s="38"/>
      <c r="AT19" s="38"/>
      <c r="AU19" s="40"/>
      <c r="AV19" s="43">
        <f t="shared" si="8"/>
        <v>0</v>
      </c>
    </row>
    <row r="20" spans="1:48" ht="15.75" customHeight="1" x14ac:dyDescent="0.25">
      <c r="A20" s="21">
        <v>1</v>
      </c>
      <c r="B20" s="38" t="s">
        <v>99</v>
      </c>
      <c r="C20" s="37" t="s">
        <v>112</v>
      </c>
      <c r="D20" s="38"/>
      <c r="E20" s="38"/>
      <c r="F20" s="38"/>
      <c r="G20" s="40"/>
      <c r="H20" s="41">
        <f t="shared" si="0"/>
        <v>0</v>
      </c>
      <c r="I20" s="38"/>
      <c r="J20" s="38"/>
      <c r="K20" s="38"/>
      <c r="L20" s="40"/>
      <c r="M20" s="41">
        <f t="shared" si="1"/>
        <v>0</v>
      </c>
      <c r="N20" s="38"/>
      <c r="O20" s="38"/>
      <c r="P20" s="38"/>
      <c r="Q20" s="40"/>
      <c r="R20" s="41">
        <f t="shared" si="2"/>
        <v>0</v>
      </c>
      <c r="S20" s="38"/>
      <c r="T20" s="39" t="s">
        <v>49</v>
      </c>
      <c r="U20" s="38"/>
      <c r="V20" s="40"/>
      <c r="W20" s="41">
        <f t="shared" si="3"/>
        <v>1</v>
      </c>
      <c r="X20" s="38"/>
      <c r="Y20" s="38"/>
      <c r="Z20" s="38"/>
      <c r="AA20" s="40"/>
      <c r="AB20" s="41">
        <f t="shared" si="4"/>
        <v>0</v>
      </c>
      <c r="AC20" s="38"/>
      <c r="AD20" s="38"/>
      <c r="AE20" s="38"/>
      <c r="AF20" s="40"/>
      <c r="AG20" s="41">
        <f t="shared" si="5"/>
        <v>0</v>
      </c>
      <c r="AH20" s="38"/>
      <c r="AI20" s="38"/>
      <c r="AJ20" s="39" t="s">
        <v>49</v>
      </c>
      <c r="AK20" s="40"/>
      <c r="AL20" s="41">
        <f t="shared" si="6"/>
        <v>1</v>
      </c>
      <c r="AM20" s="38"/>
      <c r="AN20" s="38"/>
      <c r="AO20" s="38"/>
      <c r="AP20" s="42" t="s">
        <v>49</v>
      </c>
      <c r="AQ20" s="41">
        <f t="shared" si="7"/>
        <v>1</v>
      </c>
      <c r="AR20" s="38"/>
      <c r="AS20" s="38"/>
      <c r="AT20" s="38"/>
      <c r="AU20" s="40"/>
      <c r="AV20" s="43">
        <f t="shared" si="8"/>
        <v>0</v>
      </c>
    </row>
    <row r="21" spans="1:48" ht="15.75" customHeight="1" x14ac:dyDescent="0.25">
      <c r="A21" s="21">
        <v>1</v>
      </c>
      <c r="B21" s="38" t="s">
        <v>100</v>
      </c>
      <c r="C21" s="37" t="s">
        <v>112</v>
      </c>
      <c r="D21" s="38"/>
      <c r="E21" s="38"/>
      <c r="F21" s="38"/>
      <c r="G21" s="40"/>
      <c r="H21" s="41">
        <f t="shared" si="0"/>
        <v>0</v>
      </c>
      <c r="I21" s="38"/>
      <c r="J21" s="38"/>
      <c r="K21" s="38"/>
      <c r="L21" s="42" t="s">
        <v>49</v>
      </c>
      <c r="M21" s="41">
        <f t="shared" si="1"/>
        <v>1</v>
      </c>
      <c r="N21" s="38"/>
      <c r="O21" s="38"/>
      <c r="P21" s="38"/>
      <c r="Q21" s="40"/>
      <c r="R21" s="41">
        <f t="shared" si="2"/>
        <v>0</v>
      </c>
      <c r="S21" s="38"/>
      <c r="T21" s="38"/>
      <c r="U21" s="38"/>
      <c r="V21" s="42" t="s">
        <v>49</v>
      </c>
      <c r="W21" s="41">
        <f t="shared" si="3"/>
        <v>1</v>
      </c>
      <c r="X21" s="38"/>
      <c r="Y21" s="38"/>
      <c r="Z21" s="38"/>
      <c r="AA21" s="40"/>
      <c r="AB21" s="41">
        <f t="shared" si="4"/>
        <v>0</v>
      </c>
      <c r="AC21" s="38"/>
      <c r="AD21" s="38"/>
      <c r="AE21" s="38"/>
      <c r="AF21" s="40"/>
      <c r="AG21" s="41">
        <f t="shared" si="5"/>
        <v>0</v>
      </c>
      <c r="AH21" s="39" t="s">
        <v>49</v>
      </c>
      <c r="AI21" s="38"/>
      <c r="AJ21" s="38"/>
      <c r="AK21" s="40"/>
      <c r="AL21" s="41">
        <f t="shared" si="6"/>
        <v>1</v>
      </c>
      <c r="AM21" s="38"/>
      <c r="AN21" s="39" t="s">
        <v>47</v>
      </c>
      <c r="AO21" s="38"/>
      <c r="AP21" s="40"/>
      <c r="AQ21" s="41">
        <f t="shared" si="7"/>
        <v>1</v>
      </c>
      <c r="AR21" s="38"/>
      <c r="AS21" s="38"/>
      <c r="AT21" s="39" t="s">
        <v>49</v>
      </c>
      <c r="AU21" s="40"/>
      <c r="AV21" s="43">
        <f t="shared" si="8"/>
        <v>1</v>
      </c>
    </row>
    <row r="22" spans="1:48" ht="15.75" customHeight="1" x14ac:dyDescent="0.25">
      <c r="A22" s="21">
        <v>1</v>
      </c>
      <c r="B22" s="38" t="s">
        <v>101</v>
      </c>
      <c r="C22" s="37" t="s">
        <v>112</v>
      </c>
      <c r="D22" s="38"/>
      <c r="E22" s="38"/>
      <c r="F22" s="38"/>
      <c r="G22" s="40"/>
      <c r="H22" s="41">
        <f t="shared" si="0"/>
        <v>0</v>
      </c>
      <c r="I22" s="38"/>
      <c r="J22" s="38"/>
      <c r="K22" s="38"/>
      <c r="L22" s="40"/>
      <c r="M22" s="41">
        <f t="shared" si="1"/>
        <v>0</v>
      </c>
      <c r="N22" s="38"/>
      <c r="O22" s="38"/>
      <c r="P22" s="38"/>
      <c r="Q22" s="40"/>
      <c r="R22" s="41">
        <f t="shared" si="2"/>
        <v>0</v>
      </c>
      <c r="S22" s="38"/>
      <c r="T22" s="38"/>
      <c r="U22" s="38"/>
      <c r="V22" s="40"/>
      <c r="W22" s="41">
        <f t="shared" si="3"/>
        <v>0</v>
      </c>
      <c r="X22" s="38"/>
      <c r="Y22" s="38"/>
      <c r="Z22" s="38"/>
      <c r="AA22" s="40"/>
      <c r="AB22" s="41">
        <f t="shared" si="4"/>
        <v>0</v>
      </c>
      <c r="AC22" s="38"/>
      <c r="AD22" s="38"/>
      <c r="AE22" s="38"/>
      <c r="AF22" s="40"/>
      <c r="AG22" s="41">
        <f t="shared" si="5"/>
        <v>0</v>
      </c>
      <c r="AH22" s="38"/>
      <c r="AI22" s="38"/>
      <c r="AJ22" s="38"/>
      <c r="AK22" s="40"/>
      <c r="AL22" s="41">
        <f t="shared" si="6"/>
        <v>0</v>
      </c>
      <c r="AM22" s="38"/>
      <c r="AN22" s="38"/>
      <c r="AO22" s="38"/>
      <c r="AP22" s="40"/>
      <c r="AQ22" s="41">
        <f t="shared" si="7"/>
        <v>0</v>
      </c>
      <c r="AR22" s="38"/>
      <c r="AS22" s="38"/>
      <c r="AT22" s="38"/>
      <c r="AU22" s="40"/>
      <c r="AV22" s="43">
        <f t="shared" si="8"/>
        <v>0</v>
      </c>
    </row>
    <row r="23" spans="1:48" ht="15.75" customHeight="1" x14ac:dyDescent="0.25">
      <c r="A23" s="21">
        <v>1</v>
      </c>
      <c r="B23" s="38" t="s">
        <v>78</v>
      </c>
      <c r="C23" s="37" t="s">
        <v>112</v>
      </c>
      <c r="D23" s="38"/>
      <c r="E23" s="38"/>
      <c r="F23" s="38"/>
      <c r="G23" s="40"/>
      <c r="H23" s="41">
        <f t="shared" si="0"/>
        <v>0</v>
      </c>
      <c r="I23" s="38"/>
      <c r="J23" s="38"/>
      <c r="K23" s="38"/>
      <c r="L23" s="40"/>
      <c r="M23" s="41">
        <f t="shared" si="1"/>
        <v>0</v>
      </c>
      <c r="N23" s="38"/>
      <c r="O23" s="38"/>
      <c r="P23" s="38"/>
      <c r="Q23" s="40"/>
      <c r="R23" s="41">
        <f t="shared" si="2"/>
        <v>0</v>
      </c>
      <c r="S23" s="38"/>
      <c r="T23" s="38"/>
      <c r="U23" s="38"/>
      <c r="V23" s="40"/>
      <c r="W23" s="41">
        <f t="shared" si="3"/>
        <v>0</v>
      </c>
      <c r="X23" s="38"/>
      <c r="Y23" s="38"/>
      <c r="Z23" s="38"/>
      <c r="AA23" s="40"/>
      <c r="AB23" s="41">
        <f t="shared" si="4"/>
        <v>0</v>
      </c>
      <c r="AC23" s="38"/>
      <c r="AD23" s="38"/>
      <c r="AE23" s="38"/>
      <c r="AF23" s="40"/>
      <c r="AG23" s="41">
        <f t="shared" si="5"/>
        <v>0</v>
      </c>
      <c r="AH23" s="38"/>
      <c r="AI23" s="38"/>
      <c r="AJ23" s="38"/>
      <c r="AK23" s="40"/>
      <c r="AL23" s="41">
        <f t="shared" si="6"/>
        <v>0</v>
      </c>
      <c r="AM23" s="38"/>
      <c r="AN23" s="38"/>
      <c r="AO23" s="38"/>
      <c r="AP23" s="40"/>
      <c r="AQ23" s="41">
        <f t="shared" si="7"/>
        <v>0</v>
      </c>
      <c r="AR23" s="38"/>
      <c r="AS23" s="38"/>
      <c r="AT23" s="38"/>
      <c r="AU23" s="40"/>
      <c r="AV23" s="43">
        <f t="shared" si="8"/>
        <v>0</v>
      </c>
    </row>
    <row r="24" spans="1:48" ht="15.75" customHeight="1" x14ac:dyDescent="0.25">
      <c r="A24" s="21">
        <v>1</v>
      </c>
      <c r="B24" s="38" t="s">
        <v>79</v>
      </c>
      <c r="C24" s="37" t="s">
        <v>112</v>
      </c>
      <c r="D24" s="38"/>
      <c r="E24" s="38"/>
      <c r="F24" s="38"/>
      <c r="G24" s="40"/>
      <c r="H24" s="41">
        <f t="shared" si="0"/>
        <v>0</v>
      </c>
      <c r="I24" s="38"/>
      <c r="J24" s="38"/>
      <c r="K24" s="38"/>
      <c r="L24" s="40"/>
      <c r="M24" s="41">
        <f t="shared" si="1"/>
        <v>0</v>
      </c>
      <c r="N24" s="38"/>
      <c r="O24" s="38"/>
      <c r="P24" s="38"/>
      <c r="Q24" s="40"/>
      <c r="R24" s="41">
        <f t="shared" si="2"/>
        <v>0</v>
      </c>
      <c r="S24" s="38"/>
      <c r="T24" s="38"/>
      <c r="U24" s="38"/>
      <c r="V24" s="40"/>
      <c r="W24" s="41">
        <f t="shared" si="3"/>
        <v>0</v>
      </c>
      <c r="X24" s="38"/>
      <c r="Y24" s="38"/>
      <c r="Z24" s="38"/>
      <c r="AA24" s="40"/>
      <c r="AB24" s="41">
        <f t="shared" si="4"/>
        <v>0</v>
      </c>
      <c r="AC24" s="38"/>
      <c r="AD24" s="38"/>
      <c r="AE24" s="38"/>
      <c r="AF24" s="40"/>
      <c r="AG24" s="41">
        <f t="shared" si="5"/>
        <v>0</v>
      </c>
      <c r="AH24" s="38"/>
      <c r="AI24" s="38"/>
      <c r="AJ24" s="38"/>
      <c r="AK24" s="40"/>
      <c r="AL24" s="41">
        <f t="shared" si="6"/>
        <v>0</v>
      </c>
      <c r="AM24" s="38"/>
      <c r="AN24" s="38"/>
      <c r="AO24" s="38"/>
      <c r="AP24" s="40"/>
      <c r="AQ24" s="41">
        <f t="shared" si="7"/>
        <v>0</v>
      </c>
      <c r="AR24" s="38"/>
      <c r="AS24" s="38"/>
      <c r="AT24" s="38"/>
      <c r="AU24" s="40"/>
      <c r="AV24" s="43">
        <f t="shared" si="8"/>
        <v>0</v>
      </c>
    </row>
    <row r="25" spans="1:48" ht="15.75" customHeight="1" x14ac:dyDescent="0.25">
      <c r="A25" s="21">
        <v>1</v>
      </c>
      <c r="B25" s="38" t="s">
        <v>80</v>
      </c>
      <c r="C25" s="37" t="s">
        <v>112</v>
      </c>
      <c r="D25" s="38"/>
      <c r="E25" s="38"/>
      <c r="F25" s="39"/>
      <c r="G25" s="40"/>
      <c r="H25" s="41">
        <f t="shared" si="0"/>
        <v>0</v>
      </c>
      <c r="I25" s="38"/>
      <c r="J25" s="38"/>
      <c r="K25" s="39" t="s">
        <v>49</v>
      </c>
      <c r="L25" s="40"/>
      <c r="M25" s="41">
        <f t="shared" si="1"/>
        <v>1</v>
      </c>
      <c r="N25" s="38"/>
      <c r="O25" s="38"/>
      <c r="P25" s="38"/>
      <c r="Q25" s="40"/>
      <c r="R25" s="41">
        <f t="shared" si="2"/>
        <v>0</v>
      </c>
      <c r="S25" s="38"/>
      <c r="T25" s="38"/>
      <c r="U25" s="38"/>
      <c r="V25" s="40"/>
      <c r="W25" s="41">
        <f t="shared" si="3"/>
        <v>0</v>
      </c>
      <c r="X25" s="38"/>
      <c r="Y25" s="38"/>
      <c r="Z25" s="38"/>
      <c r="AA25" s="40"/>
      <c r="AB25" s="41">
        <f t="shared" si="4"/>
        <v>0</v>
      </c>
      <c r="AC25" s="38"/>
      <c r="AD25" s="38"/>
      <c r="AE25" s="38"/>
      <c r="AF25" s="40"/>
      <c r="AG25" s="41">
        <f t="shared" si="5"/>
        <v>0</v>
      </c>
      <c r="AH25" s="38"/>
      <c r="AI25" s="38"/>
      <c r="AJ25" s="38"/>
      <c r="AK25" s="40"/>
      <c r="AL25" s="41">
        <f t="shared" si="6"/>
        <v>0</v>
      </c>
      <c r="AM25" s="38"/>
      <c r="AN25" s="38"/>
      <c r="AO25" s="38"/>
      <c r="AP25" s="40"/>
      <c r="AQ25" s="41">
        <f t="shared" si="7"/>
        <v>0</v>
      </c>
      <c r="AR25" s="38"/>
      <c r="AS25" s="38"/>
      <c r="AT25" s="38"/>
      <c r="AU25" s="40"/>
      <c r="AV25" s="43">
        <f t="shared" si="8"/>
        <v>0</v>
      </c>
    </row>
    <row r="26" spans="1:48" ht="15.75" customHeight="1" x14ac:dyDescent="0.25">
      <c r="A26" s="21">
        <v>1</v>
      </c>
      <c r="B26" s="38" t="s">
        <v>81</v>
      </c>
      <c r="C26" s="37" t="s">
        <v>112</v>
      </c>
      <c r="D26" s="38"/>
      <c r="E26" s="38"/>
      <c r="F26" s="39" t="s">
        <v>49</v>
      </c>
      <c r="G26" s="40"/>
      <c r="H26" s="41">
        <f t="shared" si="0"/>
        <v>1</v>
      </c>
      <c r="I26" s="38"/>
      <c r="J26" s="38"/>
      <c r="K26" s="38"/>
      <c r="L26" s="40"/>
      <c r="M26" s="41">
        <f t="shared" si="1"/>
        <v>0</v>
      </c>
      <c r="N26" s="38"/>
      <c r="O26" s="38"/>
      <c r="P26" s="38"/>
      <c r="Q26" s="40"/>
      <c r="R26" s="41">
        <f t="shared" si="2"/>
        <v>0</v>
      </c>
      <c r="S26" s="38"/>
      <c r="T26" s="38"/>
      <c r="U26" s="38"/>
      <c r="V26" s="40"/>
      <c r="W26" s="41">
        <f t="shared" si="3"/>
        <v>0</v>
      </c>
      <c r="X26" s="38"/>
      <c r="Y26" s="38"/>
      <c r="Z26" s="38"/>
      <c r="AA26" s="40"/>
      <c r="AB26" s="41">
        <f t="shared" si="4"/>
        <v>0</v>
      </c>
      <c r="AC26" s="38"/>
      <c r="AD26" s="38"/>
      <c r="AE26" s="38"/>
      <c r="AF26" s="40"/>
      <c r="AG26" s="41">
        <f t="shared" si="5"/>
        <v>0</v>
      </c>
      <c r="AH26" s="38"/>
      <c r="AI26" s="38"/>
      <c r="AJ26" s="38"/>
      <c r="AK26" s="40"/>
      <c r="AL26" s="41">
        <f t="shared" si="6"/>
        <v>0</v>
      </c>
      <c r="AM26" s="38"/>
      <c r="AN26" s="38"/>
      <c r="AO26" s="38"/>
      <c r="AP26" s="40"/>
      <c r="AQ26" s="41">
        <f t="shared" si="7"/>
        <v>0</v>
      </c>
      <c r="AR26" s="38"/>
      <c r="AS26" s="38"/>
      <c r="AT26" s="39" t="s">
        <v>49</v>
      </c>
      <c r="AU26" s="40"/>
      <c r="AV26" s="43">
        <f t="shared" si="8"/>
        <v>1</v>
      </c>
    </row>
    <row r="27" spans="1:48" ht="15.75" customHeight="1" x14ac:dyDescent="0.25">
      <c r="A27" s="21">
        <v>1</v>
      </c>
      <c r="B27" s="38" t="s">
        <v>102</v>
      </c>
      <c r="C27" s="37" t="s">
        <v>112</v>
      </c>
      <c r="D27" s="38"/>
      <c r="E27" s="38"/>
      <c r="F27" s="38"/>
      <c r="G27" s="40"/>
      <c r="H27" s="41">
        <f t="shared" si="0"/>
        <v>0</v>
      </c>
      <c r="I27" s="38"/>
      <c r="J27" s="38"/>
      <c r="K27" s="38"/>
      <c r="L27" s="40"/>
      <c r="M27" s="41">
        <f t="shared" si="1"/>
        <v>0</v>
      </c>
      <c r="N27" s="38"/>
      <c r="O27" s="38"/>
      <c r="P27" s="38"/>
      <c r="Q27" s="40"/>
      <c r="R27" s="41">
        <f t="shared" si="2"/>
        <v>0</v>
      </c>
      <c r="S27" s="38"/>
      <c r="T27" s="38"/>
      <c r="U27" s="38"/>
      <c r="V27" s="40"/>
      <c r="W27" s="41">
        <f t="shared" si="3"/>
        <v>0</v>
      </c>
      <c r="X27" s="38"/>
      <c r="Y27" s="38"/>
      <c r="Z27" s="38"/>
      <c r="AA27" s="40"/>
      <c r="AB27" s="41">
        <f t="shared" si="4"/>
        <v>0</v>
      </c>
      <c r="AC27" s="38"/>
      <c r="AD27" s="38"/>
      <c r="AE27" s="38"/>
      <c r="AF27" s="40"/>
      <c r="AG27" s="41">
        <f t="shared" si="5"/>
        <v>0</v>
      </c>
      <c r="AH27" s="38"/>
      <c r="AI27" s="38"/>
      <c r="AJ27" s="38"/>
      <c r="AK27" s="40"/>
      <c r="AL27" s="41">
        <f t="shared" si="6"/>
        <v>0</v>
      </c>
      <c r="AM27" s="38"/>
      <c r="AN27" s="38"/>
      <c r="AO27" s="38"/>
      <c r="AP27" s="40"/>
      <c r="AQ27" s="41">
        <f t="shared" si="7"/>
        <v>0</v>
      </c>
      <c r="AR27" s="38"/>
      <c r="AS27" s="38"/>
      <c r="AT27" s="38"/>
      <c r="AU27" s="40"/>
      <c r="AV27" s="43">
        <f t="shared" si="8"/>
        <v>0</v>
      </c>
    </row>
    <row r="28" spans="1:48" ht="15.75" customHeight="1" x14ac:dyDescent="0.25">
      <c r="A28" s="21">
        <v>1</v>
      </c>
      <c r="B28" s="44" t="s">
        <v>82</v>
      </c>
      <c r="C28" s="37" t="s">
        <v>112</v>
      </c>
      <c r="D28" s="45"/>
      <c r="E28" s="45"/>
      <c r="F28" s="45"/>
      <c r="G28" s="46"/>
      <c r="H28" s="47">
        <f t="shared" si="0"/>
        <v>0</v>
      </c>
      <c r="I28" s="45"/>
      <c r="J28" s="45"/>
      <c r="K28" s="45"/>
      <c r="L28" s="46"/>
      <c r="M28" s="47">
        <f t="shared" si="1"/>
        <v>0</v>
      </c>
      <c r="N28" s="45"/>
      <c r="O28" s="45"/>
      <c r="P28" s="45"/>
      <c r="Q28" s="46"/>
      <c r="R28" s="47">
        <f t="shared" si="2"/>
        <v>0</v>
      </c>
      <c r="S28" s="45"/>
      <c r="T28" s="45"/>
      <c r="U28" s="45"/>
      <c r="V28" s="46"/>
      <c r="W28" s="47">
        <f t="shared" si="3"/>
        <v>0</v>
      </c>
      <c r="X28" s="45"/>
      <c r="Y28" s="45"/>
      <c r="Z28" s="45"/>
      <c r="AA28" s="46"/>
      <c r="AB28" s="47">
        <f t="shared" si="4"/>
        <v>0</v>
      </c>
      <c r="AC28" s="45"/>
      <c r="AD28" s="45"/>
      <c r="AE28" s="45"/>
      <c r="AF28" s="46"/>
      <c r="AG28" s="47">
        <f t="shared" si="5"/>
        <v>0</v>
      </c>
      <c r="AH28" s="45"/>
      <c r="AI28" s="45"/>
      <c r="AJ28" s="45"/>
      <c r="AK28" s="46"/>
      <c r="AL28" s="47">
        <f t="shared" si="6"/>
        <v>0</v>
      </c>
      <c r="AM28" s="45"/>
      <c r="AN28" s="45"/>
      <c r="AO28" s="45"/>
      <c r="AP28" s="46"/>
      <c r="AQ28" s="47">
        <f t="shared" si="7"/>
        <v>0</v>
      </c>
      <c r="AR28" s="45"/>
      <c r="AS28" s="45"/>
      <c r="AT28" s="45"/>
      <c r="AU28" s="46"/>
      <c r="AV28" s="48">
        <f t="shared" si="8"/>
        <v>0</v>
      </c>
    </row>
    <row r="29" spans="1:48" ht="15.75" customHeight="1" x14ac:dyDescent="0.25">
      <c r="A29" s="21">
        <v>1</v>
      </c>
      <c r="B29" s="44"/>
      <c r="C29" s="38" t="s">
        <v>112</v>
      </c>
      <c r="D29" s="38"/>
      <c r="E29" s="38"/>
      <c r="F29" s="38"/>
      <c r="G29" s="40"/>
      <c r="H29" s="41">
        <f t="shared" si="0"/>
        <v>0</v>
      </c>
      <c r="I29" s="38"/>
      <c r="J29" s="38"/>
      <c r="K29" s="38"/>
      <c r="L29" s="40"/>
      <c r="M29" s="41">
        <f t="shared" si="1"/>
        <v>0</v>
      </c>
      <c r="N29" s="38"/>
      <c r="O29" s="38"/>
      <c r="P29" s="38"/>
      <c r="Q29" s="40"/>
      <c r="R29" s="41">
        <f t="shared" si="2"/>
        <v>0</v>
      </c>
      <c r="S29" s="38"/>
      <c r="T29" s="38"/>
      <c r="U29" s="38"/>
      <c r="V29" s="40"/>
      <c r="W29" s="41">
        <f t="shared" si="3"/>
        <v>0</v>
      </c>
      <c r="X29" s="38"/>
      <c r="Y29" s="38"/>
      <c r="Z29" s="38"/>
      <c r="AA29" s="40"/>
      <c r="AB29" s="41">
        <f t="shared" si="4"/>
        <v>0</v>
      </c>
      <c r="AC29" s="38"/>
      <c r="AD29" s="38"/>
      <c r="AE29" s="38"/>
      <c r="AF29" s="40"/>
      <c r="AG29" s="41">
        <f t="shared" si="5"/>
        <v>0</v>
      </c>
      <c r="AH29" s="38"/>
      <c r="AI29" s="38"/>
      <c r="AJ29" s="38"/>
      <c r="AK29" s="40"/>
      <c r="AL29" s="41">
        <f t="shared" si="6"/>
        <v>0</v>
      </c>
      <c r="AM29" s="38"/>
      <c r="AN29" s="38"/>
      <c r="AO29" s="38"/>
      <c r="AP29" s="40"/>
      <c r="AQ29" s="41">
        <f t="shared" si="7"/>
        <v>0</v>
      </c>
      <c r="AR29" s="38"/>
      <c r="AS29" s="38"/>
      <c r="AT29" s="38"/>
      <c r="AU29" s="40"/>
      <c r="AV29" s="41">
        <f t="shared" si="8"/>
        <v>0</v>
      </c>
    </row>
    <row r="30" spans="1:48" ht="15.75" customHeight="1" x14ac:dyDescent="0.25">
      <c r="A30" s="21">
        <v>1</v>
      </c>
      <c r="B30" s="44"/>
      <c r="C30" s="38" t="s">
        <v>112</v>
      </c>
      <c r="D30" s="38"/>
      <c r="E30" s="38"/>
      <c r="F30" s="38"/>
      <c r="G30" s="40"/>
      <c r="H30" s="41">
        <f t="shared" si="0"/>
        <v>0</v>
      </c>
      <c r="I30" s="38"/>
      <c r="J30" s="38"/>
      <c r="K30" s="38"/>
      <c r="L30" s="40"/>
      <c r="M30" s="41">
        <f t="shared" si="1"/>
        <v>0</v>
      </c>
      <c r="N30" s="38"/>
      <c r="O30" s="38"/>
      <c r="P30" s="38"/>
      <c r="Q30" s="40"/>
      <c r="R30" s="41">
        <f t="shared" si="2"/>
        <v>0</v>
      </c>
      <c r="S30" s="38"/>
      <c r="T30" s="38"/>
      <c r="U30" s="38"/>
      <c r="V30" s="40"/>
      <c r="W30" s="41">
        <f t="shared" si="3"/>
        <v>0</v>
      </c>
      <c r="X30" s="38"/>
      <c r="Y30" s="38"/>
      <c r="Z30" s="38"/>
      <c r="AA30" s="40"/>
      <c r="AB30" s="41">
        <f t="shared" si="4"/>
        <v>0</v>
      </c>
      <c r="AC30" s="38"/>
      <c r="AD30" s="38"/>
      <c r="AE30" s="38"/>
      <c r="AF30" s="40"/>
      <c r="AG30" s="41">
        <f t="shared" si="5"/>
        <v>0</v>
      </c>
      <c r="AH30" s="38"/>
      <c r="AI30" s="38"/>
      <c r="AJ30" s="38"/>
      <c r="AK30" s="40"/>
      <c r="AL30" s="41">
        <f t="shared" si="6"/>
        <v>0</v>
      </c>
      <c r="AM30" s="38"/>
      <c r="AN30" s="38"/>
      <c r="AO30" s="38"/>
      <c r="AP30" s="40"/>
      <c r="AQ30" s="41">
        <f t="shared" si="7"/>
        <v>0</v>
      </c>
      <c r="AR30" s="38"/>
      <c r="AS30" s="38"/>
      <c r="AT30" s="38"/>
      <c r="AU30" s="40"/>
      <c r="AV30" s="41">
        <f t="shared" si="8"/>
        <v>0</v>
      </c>
    </row>
    <row r="31" spans="1:48" ht="15.75" customHeight="1" x14ac:dyDescent="0.25">
      <c r="A31" s="21">
        <v>1</v>
      </c>
      <c r="B31" s="44"/>
      <c r="C31" s="38" t="s">
        <v>112</v>
      </c>
      <c r="D31" s="38"/>
      <c r="E31" s="38"/>
      <c r="F31" s="38"/>
      <c r="G31" s="40"/>
      <c r="H31" s="41">
        <f t="shared" si="0"/>
        <v>0</v>
      </c>
      <c r="I31" s="38"/>
      <c r="J31" s="38"/>
      <c r="K31" s="38"/>
      <c r="L31" s="40"/>
      <c r="M31" s="41">
        <f t="shared" si="1"/>
        <v>0</v>
      </c>
      <c r="N31" s="38"/>
      <c r="O31" s="38"/>
      <c r="P31" s="38"/>
      <c r="Q31" s="40"/>
      <c r="R31" s="41">
        <f t="shared" si="2"/>
        <v>0</v>
      </c>
      <c r="S31" s="38"/>
      <c r="T31" s="38"/>
      <c r="U31" s="38"/>
      <c r="V31" s="40"/>
      <c r="W31" s="41">
        <f t="shared" si="3"/>
        <v>0</v>
      </c>
      <c r="X31" s="38"/>
      <c r="Y31" s="38"/>
      <c r="Z31" s="38"/>
      <c r="AA31" s="40"/>
      <c r="AB31" s="41">
        <f t="shared" si="4"/>
        <v>0</v>
      </c>
      <c r="AC31" s="38"/>
      <c r="AD31" s="38"/>
      <c r="AE31" s="38"/>
      <c r="AF31" s="40"/>
      <c r="AG31" s="41">
        <f t="shared" si="5"/>
        <v>0</v>
      </c>
      <c r="AH31" s="38"/>
      <c r="AI31" s="38"/>
      <c r="AJ31" s="38"/>
      <c r="AK31" s="40"/>
      <c r="AL31" s="41">
        <f t="shared" si="6"/>
        <v>0</v>
      </c>
      <c r="AM31" s="38"/>
      <c r="AN31" s="38"/>
      <c r="AO31" s="38"/>
      <c r="AP31" s="40"/>
      <c r="AQ31" s="41">
        <f t="shared" si="7"/>
        <v>0</v>
      </c>
      <c r="AR31" s="38"/>
      <c r="AS31" s="38"/>
      <c r="AT31" s="38"/>
      <c r="AU31" s="40"/>
      <c r="AV31" s="41">
        <f t="shared" si="8"/>
        <v>0</v>
      </c>
    </row>
    <row r="32" spans="1:48" ht="15.75" customHeight="1" x14ac:dyDescent="0.25">
      <c r="A32" s="21">
        <v>1</v>
      </c>
      <c r="B32" s="44"/>
      <c r="C32" s="38" t="s">
        <v>112</v>
      </c>
      <c r="D32" s="38"/>
      <c r="E32" s="38"/>
      <c r="F32" s="38"/>
      <c r="G32" s="40"/>
      <c r="H32" s="41">
        <f t="shared" si="0"/>
        <v>0</v>
      </c>
      <c r="I32" s="38"/>
      <c r="J32" s="38"/>
      <c r="K32" s="38"/>
      <c r="L32" s="40"/>
      <c r="M32" s="41">
        <f t="shared" si="1"/>
        <v>0</v>
      </c>
      <c r="N32" s="38"/>
      <c r="O32" s="38"/>
      <c r="P32" s="38"/>
      <c r="Q32" s="40"/>
      <c r="R32" s="41">
        <f t="shared" si="2"/>
        <v>0</v>
      </c>
      <c r="S32" s="38"/>
      <c r="T32" s="38"/>
      <c r="U32" s="38"/>
      <c r="V32" s="40"/>
      <c r="W32" s="41">
        <f t="shared" si="3"/>
        <v>0</v>
      </c>
      <c r="X32" s="38"/>
      <c r="Y32" s="38"/>
      <c r="Z32" s="38"/>
      <c r="AA32" s="40"/>
      <c r="AB32" s="41">
        <f t="shared" si="4"/>
        <v>0</v>
      </c>
      <c r="AC32" s="38"/>
      <c r="AD32" s="38"/>
      <c r="AE32" s="38"/>
      <c r="AF32" s="40"/>
      <c r="AG32" s="41">
        <f t="shared" si="5"/>
        <v>0</v>
      </c>
      <c r="AH32" s="38"/>
      <c r="AI32" s="38"/>
      <c r="AJ32" s="38"/>
      <c r="AK32" s="40"/>
      <c r="AL32" s="41">
        <f t="shared" si="6"/>
        <v>0</v>
      </c>
      <c r="AM32" s="38"/>
      <c r="AN32" s="38"/>
      <c r="AO32" s="38"/>
      <c r="AP32" s="40"/>
      <c r="AQ32" s="41">
        <f t="shared" si="7"/>
        <v>0</v>
      </c>
      <c r="AR32" s="38"/>
      <c r="AS32" s="38"/>
      <c r="AT32" s="38"/>
      <c r="AU32" s="40"/>
      <c r="AV32" s="41">
        <f t="shared" si="8"/>
        <v>0</v>
      </c>
    </row>
    <row r="33" spans="1:48" ht="15.75" customHeight="1" x14ac:dyDescent="0.25">
      <c r="A33" s="21">
        <v>1</v>
      </c>
      <c r="B33" s="44"/>
      <c r="C33" s="38" t="s">
        <v>112</v>
      </c>
      <c r="D33" s="38"/>
      <c r="E33" s="38"/>
      <c r="F33" s="38"/>
      <c r="G33" s="40"/>
      <c r="H33" s="41">
        <f t="shared" si="0"/>
        <v>0</v>
      </c>
      <c r="I33" s="38"/>
      <c r="J33" s="38"/>
      <c r="K33" s="38"/>
      <c r="L33" s="40"/>
      <c r="M33" s="41">
        <f t="shared" si="1"/>
        <v>0</v>
      </c>
      <c r="N33" s="38"/>
      <c r="O33" s="38"/>
      <c r="P33" s="38"/>
      <c r="Q33" s="40"/>
      <c r="R33" s="41">
        <f t="shared" si="2"/>
        <v>0</v>
      </c>
      <c r="S33" s="38"/>
      <c r="T33" s="38"/>
      <c r="U33" s="38"/>
      <c r="V33" s="40"/>
      <c r="W33" s="41">
        <f t="shared" si="3"/>
        <v>0</v>
      </c>
      <c r="X33" s="38"/>
      <c r="Y33" s="38"/>
      <c r="Z33" s="38"/>
      <c r="AA33" s="40"/>
      <c r="AB33" s="41">
        <f t="shared" si="4"/>
        <v>0</v>
      </c>
      <c r="AC33" s="38"/>
      <c r="AD33" s="38"/>
      <c r="AE33" s="38"/>
      <c r="AF33" s="40"/>
      <c r="AG33" s="41">
        <f t="shared" si="5"/>
        <v>0</v>
      </c>
      <c r="AH33" s="38"/>
      <c r="AI33" s="38"/>
      <c r="AJ33" s="38"/>
      <c r="AK33" s="40"/>
      <c r="AL33" s="41">
        <f t="shared" si="6"/>
        <v>0</v>
      </c>
      <c r="AM33" s="38"/>
      <c r="AN33" s="38"/>
      <c r="AO33" s="38"/>
      <c r="AP33" s="40"/>
      <c r="AQ33" s="41">
        <f t="shared" si="7"/>
        <v>0</v>
      </c>
      <c r="AR33" s="38"/>
      <c r="AS33" s="38"/>
      <c r="AT33" s="38"/>
      <c r="AU33" s="40"/>
      <c r="AV33" s="41">
        <f t="shared" si="8"/>
        <v>0</v>
      </c>
    </row>
    <row r="34" spans="1:48" ht="15.75" customHeight="1" x14ac:dyDescent="0.25">
      <c r="A34" s="21">
        <v>1</v>
      </c>
      <c r="B34" s="49"/>
      <c r="C34" s="50"/>
      <c r="D34" s="51"/>
      <c r="E34" s="52"/>
      <c r="F34" s="52"/>
      <c r="G34" s="52"/>
      <c r="H34" s="52">
        <f>SUM(H7:H33)</f>
        <v>4</v>
      </c>
      <c r="I34" s="52"/>
      <c r="J34" s="52"/>
      <c r="K34" s="52"/>
      <c r="L34" s="52"/>
      <c r="M34" s="52">
        <f>SUM(M7:M33)</f>
        <v>3</v>
      </c>
      <c r="N34" s="52"/>
      <c r="O34" s="52"/>
      <c r="P34" s="52"/>
      <c r="Q34" s="52"/>
      <c r="R34" s="52">
        <f>SUM(R7:R33)</f>
        <v>1</v>
      </c>
      <c r="S34" s="52"/>
      <c r="T34" s="52"/>
      <c r="U34" s="52"/>
      <c r="V34" s="52"/>
      <c r="W34" s="52">
        <f>SUM(W7:W33)</f>
        <v>9</v>
      </c>
      <c r="X34" s="52"/>
      <c r="Y34" s="52"/>
      <c r="Z34" s="52"/>
      <c r="AA34" s="52"/>
      <c r="AB34" s="52">
        <f>SUM(AB7:AB33)</f>
        <v>2</v>
      </c>
      <c r="AC34" s="52"/>
      <c r="AD34" s="52"/>
      <c r="AE34" s="52"/>
      <c r="AF34" s="52"/>
      <c r="AG34" s="52">
        <f>SUM(AG7:AG33)</f>
        <v>2</v>
      </c>
      <c r="AH34" s="52"/>
      <c r="AI34" s="52"/>
      <c r="AJ34" s="52"/>
      <c r="AK34" s="52"/>
      <c r="AL34" s="52">
        <f>SUM(AL7:AL33)</f>
        <v>3</v>
      </c>
      <c r="AM34" s="52"/>
      <c r="AN34" s="52"/>
      <c r="AO34" s="52"/>
      <c r="AP34" s="52"/>
      <c r="AQ34" s="52">
        <f>SUM(AQ7:AQ33)</f>
        <v>10</v>
      </c>
      <c r="AR34" s="52"/>
      <c r="AS34" s="52"/>
      <c r="AT34" s="52"/>
      <c r="AU34" s="52"/>
      <c r="AV34" s="52">
        <f>SUM(AV7:AV33)</f>
        <v>7</v>
      </c>
    </row>
    <row r="35" spans="1:48" ht="15.75" customHeight="1" x14ac:dyDescent="0.25">
      <c r="A35" s="21">
        <f t="shared" ref="A35:A93" si="9">A6+1</f>
        <v>2</v>
      </c>
      <c r="B35" s="85" t="str">
        <f>"Буква (или иное название) класса "&amp;A35&amp;":"</f>
        <v>Буква (или иное название) класса 2:</v>
      </c>
      <c r="C35" s="86"/>
      <c r="D35" s="87" t="s">
        <v>83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9"/>
    </row>
    <row r="36" spans="1:48" ht="15.75" customHeight="1" x14ac:dyDescent="0.25">
      <c r="A36" s="21">
        <f t="shared" si="9"/>
        <v>2</v>
      </c>
      <c r="B36" s="38" t="s">
        <v>70</v>
      </c>
      <c r="C36" s="37" t="s">
        <v>112</v>
      </c>
      <c r="D36" s="38"/>
      <c r="E36" s="39" t="s">
        <v>49</v>
      </c>
      <c r="F36" s="39"/>
      <c r="G36" s="40"/>
      <c r="H36" s="41">
        <f t="shared" ref="H36:H62" si="10">COUNTA(D36:G36)</f>
        <v>1</v>
      </c>
      <c r="I36" s="38"/>
      <c r="J36" s="38"/>
      <c r="K36" s="38"/>
      <c r="L36" s="40"/>
      <c r="M36" s="41">
        <f t="shared" ref="M36:M62" si="11">COUNTA(I36:L36)</f>
        <v>0</v>
      </c>
      <c r="N36" s="38"/>
      <c r="O36" s="38"/>
      <c r="P36" s="38"/>
      <c r="Q36" s="40"/>
      <c r="R36" s="41">
        <f t="shared" ref="R36:R62" si="12">COUNTA(N36:Q36)</f>
        <v>0</v>
      </c>
      <c r="S36" s="38"/>
      <c r="T36" s="39"/>
      <c r="U36" s="39" t="s">
        <v>49</v>
      </c>
      <c r="V36" s="40"/>
      <c r="W36" s="41">
        <f t="shared" ref="W36:W62" si="13">COUNTA(S36:V36)</f>
        <v>1</v>
      </c>
      <c r="X36" s="38"/>
      <c r="Y36" s="38"/>
      <c r="Z36" s="39" t="s">
        <v>49</v>
      </c>
      <c r="AA36" s="40"/>
      <c r="AB36" s="41">
        <f t="shared" ref="AB36:AB62" si="14">COUNTA(X36:AA36)</f>
        <v>1</v>
      </c>
      <c r="AC36" s="38"/>
      <c r="AD36" s="38"/>
      <c r="AE36" s="38"/>
      <c r="AF36" s="40"/>
      <c r="AG36" s="41">
        <f t="shared" ref="AG36:AG62" si="15">COUNTA(AC36:AF36)</f>
        <v>0</v>
      </c>
      <c r="AH36" s="38"/>
      <c r="AI36" s="38"/>
      <c r="AJ36" s="38"/>
      <c r="AK36" s="40"/>
      <c r="AL36" s="41">
        <f t="shared" ref="AL36:AL62" si="16">COUNTA(AH36:AK36)</f>
        <v>0</v>
      </c>
      <c r="AM36" s="38"/>
      <c r="AN36" s="38"/>
      <c r="AO36" s="39" t="s">
        <v>47</v>
      </c>
      <c r="AP36" s="40"/>
      <c r="AQ36" s="41">
        <f t="shared" ref="AQ36:AQ62" si="17">COUNTA(AM36:AP36)</f>
        <v>1</v>
      </c>
      <c r="AR36" s="39" t="s">
        <v>49</v>
      </c>
      <c r="AS36" s="38"/>
      <c r="AT36" s="39"/>
      <c r="AU36" s="40"/>
      <c r="AV36" s="43">
        <f t="shared" ref="AV36:AV62" si="18">COUNTA(AR36:AU36)</f>
        <v>1</v>
      </c>
    </row>
    <row r="37" spans="1:48" ht="15.75" customHeight="1" x14ac:dyDescent="0.25">
      <c r="A37" s="21">
        <f t="shared" si="9"/>
        <v>2</v>
      </c>
      <c r="B37" s="38" t="s">
        <v>92</v>
      </c>
      <c r="C37" s="37" t="s">
        <v>112</v>
      </c>
      <c r="D37" s="38"/>
      <c r="E37" s="38"/>
      <c r="F37" s="38"/>
      <c r="G37" s="40"/>
      <c r="H37" s="41">
        <f t="shared" si="10"/>
        <v>0</v>
      </c>
      <c r="I37" s="38"/>
      <c r="J37" s="38"/>
      <c r="K37" s="38"/>
      <c r="L37" s="40"/>
      <c r="M37" s="41">
        <f t="shared" si="11"/>
        <v>0</v>
      </c>
      <c r="N37" s="38"/>
      <c r="O37" s="38"/>
      <c r="P37" s="38"/>
      <c r="Q37" s="40"/>
      <c r="R37" s="41">
        <f t="shared" si="12"/>
        <v>0</v>
      </c>
      <c r="S37" s="38"/>
      <c r="T37" s="38"/>
      <c r="U37" s="38"/>
      <c r="V37" s="40"/>
      <c r="W37" s="41">
        <f t="shared" si="13"/>
        <v>0</v>
      </c>
      <c r="X37" s="38"/>
      <c r="Y37" s="38"/>
      <c r="Z37" s="38"/>
      <c r="AA37" s="42" t="s">
        <v>49</v>
      </c>
      <c r="AB37" s="41">
        <f t="shared" si="14"/>
        <v>1</v>
      </c>
      <c r="AC37" s="38"/>
      <c r="AD37" s="38"/>
      <c r="AE37" s="38"/>
      <c r="AF37" s="40"/>
      <c r="AG37" s="41">
        <f t="shared" si="15"/>
        <v>0</v>
      </c>
      <c r="AH37" s="38"/>
      <c r="AI37" s="38"/>
      <c r="AJ37" s="39" t="s">
        <v>49</v>
      </c>
      <c r="AK37" s="40"/>
      <c r="AL37" s="41">
        <f t="shared" si="16"/>
        <v>1</v>
      </c>
      <c r="AM37" s="38"/>
      <c r="AN37" s="38"/>
      <c r="AO37" s="38"/>
      <c r="AP37" s="40"/>
      <c r="AQ37" s="41">
        <f t="shared" si="17"/>
        <v>0</v>
      </c>
      <c r="AR37" s="38"/>
      <c r="AS37" s="38"/>
      <c r="AT37" s="38"/>
      <c r="AU37" s="40"/>
      <c r="AV37" s="43">
        <f t="shared" si="18"/>
        <v>0</v>
      </c>
    </row>
    <row r="38" spans="1:48" ht="15.75" customHeight="1" x14ac:dyDescent="0.25">
      <c r="A38" s="21">
        <f t="shared" si="9"/>
        <v>2</v>
      </c>
      <c r="B38" s="38" t="s">
        <v>72</v>
      </c>
      <c r="C38" s="37" t="s">
        <v>112</v>
      </c>
      <c r="D38" s="38"/>
      <c r="E38" s="38"/>
      <c r="F38" s="38"/>
      <c r="G38" s="40"/>
      <c r="H38" s="41">
        <f t="shared" si="10"/>
        <v>0</v>
      </c>
      <c r="I38" s="38"/>
      <c r="J38" s="38"/>
      <c r="K38" s="38"/>
      <c r="L38" s="40"/>
      <c r="M38" s="41">
        <f t="shared" si="11"/>
        <v>0</v>
      </c>
      <c r="N38" s="38"/>
      <c r="O38" s="38"/>
      <c r="P38" s="38"/>
      <c r="Q38" s="40"/>
      <c r="R38" s="41">
        <f t="shared" si="12"/>
        <v>0</v>
      </c>
      <c r="S38" s="38"/>
      <c r="T38" s="38"/>
      <c r="U38" s="38"/>
      <c r="V38" s="40"/>
      <c r="W38" s="41">
        <f t="shared" si="13"/>
        <v>0</v>
      </c>
      <c r="X38" s="38"/>
      <c r="Y38" s="38"/>
      <c r="Z38" s="38"/>
      <c r="AA38" s="40"/>
      <c r="AB38" s="41">
        <f t="shared" si="14"/>
        <v>0</v>
      </c>
      <c r="AC38" s="38"/>
      <c r="AD38" s="38"/>
      <c r="AE38" s="38"/>
      <c r="AF38" s="40"/>
      <c r="AG38" s="41">
        <f t="shared" si="15"/>
        <v>0</v>
      </c>
      <c r="AH38" s="38"/>
      <c r="AI38" s="38"/>
      <c r="AJ38" s="38"/>
      <c r="AK38" s="40"/>
      <c r="AL38" s="41">
        <f t="shared" si="16"/>
        <v>0</v>
      </c>
      <c r="AM38" s="38"/>
      <c r="AN38" s="38"/>
      <c r="AO38" s="38"/>
      <c r="AP38" s="40"/>
      <c r="AQ38" s="41">
        <f t="shared" si="17"/>
        <v>0</v>
      </c>
      <c r="AR38" s="38"/>
      <c r="AS38" s="38"/>
      <c r="AT38" s="38"/>
      <c r="AU38" s="40"/>
      <c r="AV38" s="43">
        <f t="shared" si="18"/>
        <v>0</v>
      </c>
    </row>
    <row r="39" spans="1:48" ht="15.75" customHeight="1" x14ac:dyDescent="0.25">
      <c r="A39" s="21">
        <f t="shared" si="9"/>
        <v>2</v>
      </c>
      <c r="B39" s="38" t="s">
        <v>93</v>
      </c>
      <c r="C39" s="37" t="s">
        <v>112</v>
      </c>
      <c r="D39" s="38"/>
      <c r="E39" s="38"/>
      <c r="F39" s="38"/>
      <c r="G39" s="40"/>
      <c r="H39" s="41">
        <f t="shared" si="10"/>
        <v>0</v>
      </c>
      <c r="I39" s="38"/>
      <c r="J39" s="38"/>
      <c r="K39" s="38"/>
      <c r="L39" s="40"/>
      <c r="M39" s="41">
        <f t="shared" si="11"/>
        <v>0</v>
      </c>
      <c r="N39" s="38"/>
      <c r="O39" s="38"/>
      <c r="P39" s="38"/>
      <c r="Q39" s="40"/>
      <c r="R39" s="41">
        <f t="shared" si="12"/>
        <v>0</v>
      </c>
      <c r="S39" s="38"/>
      <c r="T39" s="38"/>
      <c r="U39" s="38"/>
      <c r="V39" s="40"/>
      <c r="W39" s="41">
        <f t="shared" si="13"/>
        <v>0</v>
      </c>
      <c r="X39" s="38"/>
      <c r="Y39" s="38"/>
      <c r="Z39" s="38"/>
      <c r="AA39" s="40"/>
      <c r="AB39" s="41">
        <f t="shared" si="14"/>
        <v>0</v>
      </c>
      <c r="AC39" s="38"/>
      <c r="AD39" s="38"/>
      <c r="AE39" s="38"/>
      <c r="AF39" s="40"/>
      <c r="AG39" s="41">
        <f t="shared" si="15"/>
        <v>0</v>
      </c>
      <c r="AH39" s="38"/>
      <c r="AI39" s="38"/>
      <c r="AJ39" s="38"/>
      <c r="AK39" s="40"/>
      <c r="AL39" s="41">
        <f t="shared" si="16"/>
        <v>0</v>
      </c>
      <c r="AM39" s="38"/>
      <c r="AN39" s="38"/>
      <c r="AO39" s="38"/>
      <c r="AP39" s="40"/>
      <c r="AQ39" s="41">
        <f t="shared" si="17"/>
        <v>0</v>
      </c>
      <c r="AR39" s="38"/>
      <c r="AS39" s="38"/>
      <c r="AT39" s="38"/>
      <c r="AU39" s="40"/>
      <c r="AV39" s="43">
        <f t="shared" si="18"/>
        <v>0</v>
      </c>
    </row>
    <row r="40" spans="1:48" ht="15.75" customHeight="1" x14ac:dyDescent="0.25">
      <c r="A40" s="21">
        <f t="shared" si="9"/>
        <v>2</v>
      </c>
      <c r="B40" s="38" t="s">
        <v>74</v>
      </c>
      <c r="C40" s="37" t="s">
        <v>112</v>
      </c>
      <c r="D40" s="38"/>
      <c r="E40" s="38"/>
      <c r="F40" s="39" t="s">
        <v>49</v>
      </c>
      <c r="G40" s="40"/>
      <c r="H40" s="41">
        <f t="shared" si="10"/>
        <v>1</v>
      </c>
      <c r="I40" s="38"/>
      <c r="J40" s="38"/>
      <c r="K40" s="38"/>
      <c r="L40" s="40"/>
      <c r="M40" s="41">
        <f t="shared" si="11"/>
        <v>0</v>
      </c>
      <c r="N40" s="38"/>
      <c r="O40" s="38"/>
      <c r="P40" s="38"/>
      <c r="Q40" s="40"/>
      <c r="R40" s="41">
        <f t="shared" si="12"/>
        <v>0</v>
      </c>
      <c r="S40" s="38"/>
      <c r="T40" s="38"/>
      <c r="U40" s="39" t="s">
        <v>49</v>
      </c>
      <c r="V40" s="40"/>
      <c r="W40" s="41">
        <f t="shared" si="13"/>
        <v>1</v>
      </c>
      <c r="X40" s="38"/>
      <c r="Y40" s="38"/>
      <c r="Z40" s="38"/>
      <c r="AA40" s="40"/>
      <c r="AB40" s="41">
        <f t="shared" si="14"/>
        <v>0</v>
      </c>
      <c r="AC40" s="38"/>
      <c r="AD40" s="38"/>
      <c r="AE40" s="38"/>
      <c r="AF40" s="40"/>
      <c r="AG40" s="41">
        <f t="shared" si="15"/>
        <v>0</v>
      </c>
      <c r="AH40" s="38"/>
      <c r="AI40" s="38"/>
      <c r="AJ40" s="38"/>
      <c r="AK40" s="40"/>
      <c r="AL40" s="41">
        <f t="shared" si="16"/>
        <v>0</v>
      </c>
      <c r="AM40" s="38"/>
      <c r="AN40" s="38"/>
      <c r="AO40" s="38"/>
      <c r="AP40" s="40"/>
      <c r="AQ40" s="41">
        <f t="shared" si="17"/>
        <v>0</v>
      </c>
      <c r="AR40" s="38"/>
      <c r="AS40" s="38"/>
      <c r="AT40" s="39" t="s">
        <v>49</v>
      </c>
      <c r="AU40" s="40"/>
      <c r="AV40" s="43">
        <f t="shared" si="18"/>
        <v>1</v>
      </c>
    </row>
    <row r="41" spans="1:48" ht="15.75" customHeight="1" x14ac:dyDescent="0.25">
      <c r="A41" s="21">
        <f t="shared" si="9"/>
        <v>2</v>
      </c>
      <c r="B41" s="38" t="s">
        <v>94</v>
      </c>
      <c r="C41" s="37" t="s">
        <v>112</v>
      </c>
      <c r="D41" s="38"/>
      <c r="E41" s="38"/>
      <c r="F41" s="38"/>
      <c r="G41" s="40"/>
      <c r="H41" s="41">
        <f t="shared" si="10"/>
        <v>0</v>
      </c>
      <c r="I41" s="38"/>
      <c r="J41" s="38"/>
      <c r="K41" s="38"/>
      <c r="L41" s="40"/>
      <c r="M41" s="41">
        <f t="shared" si="11"/>
        <v>0</v>
      </c>
      <c r="N41" s="38"/>
      <c r="O41" s="38"/>
      <c r="P41" s="38"/>
      <c r="Q41" s="40"/>
      <c r="R41" s="41">
        <f t="shared" si="12"/>
        <v>0</v>
      </c>
      <c r="S41" s="38"/>
      <c r="T41" s="38"/>
      <c r="U41" s="38"/>
      <c r="V41" s="40"/>
      <c r="W41" s="41">
        <f t="shared" si="13"/>
        <v>0</v>
      </c>
      <c r="X41" s="38"/>
      <c r="Y41" s="38"/>
      <c r="Z41" s="38"/>
      <c r="AA41" s="40"/>
      <c r="AB41" s="41">
        <f t="shared" si="14"/>
        <v>0</v>
      </c>
      <c r="AC41" s="38"/>
      <c r="AD41" s="38"/>
      <c r="AE41" s="38"/>
      <c r="AF41" s="40"/>
      <c r="AG41" s="41">
        <f t="shared" si="15"/>
        <v>0</v>
      </c>
      <c r="AH41" s="38"/>
      <c r="AI41" s="38"/>
      <c r="AJ41" s="38"/>
      <c r="AK41" s="40"/>
      <c r="AL41" s="41">
        <f t="shared" si="16"/>
        <v>0</v>
      </c>
      <c r="AM41" s="38"/>
      <c r="AN41" s="38"/>
      <c r="AO41" s="38"/>
      <c r="AP41" s="40"/>
      <c r="AQ41" s="41">
        <f t="shared" si="17"/>
        <v>0</v>
      </c>
      <c r="AR41" s="38"/>
      <c r="AS41" s="38"/>
      <c r="AT41" s="38"/>
      <c r="AU41" s="40"/>
      <c r="AV41" s="43">
        <f t="shared" si="18"/>
        <v>0</v>
      </c>
    </row>
    <row r="42" spans="1:48" ht="15.75" customHeight="1" x14ac:dyDescent="0.25">
      <c r="A42" s="21">
        <f t="shared" si="9"/>
        <v>2</v>
      </c>
      <c r="B42" s="38" t="s">
        <v>108</v>
      </c>
      <c r="C42" s="37" t="s">
        <v>112</v>
      </c>
      <c r="D42" s="38"/>
      <c r="E42" s="38"/>
      <c r="F42" s="39" t="s">
        <v>49</v>
      </c>
      <c r="G42" s="40"/>
      <c r="H42" s="41">
        <f t="shared" si="10"/>
        <v>1</v>
      </c>
      <c r="I42" s="38"/>
      <c r="J42" s="38"/>
      <c r="K42" s="38"/>
      <c r="L42" s="40"/>
      <c r="M42" s="41">
        <f t="shared" si="11"/>
        <v>0</v>
      </c>
      <c r="N42" s="38"/>
      <c r="O42" s="39" t="s">
        <v>49</v>
      </c>
      <c r="P42" s="38"/>
      <c r="Q42" s="40"/>
      <c r="R42" s="41">
        <f t="shared" si="12"/>
        <v>1</v>
      </c>
      <c r="S42" s="38"/>
      <c r="T42" s="38"/>
      <c r="U42" s="39" t="s">
        <v>49</v>
      </c>
      <c r="V42" s="40"/>
      <c r="W42" s="41">
        <f t="shared" si="13"/>
        <v>1</v>
      </c>
      <c r="X42" s="38"/>
      <c r="Y42" s="38"/>
      <c r="Z42" s="38"/>
      <c r="AA42" s="40"/>
      <c r="AB42" s="41">
        <f t="shared" si="14"/>
        <v>0</v>
      </c>
      <c r="AC42" s="38"/>
      <c r="AD42" s="39" t="s">
        <v>49</v>
      </c>
      <c r="AE42" s="38"/>
      <c r="AF42" s="40"/>
      <c r="AG42" s="41">
        <f t="shared" si="15"/>
        <v>1</v>
      </c>
      <c r="AH42" s="38"/>
      <c r="AI42" s="38"/>
      <c r="AJ42" s="38"/>
      <c r="AK42" s="40"/>
      <c r="AL42" s="41">
        <f t="shared" si="16"/>
        <v>0</v>
      </c>
      <c r="AM42" s="38"/>
      <c r="AN42" s="38"/>
      <c r="AO42" s="39" t="s">
        <v>47</v>
      </c>
      <c r="AP42" s="40"/>
      <c r="AQ42" s="41">
        <f t="shared" si="17"/>
        <v>1</v>
      </c>
      <c r="AR42" s="38"/>
      <c r="AS42" s="38"/>
      <c r="AT42" s="38"/>
      <c r="AU42" s="40"/>
      <c r="AV42" s="43">
        <f t="shared" si="18"/>
        <v>0</v>
      </c>
    </row>
    <row r="43" spans="1:48" ht="15.75" customHeight="1" x14ac:dyDescent="0.25">
      <c r="A43" s="21">
        <f t="shared" si="9"/>
        <v>2</v>
      </c>
      <c r="B43" s="38" t="s">
        <v>109</v>
      </c>
      <c r="C43" s="37" t="s">
        <v>112</v>
      </c>
      <c r="D43" s="38"/>
      <c r="E43" s="38"/>
      <c r="F43" s="38"/>
      <c r="G43" s="40"/>
      <c r="H43" s="41">
        <f t="shared" si="10"/>
        <v>0</v>
      </c>
      <c r="I43" s="38"/>
      <c r="J43" s="39" t="s">
        <v>49</v>
      </c>
      <c r="K43" s="38"/>
      <c r="L43" s="40"/>
      <c r="M43" s="41">
        <f t="shared" si="11"/>
        <v>1</v>
      </c>
      <c r="N43" s="38"/>
      <c r="O43" s="38"/>
      <c r="P43" s="38"/>
      <c r="Q43" s="40"/>
      <c r="R43" s="41">
        <f t="shared" si="12"/>
        <v>0</v>
      </c>
      <c r="S43" s="38"/>
      <c r="T43" s="38"/>
      <c r="U43" s="38"/>
      <c r="V43" s="42" t="s">
        <v>49</v>
      </c>
      <c r="W43" s="41">
        <f t="shared" si="13"/>
        <v>1</v>
      </c>
      <c r="X43" s="38"/>
      <c r="Y43" s="38"/>
      <c r="Z43" s="38"/>
      <c r="AA43" s="40"/>
      <c r="AB43" s="41">
        <f t="shared" si="14"/>
        <v>0</v>
      </c>
      <c r="AC43" s="38"/>
      <c r="AD43" s="38"/>
      <c r="AE43" s="39" t="s">
        <v>49</v>
      </c>
      <c r="AF43" s="40"/>
      <c r="AG43" s="41">
        <f t="shared" si="15"/>
        <v>1</v>
      </c>
      <c r="AH43" s="38"/>
      <c r="AI43" s="38"/>
      <c r="AJ43" s="38"/>
      <c r="AK43" s="40"/>
      <c r="AL43" s="41">
        <f t="shared" si="16"/>
        <v>0</v>
      </c>
      <c r="AM43" s="39" t="s">
        <v>49</v>
      </c>
      <c r="AN43" s="38"/>
      <c r="AO43" s="38"/>
      <c r="AP43" s="40"/>
      <c r="AQ43" s="41">
        <f t="shared" si="17"/>
        <v>1</v>
      </c>
      <c r="AR43" s="38"/>
      <c r="AS43" s="39" t="s">
        <v>49</v>
      </c>
      <c r="AT43" s="38"/>
      <c r="AU43" s="40"/>
      <c r="AV43" s="43">
        <f t="shared" si="18"/>
        <v>1</v>
      </c>
    </row>
    <row r="44" spans="1:48" ht="15.75" customHeight="1" x14ac:dyDescent="0.25">
      <c r="A44" s="21">
        <f t="shared" si="9"/>
        <v>2</v>
      </c>
      <c r="B44" s="38" t="s">
        <v>110</v>
      </c>
      <c r="C44" s="37" t="s">
        <v>112</v>
      </c>
      <c r="D44" s="38"/>
      <c r="E44" s="38"/>
      <c r="F44" s="38"/>
      <c r="G44" s="40"/>
      <c r="H44" s="41">
        <f t="shared" si="10"/>
        <v>0</v>
      </c>
      <c r="I44" s="38"/>
      <c r="J44" s="38"/>
      <c r="K44" s="38"/>
      <c r="L44" s="40"/>
      <c r="M44" s="41">
        <f t="shared" si="11"/>
        <v>0</v>
      </c>
      <c r="N44" s="38"/>
      <c r="O44" s="38"/>
      <c r="P44" s="38"/>
      <c r="Q44" s="40"/>
      <c r="R44" s="41">
        <f t="shared" si="12"/>
        <v>0</v>
      </c>
      <c r="S44" s="38"/>
      <c r="T44" s="39" t="s">
        <v>49</v>
      </c>
      <c r="U44" s="38"/>
      <c r="V44" s="40"/>
      <c r="W44" s="41">
        <f t="shared" si="13"/>
        <v>1</v>
      </c>
      <c r="X44" s="38"/>
      <c r="Y44" s="38"/>
      <c r="Z44" s="38"/>
      <c r="AA44" s="40"/>
      <c r="AB44" s="41">
        <f t="shared" si="14"/>
        <v>0</v>
      </c>
      <c r="AC44" s="38"/>
      <c r="AD44" s="38"/>
      <c r="AE44" s="38"/>
      <c r="AF44" s="40"/>
      <c r="AG44" s="41">
        <f t="shared" si="15"/>
        <v>0</v>
      </c>
      <c r="AH44" s="38"/>
      <c r="AI44" s="38"/>
      <c r="AJ44" s="38"/>
      <c r="AK44" s="40"/>
      <c r="AL44" s="41">
        <f t="shared" si="16"/>
        <v>0</v>
      </c>
      <c r="AM44" s="38"/>
      <c r="AN44" s="38"/>
      <c r="AO44" s="38"/>
      <c r="AP44" s="40"/>
      <c r="AQ44" s="41">
        <f t="shared" si="17"/>
        <v>0</v>
      </c>
      <c r="AR44" s="39" t="s">
        <v>49</v>
      </c>
      <c r="AS44" s="38"/>
      <c r="AT44" s="38"/>
      <c r="AU44" s="40"/>
      <c r="AV44" s="43">
        <f t="shared" si="18"/>
        <v>1</v>
      </c>
    </row>
    <row r="45" spans="1:48" ht="15.75" customHeight="1" x14ac:dyDescent="0.25">
      <c r="A45" s="21">
        <f t="shared" si="9"/>
        <v>2</v>
      </c>
      <c r="B45" s="38" t="s">
        <v>95</v>
      </c>
      <c r="C45" s="37" t="s">
        <v>112</v>
      </c>
      <c r="D45" s="38"/>
      <c r="E45" s="38"/>
      <c r="F45" s="38"/>
      <c r="G45" s="40"/>
      <c r="H45" s="41">
        <f t="shared" si="10"/>
        <v>0</v>
      </c>
      <c r="I45" s="38"/>
      <c r="J45" s="38"/>
      <c r="K45" s="38"/>
      <c r="L45" s="40"/>
      <c r="M45" s="41">
        <f t="shared" si="11"/>
        <v>0</v>
      </c>
      <c r="N45" s="38"/>
      <c r="O45" s="38"/>
      <c r="P45" s="38"/>
      <c r="Q45" s="40"/>
      <c r="R45" s="41">
        <f t="shared" si="12"/>
        <v>0</v>
      </c>
      <c r="S45" s="38"/>
      <c r="T45" s="38"/>
      <c r="U45" s="38"/>
      <c r="V45" s="40"/>
      <c r="W45" s="41">
        <f t="shared" si="13"/>
        <v>0</v>
      </c>
      <c r="X45" s="38"/>
      <c r="Y45" s="38"/>
      <c r="Z45" s="38"/>
      <c r="AA45" s="40"/>
      <c r="AB45" s="41">
        <f t="shared" si="14"/>
        <v>0</v>
      </c>
      <c r="AC45" s="38"/>
      <c r="AD45" s="38"/>
      <c r="AE45" s="38"/>
      <c r="AF45" s="40"/>
      <c r="AG45" s="41">
        <f t="shared" si="15"/>
        <v>0</v>
      </c>
      <c r="AH45" s="38"/>
      <c r="AI45" s="38"/>
      <c r="AJ45" s="38"/>
      <c r="AK45" s="40"/>
      <c r="AL45" s="41">
        <f t="shared" si="16"/>
        <v>0</v>
      </c>
      <c r="AM45" s="38"/>
      <c r="AN45" s="38"/>
      <c r="AO45" s="38"/>
      <c r="AP45" s="42" t="s">
        <v>49</v>
      </c>
      <c r="AQ45" s="41">
        <f t="shared" si="17"/>
        <v>1</v>
      </c>
      <c r="AR45" s="38"/>
      <c r="AS45" s="38"/>
      <c r="AT45" s="38"/>
      <c r="AU45" s="40"/>
      <c r="AV45" s="43">
        <f t="shared" si="18"/>
        <v>0</v>
      </c>
    </row>
    <row r="46" spans="1:48" ht="15.75" customHeight="1" x14ac:dyDescent="0.25">
      <c r="A46" s="21">
        <f t="shared" si="9"/>
        <v>2</v>
      </c>
      <c r="B46" s="38" t="s">
        <v>96</v>
      </c>
      <c r="C46" s="37" t="s">
        <v>112</v>
      </c>
      <c r="D46" s="38"/>
      <c r="E46" s="38"/>
      <c r="F46" s="38"/>
      <c r="G46" s="40"/>
      <c r="H46" s="41">
        <f t="shared" si="10"/>
        <v>0</v>
      </c>
      <c r="I46" s="38"/>
      <c r="J46" s="38"/>
      <c r="K46" s="38"/>
      <c r="L46" s="40"/>
      <c r="M46" s="41">
        <f t="shared" si="11"/>
        <v>0</v>
      </c>
      <c r="N46" s="38"/>
      <c r="O46" s="38"/>
      <c r="P46" s="38"/>
      <c r="Q46" s="40"/>
      <c r="R46" s="41">
        <f t="shared" si="12"/>
        <v>0</v>
      </c>
      <c r="S46" s="38"/>
      <c r="T46" s="38"/>
      <c r="U46" s="39" t="s">
        <v>49</v>
      </c>
      <c r="V46" s="40"/>
      <c r="W46" s="41">
        <f t="shared" si="13"/>
        <v>1</v>
      </c>
      <c r="X46" s="38"/>
      <c r="Y46" s="38"/>
      <c r="Z46" s="38"/>
      <c r="AA46" s="40"/>
      <c r="AB46" s="41">
        <f t="shared" si="14"/>
        <v>0</v>
      </c>
      <c r="AC46" s="38"/>
      <c r="AD46" s="38"/>
      <c r="AE46" s="38"/>
      <c r="AF46" s="40"/>
      <c r="AG46" s="41">
        <f t="shared" si="15"/>
        <v>0</v>
      </c>
      <c r="AH46" s="38"/>
      <c r="AI46" s="38"/>
      <c r="AJ46" s="38"/>
      <c r="AK46" s="40"/>
      <c r="AL46" s="41">
        <f t="shared" si="16"/>
        <v>0</v>
      </c>
      <c r="AM46" s="38"/>
      <c r="AN46" s="38"/>
      <c r="AO46" s="39" t="s">
        <v>47</v>
      </c>
      <c r="AP46" s="40"/>
      <c r="AQ46" s="41">
        <f t="shared" si="17"/>
        <v>1</v>
      </c>
      <c r="AR46" s="38"/>
      <c r="AS46" s="38"/>
      <c r="AT46" s="38"/>
      <c r="AU46" s="40"/>
      <c r="AV46" s="43">
        <f t="shared" si="18"/>
        <v>0</v>
      </c>
    </row>
    <row r="47" spans="1:48" ht="15.75" customHeight="1" x14ac:dyDescent="0.25">
      <c r="A47" s="21">
        <f t="shared" si="9"/>
        <v>2</v>
      </c>
      <c r="B47" s="38" t="s">
        <v>97</v>
      </c>
      <c r="C47" s="37" t="s">
        <v>112</v>
      </c>
      <c r="D47" s="38"/>
      <c r="E47" s="38"/>
      <c r="F47" s="38"/>
      <c r="G47" s="40"/>
      <c r="H47" s="41">
        <f t="shared" si="10"/>
        <v>0</v>
      </c>
      <c r="I47" s="38"/>
      <c r="J47" s="38"/>
      <c r="K47" s="38"/>
      <c r="L47" s="40"/>
      <c r="M47" s="41">
        <f t="shared" si="11"/>
        <v>0</v>
      </c>
      <c r="N47" s="38"/>
      <c r="O47" s="38"/>
      <c r="P47" s="38"/>
      <c r="Q47" s="40"/>
      <c r="R47" s="41">
        <f t="shared" si="12"/>
        <v>0</v>
      </c>
      <c r="S47" s="38"/>
      <c r="T47" s="38"/>
      <c r="U47" s="39" t="s">
        <v>49</v>
      </c>
      <c r="V47" s="40"/>
      <c r="W47" s="41">
        <f t="shared" si="13"/>
        <v>1</v>
      </c>
      <c r="X47" s="38"/>
      <c r="Y47" s="38"/>
      <c r="Z47" s="38"/>
      <c r="AA47" s="40"/>
      <c r="AB47" s="41">
        <f t="shared" si="14"/>
        <v>0</v>
      </c>
      <c r="AC47" s="38"/>
      <c r="AD47" s="38"/>
      <c r="AE47" s="38"/>
      <c r="AF47" s="40"/>
      <c r="AG47" s="41">
        <f t="shared" si="15"/>
        <v>0</v>
      </c>
      <c r="AH47" s="38"/>
      <c r="AI47" s="38"/>
      <c r="AJ47" s="38"/>
      <c r="AK47" s="40"/>
      <c r="AL47" s="41">
        <f t="shared" si="16"/>
        <v>0</v>
      </c>
      <c r="AM47" s="38"/>
      <c r="AN47" s="38"/>
      <c r="AO47" s="39" t="s">
        <v>47</v>
      </c>
      <c r="AP47" s="40"/>
      <c r="AQ47" s="41">
        <f t="shared" si="17"/>
        <v>1</v>
      </c>
      <c r="AR47" s="38"/>
      <c r="AS47" s="38"/>
      <c r="AT47" s="38"/>
      <c r="AU47" s="40"/>
      <c r="AV47" s="43">
        <f t="shared" si="18"/>
        <v>0</v>
      </c>
    </row>
    <row r="48" spans="1:48" ht="15.75" customHeight="1" x14ac:dyDescent="0.25">
      <c r="A48" s="21">
        <f t="shared" si="9"/>
        <v>2</v>
      </c>
      <c r="B48" s="38" t="s">
        <v>98</v>
      </c>
      <c r="C48" s="37" t="s">
        <v>112</v>
      </c>
      <c r="D48" s="38"/>
      <c r="E48" s="38"/>
      <c r="F48" s="38"/>
      <c r="G48" s="40"/>
      <c r="H48" s="41">
        <f t="shared" si="10"/>
        <v>0</v>
      </c>
      <c r="I48" s="38"/>
      <c r="J48" s="38"/>
      <c r="K48" s="38"/>
      <c r="L48" s="40"/>
      <c r="M48" s="41">
        <f t="shared" si="11"/>
        <v>0</v>
      </c>
      <c r="N48" s="38"/>
      <c r="O48" s="38"/>
      <c r="P48" s="38"/>
      <c r="Q48" s="40"/>
      <c r="R48" s="41">
        <f t="shared" si="12"/>
        <v>0</v>
      </c>
      <c r="S48" s="38"/>
      <c r="T48" s="38"/>
      <c r="U48" s="39" t="s">
        <v>48</v>
      </c>
      <c r="V48" s="40"/>
      <c r="W48" s="41">
        <f t="shared" si="13"/>
        <v>1</v>
      </c>
      <c r="X48" s="38"/>
      <c r="Y48" s="38"/>
      <c r="Z48" s="38"/>
      <c r="AA48" s="40"/>
      <c r="AB48" s="41">
        <f t="shared" si="14"/>
        <v>0</v>
      </c>
      <c r="AC48" s="38"/>
      <c r="AD48" s="38"/>
      <c r="AE48" s="38"/>
      <c r="AF48" s="40"/>
      <c r="AG48" s="41">
        <f t="shared" si="15"/>
        <v>0</v>
      </c>
      <c r="AH48" s="38"/>
      <c r="AI48" s="38"/>
      <c r="AJ48" s="38"/>
      <c r="AK48" s="40"/>
      <c r="AL48" s="41">
        <f t="shared" si="16"/>
        <v>0</v>
      </c>
      <c r="AM48" s="38"/>
      <c r="AN48" s="38"/>
      <c r="AO48" s="39" t="s">
        <v>47</v>
      </c>
      <c r="AP48" s="40"/>
      <c r="AQ48" s="41">
        <f t="shared" si="17"/>
        <v>1</v>
      </c>
      <c r="AR48" s="38"/>
      <c r="AS48" s="38"/>
      <c r="AT48" s="38"/>
      <c r="AU48" s="40"/>
      <c r="AV48" s="43">
        <f t="shared" si="18"/>
        <v>0</v>
      </c>
    </row>
    <row r="49" spans="1:48" ht="15.75" customHeight="1" x14ac:dyDescent="0.25">
      <c r="A49" s="21">
        <f t="shared" si="9"/>
        <v>2</v>
      </c>
      <c r="B49" s="38" t="s">
        <v>99</v>
      </c>
      <c r="C49" s="37" t="s">
        <v>112</v>
      </c>
      <c r="D49" s="38"/>
      <c r="E49" s="38"/>
      <c r="F49" s="38"/>
      <c r="G49" s="40"/>
      <c r="H49" s="41">
        <f t="shared" si="10"/>
        <v>0</v>
      </c>
      <c r="I49" s="38"/>
      <c r="J49" s="38"/>
      <c r="K49" s="38"/>
      <c r="L49" s="40"/>
      <c r="M49" s="41">
        <f t="shared" si="11"/>
        <v>0</v>
      </c>
      <c r="N49" s="38"/>
      <c r="O49" s="38"/>
      <c r="P49" s="38"/>
      <c r="Q49" s="40"/>
      <c r="R49" s="41">
        <f t="shared" si="12"/>
        <v>0</v>
      </c>
      <c r="S49" s="38"/>
      <c r="T49" s="39" t="s">
        <v>49</v>
      </c>
      <c r="U49" s="38"/>
      <c r="V49" s="40"/>
      <c r="W49" s="41">
        <f t="shared" si="13"/>
        <v>1</v>
      </c>
      <c r="X49" s="38"/>
      <c r="Y49" s="38"/>
      <c r="Z49" s="38"/>
      <c r="AA49" s="40"/>
      <c r="AB49" s="41">
        <f t="shared" si="14"/>
        <v>0</v>
      </c>
      <c r="AC49" s="38"/>
      <c r="AD49" s="38"/>
      <c r="AE49" s="38"/>
      <c r="AF49" s="40"/>
      <c r="AG49" s="41">
        <f t="shared" si="15"/>
        <v>0</v>
      </c>
      <c r="AH49" s="38"/>
      <c r="AI49" s="38"/>
      <c r="AJ49" s="39" t="s">
        <v>49</v>
      </c>
      <c r="AK49" s="40"/>
      <c r="AL49" s="41">
        <f t="shared" si="16"/>
        <v>1</v>
      </c>
      <c r="AM49" s="38"/>
      <c r="AN49" s="38"/>
      <c r="AO49" s="38"/>
      <c r="AP49" s="42" t="s">
        <v>49</v>
      </c>
      <c r="AQ49" s="41">
        <f t="shared" si="17"/>
        <v>1</v>
      </c>
      <c r="AR49" s="38"/>
      <c r="AS49" s="38"/>
      <c r="AT49" s="38"/>
      <c r="AU49" s="40"/>
      <c r="AV49" s="43">
        <f t="shared" si="18"/>
        <v>0</v>
      </c>
    </row>
    <row r="50" spans="1:48" ht="15.75" customHeight="1" x14ac:dyDescent="0.25">
      <c r="A50" s="21">
        <f t="shared" si="9"/>
        <v>2</v>
      </c>
      <c r="B50" s="38" t="s">
        <v>100</v>
      </c>
      <c r="C50" s="37" t="s">
        <v>112</v>
      </c>
      <c r="D50" s="38"/>
      <c r="E50" s="38"/>
      <c r="F50" s="38"/>
      <c r="G50" s="40"/>
      <c r="H50" s="41">
        <f t="shared" si="10"/>
        <v>0</v>
      </c>
      <c r="I50" s="38"/>
      <c r="J50" s="38"/>
      <c r="K50" s="38"/>
      <c r="L50" s="42" t="s">
        <v>49</v>
      </c>
      <c r="M50" s="41">
        <f t="shared" si="11"/>
        <v>1</v>
      </c>
      <c r="N50" s="38"/>
      <c r="O50" s="38"/>
      <c r="P50" s="38"/>
      <c r="Q50" s="40"/>
      <c r="R50" s="41">
        <f t="shared" si="12"/>
        <v>0</v>
      </c>
      <c r="S50" s="38"/>
      <c r="T50" s="38"/>
      <c r="U50" s="38"/>
      <c r="V50" s="42" t="s">
        <v>49</v>
      </c>
      <c r="W50" s="41">
        <f t="shared" si="13"/>
        <v>1</v>
      </c>
      <c r="X50" s="38"/>
      <c r="Y50" s="38"/>
      <c r="Z50" s="38"/>
      <c r="AA50" s="40"/>
      <c r="AB50" s="41">
        <f t="shared" si="14"/>
        <v>0</v>
      </c>
      <c r="AC50" s="38"/>
      <c r="AD50" s="38"/>
      <c r="AE50" s="38"/>
      <c r="AF50" s="40"/>
      <c r="AG50" s="41">
        <f t="shared" si="15"/>
        <v>0</v>
      </c>
      <c r="AH50" s="39" t="s">
        <v>49</v>
      </c>
      <c r="AI50" s="38"/>
      <c r="AJ50" s="38"/>
      <c r="AK50" s="40"/>
      <c r="AL50" s="41">
        <f t="shared" si="16"/>
        <v>1</v>
      </c>
      <c r="AM50" s="38"/>
      <c r="AN50" s="39" t="s">
        <v>47</v>
      </c>
      <c r="AO50" s="38"/>
      <c r="AP50" s="40"/>
      <c r="AQ50" s="41">
        <f t="shared" si="17"/>
        <v>1</v>
      </c>
      <c r="AR50" s="38"/>
      <c r="AS50" s="38"/>
      <c r="AT50" s="39" t="s">
        <v>49</v>
      </c>
      <c r="AU50" s="40"/>
      <c r="AV50" s="43">
        <f t="shared" si="18"/>
        <v>1</v>
      </c>
    </row>
    <row r="51" spans="1:48" ht="15.75" customHeight="1" x14ac:dyDescent="0.25">
      <c r="A51" s="21">
        <f t="shared" si="9"/>
        <v>2</v>
      </c>
      <c r="B51" s="38" t="s">
        <v>101</v>
      </c>
      <c r="C51" s="37" t="s">
        <v>112</v>
      </c>
      <c r="D51" s="38"/>
      <c r="E51" s="38"/>
      <c r="F51" s="38"/>
      <c r="G51" s="40"/>
      <c r="H51" s="41">
        <f t="shared" si="10"/>
        <v>0</v>
      </c>
      <c r="I51" s="38"/>
      <c r="J51" s="38"/>
      <c r="K51" s="38"/>
      <c r="L51" s="40"/>
      <c r="M51" s="41">
        <f t="shared" si="11"/>
        <v>0</v>
      </c>
      <c r="N51" s="38"/>
      <c r="O51" s="38"/>
      <c r="P51" s="38"/>
      <c r="Q51" s="40"/>
      <c r="R51" s="41">
        <f t="shared" si="12"/>
        <v>0</v>
      </c>
      <c r="S51" s="38"/>
      <c r="T51" s="38"/>
      <c r="U51" s="38"/>
      <c r="V51" s="40"/>
      <c r="W51" s="41">
        <f t="shared" si="13"/>
        <v>0</v>
      </c>
      <c r="X51" s="38"/>
      <c r="Y51" s="38"/>
      <c r="Z51" s="38"/>
      <c r="AA51" s="40"/>
      <c r="AB51" s="41">
        <f t="shared" si="14"/>
        <v>0</v>
      </c>
      <c r="AC51" s="38"/>
      <c r="AD51" s="38"/>
      <c r="AE51" s="38"/>
      <c r="AF51" s="40"/>
      <c r="AG51" s="41">
        <f t="shared" si="15"/>
        <v>0</v>
      </c>
      <c r="AH51" s="38"/>
      <c r="AI51" s="38"/>
      <c r="AJ51" s="38"/>
      <c r="AK51" s="40"/>
      <c r="AL51" s="41">
        <f t="shared" si="16"/>
        <v>0</v>
      </c>
      <c r="AM51" s="38"/>
      <c r="AN51" s="38"/>
      <c r="AO51" s="38"/>
      <c r="AP51" s="40"/>
      <c r="AQ51" s="41">
        <f t="shared" si="17"/>
        <v>0</v>
      </c>
      <c r="AR51" s="38"/>
      <c r="AS51" s="38"/>
      <c r="AT51" s="38"/>
      <c r="AU51" s="40"/>
      <c r="AV51" s="43">
        <f t="shared" si="18"/>
        <v>0</v>
      </c>
    </row>
    <row r="52" spans="1:48" ht="15.75" customHeight="1" x14ac:dyDescent="0.25">
      <c r="A52" s="21">
        <f t="shared" si="9"/>
        <v>2</v>
      </c>
      <c r="B52" s="38" t="s">
        <v>78</v>
      </c>
      <c r="C52" s="37" t="s">
        <v>112</v>
      </c>
      <c r="D52" s="38"/>
      <c r="E52" s="38"/>
      <c r="F52" s="38"/>
      <c r="G52" s="40"/>
      <c r="H52" s="41">
        <f t="shared" si="10"/>
        <v>0</v>
      </c>
      <c r="I52" s="38"/>
      <c r="J52" s="38"/>
      <c r="K52" s="38"/>
      <c r="L52" s="40"/>
      <c r="M52" s="41">
        <f t="shared" si="11"/>
        <v>0</v>
      </c>
      <c r="N52" s="38"/>
      <c r="O52" s="38"/>
      <c r="P52" s="38"/>
      <c r="Q52" s="40"/>
      <c r="R52" s="41">
        <f t="shared" si="12"/>
        <v>0</v>
      </c>
      <c r="S52" s="38"/>
      <c r="T52" s="38"/>
      <c r="U52" s="38"/>
      <c r="V52" s="40"/>
      <c r="W52" s="41">
        <f t="shared" si="13"/>
        <v>0</v>
      </c>
      <c r="X52" s="38"/>
      <c r="Y52" s="38"/>
      <c r="Z52" s="38"/>
      <c r="AA52" s="40"/>
      <c r="AB52" s="41">
        <f t="shared" si="14"/>
        <v>0</v>
      </c>
      <c r="AC52" s="38"/>
      <c r="AD52" s="38"/>
      <c r="AE52" s="38"/>
      <c r="AF52" s="40"/>
      <c r="AG52" s="41">
        <f t="shared" si="15"/>
        <v>0</v>
      </c>
      <c r="AH52" s="38"/>
      <c r="AI52" s="38"/>
      <c r="AJ52" s="38"/>
      <c r="AK52" s="40"/>
      <c r="AL52" s="41">
        <f t="shared" si="16"/>
        <v>0</v>
      </c>
      <c r="AM52" s="38"/>
      <c r="AN52" s="38"/>
      <c r="AO52" s="38"/>
      <c r="AP52" s="40"/>
      <c r="AQ52" s="41">
        <f t="shared" si="17"/>
        <v>0</v>
      </c>
      <c r="AR52" s="38"/>
      <c r="AS52" s="38"/>
      <c r="AT52" s="38"/>
      <c r="AU52" s="40"/>
      <c r="AV52" s="43">
        <f t="shared" si="18"/>
        <v>0</v>
      </c>
    </row>
    <row r="53" spans="1:48" ht="15.75" customHeight="1" x14ac:dyDescent="0.25">
      <c r="A53" s="21">
        <f t="shared" si="9"/>
        <v>2</v>
      </c>
      <c r="B53" s="38" t="s">
        <v>79</v>
      </c>
      <c r="C53" s="37" t="s">
        <v>112</v>
      </c>
      <c r="D53" s="38"/>
      <c r="E53" s="38"/>
      <c r="F53" s="38"/>
      <c r="G53" s="40"/>
      <c r="H53" s="41">
        <f t="shared" si="10"/>
        <v>0</v>
      </c>
      <c r="I53" s="38"/>
      <c r="J53" s="38"/>
      <c r="K53" s="38"/>
      <c r="L53" s="40"/>
      <c r="M53" s="41">
        <f t="shared" si="11"/>
        <v>0</v>
      </c>
      <c r="N53" s="38"/>
      <c r="O53" s="38"/>
      <c r="P53" s="38"/>
      <c r="Q53" s="40"/>
      <c r="R53" s="41">
        <f t="shared" si="12"/>
        <v>0</v>
      </c>
      <c r="S53" s="38"/>
      <c r="T53" s="38"/>
      <c r="U53" s="38"/>
      <c r="V53" s="40"/>
      <c r="W53" s="41">
        <f t="shared" si="13"/>
        <v>0</v>
      </c>
      <c r="X53" s="38"/>
      <c r="Y53" s="38"/>
      <c r="Z53" s="38"/>
      <c r="AA53" s="40"/>
      <c r="AB53" s="41">
        <f t="shared" si="14"/>
        <v>0</v>
      </c>
      <c r="AC53" s="38"/>
      <c r="AD53" s="38"/>
      <c r="AE53" s="38"/>
      <c r="AF53" s="40"/>
      <c r="AG53" s="41">
        <f t="shared" si="15"/>
        <v>0</v>
      </c>
      <c r="AH53" s="38"/>
      <c r="AI53" s="38"/>
      <c r="AJ53" s="38"/>
      <c r="AK53" s="40"/>
      <c r="AL53" s="41">
        <f t="shared" si="16"/>
        <v>0</v>
      </c>
      <c r="AM53" s="38"/>
      <c r="AN53" s="38"/>
      <c r="AO53" s="38"/>
      <c r="AP53" s="40"/>
      <c r="AQ53" s="41">
        <f t="shared" si="17"/>
        <v>0</v>
      </c>
      <c r="AR53" s="38"/>
      <c r="AS53" s="38"/>
      <c r="AT53" s="38"/>
      <c r="AU53" s="40"/>
      <c r="AV53" s="43">
        <f t="shared" si="18"/>
        <v>0</v>
      </c>
    </row>
    <row r="54" spans="1:48" ht="15.75" customHeight="1" x14ac:dyDescent="0.25">
      <c r="A54" s="21">
        <f t="shared" si="9"/>
        <v>2</v>
      </c>
      <c r="B54" s="38" t="s">
        <v>80</v>
      </c>
      <c r="C54" s="37" t="s">
        <v>112</v>
      </c>
      <c r="D54" s="38"/>
      <c r="E54" s="38"/>
      <c r="F54" s="38"/>
      <c r="G54" s="40"/>
      <c r="H54" s="41">
        <f t="shared" si="10"/>
        <v>0</v>
      </c>
      <c r="I54" s="38"/>
      <c r="J54" s="38"/>
      <c r="K54" s="39" t="s">
        <v>49</v>
      </c>
      <c r="L54" s="40"/>
      <c r="M54" s="41">
        <f t="shared" si="11"/>
        <v>1</v>
      </c>
      <c r="N54" s="38"/>
      <c r="O54" s="38"/>
      <c r="P54" s="38"/>
      <c r="Q54" s="40"/>
      <c r="R54" s="41">
        <f t="shared" si="12"/>
        <v>0</v>
      </c>
      <c r="S54" s="38"/>
      <c r="T54" s="38"/>
      <c r="U54" s="38"/>
      <c r="V54" s="40"/>
      <c r="W54" s="41">
        <f t="shared" si="13"/>
        <v>0</v>
      </c>
      <c r="X54" s="38"/>
      <c r="Y54" s="38"/>
      <c r="Z54" s="38"/>
      <c r="AA54" s="40"/>
      <c r="AB54" s="41">
        <f t="shared" si="14"/>
        <v>0</v>
      </c>
      <c r="AC54" s="38"/>
      <c r="AD54" s="38"/>
      <c r="AE54" s="38"/>
      <c r="AF54" s="40"/>
      <c r="AG54" s="41">
        <f t="shared" si="15"/>
        <v>0</v>
      </c>
      <c r="AH54" s="38"/>
      <c r="AI54" s="38"/>
      <c r="AJ54" s="38"/>
      <c r="AK54" s="40"/>
      <c r="AL54" s="41">
        <f t="shared" si="16"/>
        <v>0</v>
      </c>
      <c r="AM54" s="38"/>
      <c r="AN54" s="38"/>
      <c r="AO54" s="38"/>
      <c r="AP54" s="40"/>
      <c r="AQ54" s="41">
        <f t="shared" si="17"/>
        <v>0</v>
      </c>
      <c r="AR54" s="38"/>
      <c r="AS54" s="38"/>
      <c r="AT54" s="39" t="s">
        <v>49</v>
      </c>
      <c r="AU54" s="40"/>
      <c r="AV54" s="43">
        <f t="shared" si="18"/>
        <v>1</v>
      </c>
    </row>
    <row r="55" spans="1:48" ht="15.75" customHeight="1" x14ac:dyDescent="0.25">
      <c r="A55" s="21">
        <f t="shared" si="9"/>
        <v>2</v>
      </c>
      <c r="B55" s="38" t="s">
        <v>81</v>
      </c>
      <c r="C55" s="37" t="s">
        <v>112</v>
      </c>
      <c r="D55" s="38"/>
      <c r="E55" s="38"/>
      <c r="F55" s="38"/>
      <c r="G55" s="40"/>
      <c r="H55" s="41">
        <f t="shared" si="10"/>
        <v>0</v>
      </c>
      <c r="I55" s="38"/>
      <c r="J55" s="38"/>
      <c r="K55" s="38"/>
      <c r="L55" s="40"/>
      <c r="M55" s="41">
        <f t="shared" si="11"/>
        <v>0</v>
      </c>
      <c r="N55" s="38"/>
      <c r="O55" s="38"/>
      <c r="P55" s="38"/>
      <c r="Q55" s="40"/>
      <c r="R55" s="41">
        <f t="shared" si="12"/>
        <v>0</v>
      </c>
      <c r="S55" s="38"/>
      <c r="T55" s="38"/>
      <c r="U55" s="38"/>
      <c r="V55" s="40"/>
      <c r="W55" s="41">
        <f t="shared" si="13"/>
        <v>0</v>
      </c>
      <c r="X55" s="38"/>
      <c r="Y55" s="38"/>
      <c r="Z55" s="38"/>
      <c r="AA55" s="40"/>
      <c r="AB55" s="41">
        <f t="shared" si="14"/>
        <v>0</v>
      </c>
      <c r="AC55" s="38"/>
      <c r="AD55" s="38"/>
      <c r="AE55" s="38"/>
      <c r="AF55" s="40"/>
      <c r="AG55" s="41">
        <f t="shared" si="15"/>
        <v>0</v>
      </c>
      <c r="AH55" s="38"/>
      <c r="AI55" s="38"/>
      <c r="AJ55" s="38"/>
      <c r="AK55" s="40"/>
      <c r="AL55" s="41">
        <f t="shared" si="16"/>
        <v>0</v>
      </c>
      <c r="AM55" s="38"/>
      <c r="AN55" s="38"/>
      <c r="AO55" s="38"/>
      <c r="AP55" s="40"/>
      <c r="AQ55" s="41">
        <f t="shared" si="17"/>
        <v>0</v>
      </c>
      <c r="AR55" s="38"/>
      <c r="AS55" s="38"/>
      <c r="AT55" s="38"/>
      <c r="AU55" s="40"/>
      <c r="AV55" s="43">
        <f t="shared" si="18"/>
        <v>0</v>
      </c>
    </row>
    <row r="56" spans="1:48" ht="15.75" customHeight="1" x14ac:dyDescent="0.25">
      <c r="A56" s="21">
        <f t="shared" si="9"/>
        <v>2</v>
      </c>
      <c r="B56" s="38" t="s">
        <v>102</v>
      </c>
      <c r="C56" s="37" t="s">
        <v>112</v>
      </c>
      <c r="D56" s="38"/>
      <c r="E56" s="38"/>
      <c r="F56" s="38"/>
      <c r="G56" s="40"/>
      <c r="H56" s="41">
        <f t="shared" si="10"/>
        <v>0</v>
      </c>
      <c r="I56" s="38"/>
      <c r="J56" s="38"/>
      <c r="K56" s="38"/>
      <c r="L56" s="40"/>
      <c r="M56" s="41">
        <f t="shared" si="11"/>
        <v>0</v>
      </c>
      <c r="N56" s="38"/>
      <c r="O56" s="38"/>
      <c r="P56" s="38"/>
      <c r="Q56" s="40"/>
      <c r="R56" s="41">
        <f t="shared" si="12"/>
        <v>0</v>
      </c>
      <c r="S56" s="38"/>
      <c r="T56" s="38"/>
      <c r="U56" s="38"/>
      <c r="V56" s="40"/>
      <c r="W56" s="41">
        <f t="shared" si="13"/>
        <v>0</v>
      </c>
      <c r="X56" s="38"/>
      <c r="Y56" s="38"/>
      <c r="Z56" s="38"/>
      <c r="AA56" s="40"/>
      <c r="AB56" s="41">
        <f t="shared" si="14"/>
        <v>0</v>
      </c>
      <c r="AC56" s="38"/>
      <c r="AD56" s="38"/>
      <c r="AE56" s="38"/>
      <c r="AF56" s="40"/>
      <c r="AG56" s="41">
        <f t="shared" si="15"/>
        <v>0</v>
      </c>
      <c r="AH56" s="38"/>
      <c r="AI56" s="38"/>
      <c r="AJ56" s="38"/>
      <c r="AK56" s="40"/>
      <c r="AL56" s="41">
        <f t="shared" si="16"/>
        <v>0</v>
      </c>
      <c r="AM56" s="38"/>
      <c r="AN56" s="38"/>
      <c r="AO56" s="38"/>
      <c r="AP56" s="40"/>
      <c r="AQ56" s="41">
        <f t="shared" si="17"/>
        <v>0</v>
      </c>
      <c r="AR56" s="38"/>
      <c r="AS56" s="38"/>
      <c r="AT56" s="38"/>
      <c r="AU56" s="40"/>
      <c r="AV56" s="43">
        <f t="shared" si="18"/>
        <v>0</v>
      </c>
    </row>
    <row r="57" spans="1:48" ht="15.75" customHeight="1" x14ac:dyDescent="0.25">
      <c r="A57" s="21">
        <f t="shared" si="9"/>
        <v>2</v>
      </c>
      <c r="B57" s="44" t="s">
        <v>82</v>
      </c>
      <c r="C57" s="37" t="s">
        <v>112</v>
      </c>
      <c r="D57" s="45"/>
      <c r="E57" s="45"/>
      <c r="F57" s="45"/>
      <c r="G57" s="46"/>
      <c r="H57" s="47">
        <f t="shared" si="10"/>
        <v>0</v>
      </c>
      <c r="I57" s="45"/>
      <c r="J57" s="45"/>
      <c r="K57" s="45"/>
      <c r="L57" s="46"/>
      <c r="M57" s="47">
        <f t="shared" si="11"/>
        <v>0</v>
      </c>
      <c r="N57" s="45"/>
      <c r="O57" s="45"/>
      <c r="P57" s="45"/>
      <c r="Q57" s="46"/>
      <c r="R57" s="47">
        <f t="shared" si="12"/>
        <v>0</v>
      </c>
      <c r="S57" s="45"/>
      <c r="T57" s="45"/>
      <c r="U57" s="45"/>
      <c r="V57" s="46"/>
      <c r="W57" s="47">
        <f t="shared" si="13"/>
        <v>0</v>
      </c>
      <c r="X57" s="45"/>
      <c r="Y57" s="45"/>
      <c r="Z57" s="45"/>
      <c r="AA57" s="46"/>
      <c r="AB57" s="47">
        <f t="shared" si="14"/>
        <v>0</v>
      </c>
      <c r="AC57" s="45"/>
      <c r="AD57" s="45"/>
      <c r="AE57" s="45"/>
      <c r="AF57" s="46"/>
      <c r="AG57" s="47">
        <f t="shared" si="15"/>
        <v>0</v>
      </c>
      <c r="AH57" s="45"/>
      <c r="AI57" s="45"/>
      <c r="AJ57" s="45"/>
      <c r="AK57" s="46"/>
      <c r="AL57" s="47">
        <f t="shared" si="16"/>
        <v>0</v>
      </c>
      <c r="AM57" s="45"/>
      <c r="AN57" s="45"/>
      <c r="AO57" s="45"/>
      <c r="AP57" s="46"/>
      <c r="AQ57" s="47">
        <f t="shared" si="17"/>
        <v>0</v>
      </c>
      <c r="AR57" s="45"/>
      <c r="AS57" s="45"/>
      <c r="AT57" s="45"/>
      <c r="AU57" s="46"/>
      <c r="AV57" s="48">
        <f t="shared" si="18"/>
        <v>0</v>
      </c>
    </row>
    <row r="58" spans="1:48" ht="15.75" customHeight="1" x14ac:dyDescent="0.25">
      <c r="A58" s="21">
        <f t="shared" si="9"/>
        <v>2</v>
      </c>
      <c r="B58" s="44"/>
      <c r="C58" s="38" t="s">
        <v>112</v>
      </c>
      <c r="D58" s="38"/>
      <c r="E58" s="38"/>
      <c r="F58" s="38"/>
      <c r="G58" s="40"/>
      <c r="H58" s="41">
        <f t="shared" si="10"/>
        <v>0</v>
      </c>
      <c r="I58" s="38"/>
      <c r="J58" s="38"/>
      <c r="K58" s="38"/>
      <c r="L58" s="40"/>
      <c r="M58" s="41">
        <f t="shared" si="11"/>
        <v>0</v>
      </c>
      <c r="N58" s="38"/>
      <c r="O58" s="38"/>
      <c r="P58" s="38"/>
      <c r="Q58" s="40"/>
      <c r="R58" s="41">
        <f t="shared" si="12"/>
        <v>0</v>
      </c>
      <c r="S58" s="38"/>
      <c r="T58" s="38"/>
      <c r="U58" s="38"/>
      <c r="V58" s="40"/>
      <c r="W58" s="41">
        <f t="shared" si="13"/>
        <v>0</v>
      </c>
      <c r="X58" s="38"/>
      <c r="Y58" s="38"/>
      <c r="Z58" s="38"/>
      <c r="AA58" s="40"/>
      <c r="AB58" s="41">
        <f t="shared" si="14"/>
        <v>0</v>
      </c>
      <c r="AC58" s="38"/>
      <c r="AD58" s="38"/>
      <c r="AE58" s="38"/>
      <c r="AF58" s="40"/>
      <c r="AG58" s="41">
        <f t="shared" si="15"/>
        <v>0</v>
      </c>
      <c r="AH58" s="38"/>
      <c r="AI58" s="38"/>
      <c r="AJ58" s="38"/>
      <c r="AK58" s="40"/>
      <c r="AL58" s="41">
        <f t="shared" si="16"/>
        <v>0</v>
      </c>
      <c r="AM58" s="38"/>
      <c r="AN58" s="38"/>
      <c r="AO58" s="38"/>
      <c r="AP58" s="40"/>
      <c r="AQ58" s="41">
        <f t="shared" si="17"/>
        <v>0</v>
      </c>
      <c r="AR58" s="38"/>
      <c r="AS58" s="38"/>
      <c r="AT58" s="38"/>
      <c r="AU58" s="40"/>
      <c r="AV58" s="41">
        <f t="shared" si="18"/>
        <v>0</v>
      </c>
    </row>
    <row r="59" spans="1:48" ht="15.75" customHeight="1" x14ac:dyDescent="0.25">
      <c r="A59" s="21">
        <f t="shared" si="9"/>
        <v>2</v>
      </c>
      <c r="B59" s="44"/>
      <c r="C59" s="38" t="s">
        <v>112</v>
      </c>
      <c r="D59" s="38"/>
      <c r="E59" s="38"/>
      <c r="F59" s="38"/>
      <c r="G59" s="40"/>
      <c r="H59" s="41">
        <f t="shared" si="10"/>
        <v>0</v>
      </c>
      <c r="I59" s="38"/>
      <c r="J59" s="38"/>
      <c r="K59" s="38"/>
      <c r="L59" s="40"/>
      <c r="M59" s="41">
        <f t="shared" si="11"/>
        <v>0</v>
      </c>
      <c r="N59" s="38"/>
      <c r="O59" s="38"/>
      <c r="P59" s="38"/>
      <c r="Q59" s="40"/>
      <c r="R59" s="41">
        <f t="shared" si="12"/>
        <v>0</v>
      </c>
      <c r="S59" s="38"/>
      <c r="T59" s="38"/>
      <c r="U59" s="38"/>
      <c r="V59" s="40"/>
      <c r="W59" s="41">
        <f t="shared" si="13"/>
        <v>0</v>
      </c>
      <c r="X59" s="38"/>
      <c r="Y59" s="38"/>
      <c r="Z59" s="38"/>
      <c r="AA59" s="40"/>
      <c r="AB59" s="41">
        <f t="shared" si="14"/>
        <v>0</v>
      </c>
      <c r="AC59" s="38"/>
      <c r="AD59" s="38"/>
      <c r="AE59" s="38"/>
      <c r="AF59" s="40"/>
      <c r="AG59" s="41">
        <f t="shared" si="15"/>
        <v>0</v>
      </c>
      <c r="AH59" s="38"/>
      <c r="AI59" s="38"/>
      <c r="AJ59" s="38"/>
      <c r="AK59" s="40"/>
      <c r="AL59" s="41">
        <f t="shared" si="16"/>
        <v>0</v>
      </c>
      <c r="AM59" s="38"/>
      <c r="AN59" s="38"/>
      <c r="AO59" s="38"/>
      <c r="AP59" s="40"/>
      <c r="AQ59" s="41">
        <f t="shared" si="17"/>
        <v>0</v>
      </c>
      <c r="AR59" s="38"/>
      <c r="AS59" s="38"/>
      <c r="AT59" s="38"/>
      <c r="AU59" s="40"/>
      <c r="AV59" s="41">
        <f t="shared" si="18"/>
        <v>0</v>
      </c>
    </row>
    <row r="60" spans="1:48" ht="15.75" customHeight="1" x14ac:dyDescent="0.25">
      <c r="A60" s="21">
        <f t="shared" si="9"/>
        <v>2</v>
      </c>
      <c r="B60" s="44"/>
      <c r="C60" s="38" t="s">
        <v>112</v>
      </c>
      <c r="D60" s="38"/>
      <c r="E60" s="38"/>
      <c r="F60" s="38"/>
      <c r="G60" s="40"/>
      <c r="H60" s="41">
        <f t="shared" si="10"/>
        <v>0</v>
      </c>
      <c r="I60" s="38"/>
      <c r="J60" s="38"/>
      <c r="K60" s="38"/>
      <c r="L60" s="40"/>
      <c r="M60" s="41">
        <f t="shared" si="11"/>
        <v>0</v>
      </c>
      <c r="N60" s="38"/>
      <c r="O60" s="38"/>
      <c r="P60" s="38"/>
      <c r="Q60" s="40"/>
      <c r="R60" s="41">
        <f t="shared" si="12"/>
        <v>0</v>
      </c>
      <c r="S60" s="38"/>
      <c r="T60" s="38"/>
      <c r="U60" s="38"/>
      <c r="V60" s="40"/>
      <c r="W60" s="41">
        <f t="shared" si="13"/>
        <v>0</v>
      </c>
      <c r="X60" s="38"/>
      <c r="Y60" s="38"/>
      <c r="Z60" s="38"/>
      <c r="AA60" s="40"/>
      <c r="AB60" s="41">
        <f t="shared" si="14"/>
        <v>0</v>
      </c>
      <c r="AC60" s="38"/>
      <c r="AD60" s="38"/>
      <c r="AE60" s="38"/>
      <c r="AF60" s="40"/>
      <c r="AG60" s="41">
        <f t="shared" si="15"/>
        <v>0</v>
      </c>
      <c r="AH60" s="38"/>
      <c r="AI60" s="38"/>
      <c r="AJ60" s="38"/>
      <c r="AK60" s="40"/>
      <c r="AL60" s="41">
        <f t="shared" si="16"/>
        <v>0</v>
      </c>
      <c r="AM60" s="38"/>
      <c r="AN60" s="38"/>
      <c r="AO60" s="38"/>
      <c r="AP60" s="40"/>
      <c r="AQ60" s="41">
        <f t="shared" si="17"/>
        <v>0</v>
      </c>
      <c r="AR60" s="38"/>
      <c r="AS60" s="38"/>
      <c r="AT60" s="38"/>
      <c r="AU60" s="40"/>
      <c r="AV60" s="41">
        <f t="shared" si="18"/>
        <v>0</v>
      </c>
    </row>
    <row r="61" spans="1:48" ht="15.75" customHeight="1" x14ac:dyDescent="0.25">
      <c r="A61" s="21">
        <f t="shared" si="9"/>
        <v>2</v>
      </c>
      <c r="B61" s="44"/>
      <c r="C61" s="38" t="s">
        <v>112</v>
      </c>
      <c r="D61" s="38"/>
      <c r="E61" s="38"/>
      <c r="F61" s="38"/>
      <c r="G61" s="40"/>
      <c r="H61" s="41">
        <f t="shared" si="10"/>
        <v>0</v>
      </c>
      <c r="I61" s="38"/>
      <c r="J61" s="38"/>
      <c r="K61" s="38"/>
      <c r="L61" s="40"/>
      <c r="M61" s="41">
        <f t="shared" si="11"/>
        <v>0</v>
      </c>
      <c r="N61" s="38"/>
      <c r="O61" s="38"/>
      <c r="P61" s="38"/>
      <c r="Q61" s="40"/>
      <c r="R61" s="41">
        <f t="shared" si="12"/>
        <v>0</v>
      </c>
      <c r="S61" s="38"/>
      <c r="T61" s="38"/>
      <c r="U61" s="38"/>
      <c r="V61" s="40"/>
      <c r="W61" s="41">
        <f t="shared" si="13"/>
        <v>0</v>
      </c>
      <c r="X61" s="38"/>
      <c r="Y61" s="38"/>
      <c r="Z61" s="38"/>
      <c r="AA61" s="40"/>
      <c r="AB61" s="41">
        <f t="shared" si="14"/>
        <v>0</v>
      </c>
      <c r="AC61" s="38"/>
      <c r="AD61" s="38"/>
      <c r="AE61" s="38"/>
      <c r="AF61" s="40"/>
      <c r="AG61" s="41">
        <f t="shared" si="15"/>
        <v>0</v>
      </c>
      <c r="AH61" s="38"/>
      <c r="AI61" s="38"/>
      <c r="AJ61" s="38"/>
      <c r="AK61" s="40"/>
      <c r="AL61" s="41">
        <f t="shared" si="16"/>
        <v>0</v>
      </c>
      <c r="AM61" s="38"/>
      <c r="AN61" s="38"/>
      <c r="AO61" s="38"/>
      <c r="AP61" s="40"/>
      <c r="AQ61" s="41">
        <f t="shared" si="17"/>
        <v>0</v>
      </c>
      <c r="AR61" s="38"/>
      <c r="AS61" s="38"/>
      <c r="AT61" s="38"/>
      <c r="AU61" s="40"/>
      <c r="AV61" s="41">
        <f t="shared" si="18"/>
        <v>0</v>
      </c>
    </row>
    <row r="62" spans="1:48" ht="15.75" customHeight="1" x14ac:dyDescent="0.25">
      <c r="A62" s="21">
        <f t="shared" si="9"/>
        <v>2</v>
      </c>
      <c r="B62" s="44"/>
      <c r="C62" s="38" t="s">
        <v>112</v>
      </c>
      <c r="D62" s="38"/>
      <c r="E62" s="38"/>
      <c r="F62" s="38"/>
      <c r="G62" s="40"/>
      <c r="H62" s="41">
        <f t="shared" si="10"/>
        <v>0</v>
      </c>
      <c r="I62" s="38"/>
      <c r="J62" s="38"/>
      <c r="K62" s="38"/>
      <c r="L62" s="40"/>
      <c r="M62" s="41">
        <f t="shared" si="11"/>
        <v>0</v>
      </c>
      <c r="N62" s="38"/>
      <c r="O62" s="38"/>
      <c r="P62" s="38"/>
      <c r="Q62" s="40"/>
      <c r="R62" s="41">
        <f t="shared" si="12"/>
        <v>0</v>
      </c>
      <c r="S62" s="38"/>
      <c r="T62" s="38"/>
      <c r="U62" s="38"/>
      <c r="V62" s="40"/>
      <c r="W62" s="41">
        <f t="shared" si="13"/>
        <v>0</v>
      </c>
      <c r="X62" s="38"/>
      <c r="Y62" s="38"/>
      <c r="Z62" s="38"/>
      <c r="AA62" s="40"/>
      <c r="AB62" s="41">
        <f t="shared" si="14"/>
        <v>0</v>
      </c>
      <c r="AC62" s="38"/>
      <c r="AD62" s="38"/>
      <c r="AE62" s="38"/>
      <c r="AF62" s="40"/>
      <c r="AG62" s="41">
        <f t="shared" si="15"/>
        <v>0</v>
      </c>
      <c r="AH62" s="38"/>
      <c r="AI62" s="38"/>
      <c r="AJ62" s="38"/>
      <c r="AK62" s="40"/>
      <c r="AL62" s="41">
        <f t="shared" si="16"/>
        <v>0</v>
      </c>
      <c r="AM62" s="38"/>
      <c r="AN62" s="38"/>
      <c r="AO62" s="38"/>
      <c r="AP62" s="40"/>
      <c r="AQ62" s="41">
        <f t="shared" si="17"/>
        <v>0</v>
      </c>
      <c r="AR62" s="38"/>
      <c r="AS62" s="38"/>
      <c r="AT62" s="38"/>
      <c r="AU62" s="40"/>
      <c r="AV62" s="41">
        <f t="shared" si="18"/>
        <v>0</v>
      </c>
    </row>
    <row r="63" spans="1:48" ht="15.75" customHeight="1" x14ac:dyDescent="0.25">
      <c r="A63" s="21">
        <f t="shared" si="9"/>
        <v>2</v>
      </c>
      <c r="B63" s="49"/>
      <c r="C63" s="50"/>
      <c r="D63" s="51"/>
      <c r="E63" s="52"/>
      <c r="F63" s="52"/>
      <c r="G63" s="52"/>
      <c r="H63" s="52">
        <f>SUM(H36:H62)</f>
        <v>3</v>
      </c>
      <c r="I63" s="52"/>
      <c r="J63" s="52"/>
      <c r="K63" s="52"/>
      <c r="L63" s="52"/>
      <c r="M63" s="52">
        <f>SUM(M36:M62)</f>
        <v>3</v>
      </c>
      <c r="N63" s="52"/>
      <c r="O63" s="52"/>
      <c r="P63" s="52"/>
      <c r="Q63" s="52"/>
      <c r="R63" s="52">
        <f>SUM(R36:R62)</f>
        <v>1</v>
      </c>
      <c r="S63" s="52"/>
      <c r="T63" s="52"/>
      <c r="U63" s="52"/>
      <c r="V63" s="52"/>
      <c r="W63" s="52">
        <f>SUM(W36:W62)</f>
        <v>10</v>
      </c>
      <c r="X63" s="52"/>
      <c r="Y63" s="52"/>
      <c r="Z63" s="52"/>
      <c r="AA63" s="52"/>
      <c r="AB63" s="52">
        <f>SUM(AB36:AB62)</f>
        <v>2</v>
      </c>
      <c r="AC63" s="52"/>
      <c r="AD63" s="52"/>
      <c r="AE63" s="52"/>
      <c r="AF63" s="52"/>
      <c r="AG63" s="52">
        <f>SUM(AG36:AG62)</f>
        <v>2</v>
      </c>
      <c r="AH63" s="52"/>
      <c r="AI63" s="52"/>
      <c r="AJ63" s="52"/>
      <c r="AK63" s="52"/>
      <c r="AL63" s="52">
        <f>SUM(AL36:AL62)</f>
        <v>3</v>
      </c>
      <c r="AM63" s="52"/>
      <c r="AN63" s="52"/>
      <c r="AO63" s="52"/>
      <c r="AP63" s="52"/>
      <c r="AQ63" s="52">
        <f>SUM(AQ36:AQ62)</f>
        <v>9</v>
      </c>
      <c r="AR63" s="52"/>
      <c r="AS63" s="52"/>
      <c r="AT63" s="52"/>
      <c r="AU63" s="52"/>
      <c r="AV63" s="52">
        <f>SUM(AV36:AV62)</f>
        <v>6</v>
      </c>
    </row>
    <row r="64" spans="1:48" ht="15.75" customHeight="1" x14ac:dyDescent="0.25">
      <c r="A64" s="21">
        <f t="shared" si="9"/>
        <v>3</v>
      </c>
      <c r="B64" s="85" t="str">
        <f>"Буква (или иное название) класса "&amp;A64&amp;":"</f>
        <v>Буква (или иное название) класса 3:</v>
      </c>
      <c r="C64" s="86"/>
      <c r="D64" s="87" t="s">
        <v>84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9"/>
    </row>
    <row r="65" spans="1:48" ht="15.75" customHeight="1" x14ac:dyDescent="0.25">
      <c r="A65" s="21">
        <f t="shared" si="9"/>
        <v>3</v>
      </c>
      <c r="B65" s="38" t="s">
        <v>70</v>
      </c>
      <c r="C65" s="37" t="s">
        <v>112</v>
      </c>
      <c r="D65" s="38"/>
      <c r="E65" s="39" t="s">
        <v>49</v>
      </c>
      <c r="F65" s="38"/>
      <c r="G65" s="40"/>
      <c r="H65" s="41">
        <f t="shared" ref="H65:H91" si="19">COUNTA(D65:G65)</f>
        <v>1</v>
      </c>
      <c r="I65" s="38"/>
      <c r="J65" s="38"/>
      <c r="K65" s="38"/>
      <c r="L65" s="40"/>
      <c r="M65" s="41">
        <f t="shared" ref="M65:M91" si="20">COUNTA(I65:L65)</f>
        <v>0</v>
      </c>
      <c r="N65" s="38"/>
      <c r="O65" s="38"/>
      <c r="P65" s="38"/>
      <c r="Q65" s="40"/>
      <c r="R65" s="41">
        <f t="shared" ref="R65:R91" si="21">COUNTA(N65:Q65)</f>
        <v>0</v>
      </c>
      <c r="S65" s="38"/>
      <c r="T65" s="38"/>
      <c r="U65" s="39" t="s">
        <v>49</v>
      </c>
      <c r="V65" s="40"/>
      <c r="W65" s="41">
        <f t="shared" ref="W65:W91" si="22">COUNTA(S65:V65)</f>
        <v>1</v>
      </c>
      <c r="X65" s="38"/>
      <c r="Y65" s="38"/>
      <c r="Z65" s="39" t="s">
        <v>49</v>
      </c>
      <c r="AA65" s="40"/>
      <c r="AB65" s="41">
        <f t="shared" ref="AB65:AB91" si="23">COUNTA(X65:AA65)</f>
        <v>1</v>
      </c>
      <c r="AC65" s="38"/>
      <c r="AD65" s="38"/>
      <c r="AE65" s="38"/>
      <c r="AF65" s="40"/>
      <c r="AG65" s="41">
        <f t="shared" ref="AG65:AG91" si="24">COUNTA(AC65:AF65)</f>
        <v>0</v>
      </c>
      <c r="AH65" s="38"/>
      <c r="AI65" s="38"/>
      <c r="AJ65" s="38"/>
      <c r="AK65" s="40"/>
      <c r="AL65" s="41">
        <f t="shared" ref="AL65:AL91" si="25">COUNTA(AH65:AK65)</f>
        <v>0</v>
      </c>
      <c r="AM65" s="38"/>
      <c r="AN65" s="38"/>
      <c r="AO65" s="39" t="s">
        <v>47</v>
      </c>
      <c r="AP65" s="40"/>
      <c r="AQ65" s="41">
        <f t="shared" ref="AQ65:AQ91" si="26">COUNTA(AM65:AP65)</f>
        <v>1</v>
      </c>
      <c r="AR65" s="39" t="s">
        <v>49</v>
      </c>
      <c r="AS65" s="38"/>
      <c r="AT65" s="38"/>
      <c r="AU65" s="42"/>
      <c r="AV65" s="43">
        <f t="shared" ref="AV65:AV91" si="27">COUNTA(AR65:AU65)</f>
        <v>1</v>
      </c>
    </row>
    <row r="66" spans="1:48" ht="15.75" customHeight="1" x14ac:dyDescent="0.25">
      <c r="A66" s="21">
        <f t="shared" si="9"/>
        <v>3</v>
      </c>
      <c r="B66" s="38" t="s">
        <v>92</v>
      </c>
      <c r="C66" s="37" t="s">
        <v>112</v>
      </c>
      <c r="D66" s="38"/>
      <c r="E66" s="38"/>
      <c r="F66" s="38"/>
      <c r="G66" s="40"/>
      <c r="H66" s="41">
        <f t="shared" si="19"/>
        <v>0</v>
      </c>
      <c r="I66" s="38"/>
      <c r="J66" s="38"/>
      <c r="K66" s="38"/>
      <c r="L66" s="40"/>
      <c r="M66" s="41">
        <f t="shared" si="20"/>
        <v>0</v>
      </c>
      <c r="N66" s="38"/>
      <c r="O66" s="38"/>
      <c r="P66" s="38"/>
      <c r="Q66" s="40"/>
      <c r="R66" s="41">
        <f t="shared" si="21"/>
        <v>0</v>
      </c>
      <c r="S66" s="38"/>
      <c r="T66" s="38"/>
      <c r="U66" s="38"/>
      <c r="V66" s="40"/>
      <c r="W66" s="41">
        <f t="shared" si="22"/>
        <v>0</v>
      </c>
      <c r="X66" s="38"/>
      <c r="Y66" s="38"/>
      <c r="Z66" s="39" t="s">
        <v>49</v>
      </c>
      <c r="AA66" s="40"/>
      <c r="AB66" s="41">
        <f t="shared" si="23"/>
        <v>1</v>
      </c>
      <c r="AC66" s="38"/>
      <c r="AD66" s="38"/>
      <c r="AE66" s="38"/>
      <c r="AF66" s="40"/>
      <c r="AG66" s="41">
        <f t="shared" si="24"/>
        <v>0</v>
      </c>
      <c r="AH66" s="38"/>
      <c r="AI66" s="38"/>
      <c r="AJ66" s="39" t="s">
        <v>49</v>
      </c>
      <c r="AK66" s="40"/>
      <c r="AL66" s="41">
        <f t="shared" si="25"/>
        <v>1</v>
      </c>
      <c r="AM66" s="38"/>
      <c r="AN66" s="38"/>
      <c r="AO66" s="38"/>
      <c r="AP66" s="40"/>
      <c r="AQ66" s="41">
        <f t="shared" si="26"/>
        <v>0</v>
      </c>
      <c r="AR66" s="38"/>
      <c r="AS66" s="38"/>
      <c r="AT66" s="38"/>
      <c r="AU66" s="40"/>
      <c r="AV66" s="43">
        <f t="shared" si="27"/>
        <v>0</v>
      </c>
    </row>
    <row r="67" spans="1:48" ht="15.75" customHeight="1" x14ac:dyDescent="0.25">
      <c r="A67" s="21">
        <f t="shared" si="9"/>
        <v>3</v>
      </c>
      <c r="B67" s="38" t="s">
        <v>72</v>
      </c>
      <c r="C67" s="37" t="s">
        <v>112</v>
      </c>
      <c r="D67" s="38"/>
      <c r="E67" s="38"/>
      <c r="F67" s="38"/>
      <c r="G67" s="40"/>
      <c r="H67" s="41">
        <f t="shared" si="19"/>
        <v>0</v>
      </c>
      <c r="I67" s="38"/>
      <c r="J67" s="38"/>
      <c r="K67" s="38"/>
      <c r="L67" s="40"/>
      <c r="M67" s="41">
        <f t="shared" si="20"/>
        <v>0</v>
      </c>
      <c r="N67" s="38"/>
      <c r="O67" s="38"/>
      <c r="P67" s="38"/>
      <c r="Q67" s="40"/>
      <c r="R67" s="41">
        <f t="shared" si="21"/>
        <v>0</v>
      </c>
      <c r="S67" s="38"/>
      <c r="T67" s="38"/>
      <c r="U67" s="38"/>
      <c r="V67" s="40"/>
      <c r="W67" s="41">
        <f t="shared" si="22"/>
        <v>0</v>
      </c>
      <c r="X67" s="38"/>
      <c r="Y67" s="38"/>
      <c r="Z67" s="38"/>
      <c r="AA67" s="40"/>
      <c r="AB67" s="41">
        <f t="shared" si="23"/>
        <v>0</v>
      </c>
      <c r="AC67" s="38"/>
      <c r="AD67" s="38"/>
      <c r="AE67" s="38"/>
      <c r="AF67" s="40"/>
      <c r="AG67" s="41">
        <f t="shared" si="24"/>
        <v>0</v>
      </c>
      <c r="AH67" s="38"/>
      <c r="AI67" s="38"/>
      <c r="AJ67" s="38"/>
      <c r="AK67" s="40"/>
      <c r="AL67" s="41">
        <f t="shared" si="25"/>
        <v>0</v>
      </c>
      <c r="AM67" s="38"/>
      <c r="AN67" s="38"/>
      <c r="AO67" s="38"/>
      <c r="AP67" s="40"/>
      <c r="AQ67" s="41">
        <f t="shared" si="26"/>
        <v>0</v>
      </c>
      <c r="AR67" s="38"/>
      <c r="AS67" s="38"/>
      <c r="AT67" s="38"/>
      <c r="AU67" s="40"/>
      <c r="AV67" s="43">
        <f t="shared" si="27"/>
        <v>0</v>
      </c>
    </row>
    <row r="68" spans="1:48" ht="15.75" customHeight="1" x14ac:dyDescent="0.25">
      <c r="A68" s="21">
        <f t="shared" si="9"/>
        <v>3</v>
      </c>
      <c r="B68" s="38" t="s">
        <v>93</v>
      </c>
      <c r="C68" s="37" t="s">
        <v>112</v>
      </c>
      <c r="D68" s="38"/>
      <c r="E68" s="38"/>
      <c r="F68" s="38"/>
      <c r="G68" s="40"/>
      <c r="H68" s="41">
        <f t="shared" si="19"/>
        <v>0</v>
      </c>
      <c r="I68" s="38"/>
      <c r="J68" s="38"/>
      <c r="K68" s="38"/>
      <c r="L68" s="40"/>
      <c r="M68" s="41">
        <f t="shared" si="20"/>
        <v>0</v>
      </c>
      <c r="N68" s="38"/>
      <c r="O68" s="38"/>
      <c r="P68" s="38"/>
      <c r="Q68" s="40"/>
      <c r="R68" s="41">
        <f t="shared" si="21"/>
        <v>0</v>
      </c>
      <c r="S68" s="38"/>
      <c r="T68" s="38"/>
      <c r="U68" s="38"/>
      <c r="V68" s="40"/>
      <c r="W68" s="41">
        <f t="shared" si="22"/>
        <v>0</v>
      </c>
      <c r="X68" s="38"/>
      <c r="Y68" s="38"/>
      <c r="Z68" s="38"/>
      <c r="AA68" s="40"/>
      <c r="AB68" s="41">
        <f t="shared" si="23"/>
        <v>0</v>
      </c>
      <c r="AC68" s="38"/>
      <c r="AD68" s="38"/>
      <c r="AE68" s="38"/>
      <c r="AF68" s="40"/>
      <c r="AG68" s="41">
        <f t="shared" si="24"/>
        <v>0</v>
      </c>
      <c r="AH68" s="38"/>
      <c r="AI68" s="38"/>
      <c r="AJ68" s="38"/>
      <c r="AK68" s="40"/>
      <c r="AL68" s="41">
        <f t="shared" si="25"/>
        <v>0</v>
      </c>
      <c r="AM68" s="38"/>
      <c r="AN68" s="38"/>
      <c r="AO68" s="38"/>
      <c r="AP68" s="40"/>
      <c r="AQ68" s="41">
        <f t="shared" si="26"/>
        <v>0</v>
      </c>
      <c r="AR68" s="38"/>
      <c r="AS68" s="38"/>
      <c r="AT68" s="38"/>
      <c r="AU68" s="40"/>
      <c r="AV68" s="43">
        <f t="shared" si="27"/>
        <v>0</v>
      </c>
    </row>
    <row r="69" spans="1:48" ht="15.75" customHeight="1" x14ac:dyDescent="0.25">
      <c r="A69" s="21">
        <f t="shared" si="9"/>
        <v>3</v>
      </c>
      <c r="B69" s="38" t="s">
        <v>74</v>
      </c>
      <c r="C69" s="37" t="s">
        <v>112</v>
      </c>
      <c r="D69" s="38"/>
      <c r="E69" s="38"/>
      <c r="F69" s="39" t="s">
        <v>49</v>
      </c>
      <c r="G69" s="40"/>
      <c r="H69" s="41">
        <f t="shared" si="19"/>
        <v>1</v>
      </c>
      <c r="I69" s="38"/>
      <c r="J69" s="38"/>
      <c r="K69" s="38"/>
      <c r="L69" s="40"/>
      <c r="M69" s="41">
        <f t="shared" si="20"/>
        <v>0</v>
      </c>
      <c r="N69" s="38"/>
      <c r="O69" s="38"/>
      <c r="P69" s="38"/>
      <c r="Q69" s="40"/>
      <c r="R69" s="41">
        <f t="shared" si="21"/>
        <v>0</v>
      </c>
      <c r="S69" s="38"/>
      <c r="T69" s="38"/>
      <c r="U69" s="39" t="s">
        <v>49</v>
      </c>
      <c r="V69" s="40"/>
      <c r="W69" s="41">
        <f t="shared" si="22"/>
        <v>1</v>
      </c>
      <c r="X69" s="38"/>
      <c r="Y69" s="38"/>
      <c r="Z69" s="38"/>
      <c r="AA69" s="40"/>
      <c r="AB69" s="41">
        <f t="shared" si="23"/>
        <v>0</v>
      </c>
      <c r="AC69" s="38"/>
      <c r="AD69" s="38"/>
      <c r="AE69" s="38"/>
      <c r="AF69" s="40"/>
      <c r="AG69" s="41">
        <f t="shared" si="24"/>
        <v>0</v>
      </c>
      <c r="AH69" s="38"/>
      <c r="AI69" s="38"/>
      <c r="AJ69" s="38"/>
      <c r="AK69" s="40"/>
      <c r="AL69" s="41">
        <f t="shared" si="25"/>
        <v>0</v>
      </c>
      <c r="AM69" s="38"/>
      <c r="AN69" s="38"/>
      <c r="AO69" s="38"/>
      <c r="AP69" s="40"/>
      <c r="AQ69" s="41">
        <f t="shared" si="26"/>
        <v>0</v>
      </c>
      <c r="AR69" s="38"/>
      <c r="AS69" s="38"/>
      <c r="AT69" s="39" t="s">
        <v>49</v>
      </c>
      <c r="AU69" s="40"/>
      <c r="AV69" s="43">
        <f t="shared" si="27"/>
        <v>1</v>
      </c>
    </row>
    <row r="70" spans="1:48" ht="15.75" customHeight="1" x14ac:dyDescent="0.25">
      <c r="A70" s="21">
        <f t="shared" si="9"/>
        <v>3</v>
      </c>
      <c r="B70" s="38" t="s">
        <v>94</v>
      </c>
      <c r="C70" s="37" t="s">
        <v>112</v>
      </c>
      <c r="D70" s="38"/>
      <c r="E70" s="38"/>
      <c r="F70" s="38"/>
      <c r="G70" s="40"/>
      <c r="H70" s="41">
        <f t="shared" si="19"/>
        <v>0</v>
      </c>
      <c r="I70" s="38"/>
      <c r="J70" s="38"/>
      <c r="K70" s="38"/>
      <c r="L70" s="40"/>
      <c r="M70" s="41">
        <f t="shared" si="20"/>
        <v>0</v>
      </c>
      <c r="N70" s="38"/>
      <c r="O70" s="38"/>
      <c r="P70" s="38"/>
      <c r="Q70" s="40"/>
      <c r="R70" s="41">
        <f t="shared" si="21"/>
        <v>0</v>
      </c>
      <c r="S70" s="38"/>
      <c r="T70" s="38"/>
      <c r="U70" s="38"/>
      <c r="V70" s="40"/>
      <c r="W70" s="41">
        <f t="shared" si="22"/>
        <v>0</v>
      </c>
      <c r="X70" s="38"/>
      <c r="Y70" s="38"/>
      <c r="Z70" s="38"/>
      <c r="AA70" s="40"/>
      <c r="AB70" s="41">
        <f t="shared" si="23"/>
        <v>0</v>
      </c>
      <c r="AC70" s="38"/>
      <c r="AD70" s="38"/>
      <c r="AE70" s="38"/>
      <c r="AF70" s="40"/>
      <c r="AG70" s="41">
        <f t="shared" si="24"/>
        <v>0</v>
      </c>
      <c r="AH70" s="38"/>
      <c r="AI70" s="38"/>
      <c r="AJ70" s="38"/>
      <c r="AK70" s="40"/>
      <c r="AL70" s="41">
        <f t="shared" si="25"/>
        <v>0</v>
      </c>
      <c r="AM70" s="38"/>
      <c r="AN70" s="38"/>
      <c r="AO70" s="38"/>
      <c r="AP70" s="40"/>
      <c r="AQ70" s="41">
        <f t="shared" si="26"/>
        <v>0</v>
      </c>
      <c r="AR70" s="38"/>
      <c r="AS70" s="38"/>
      <c r="AT70" s="38"/>
      <c r="AU70" s="40"/>
      <c r="AV70" s="43">
        <f t="shared" si="27"/>
        <v>0</v>
      </c>
    </row>
    <row r="71" spans="1:48" ht="15.75" customHeight="1" x14ac:dyDescent="0.25">
      <c r="A71" s="21">
        <f t="shared" si="9"/>
        <v>3</v>
      </c>
      <c r="B71" s="38" t="s">
        <v>108</v>
      </c>
      <c r="C71" s="37" t="s">
        <v>112</v>
      </c>
      <c r="D71" s="38"/>
      <c r="E71" s="38"/>
      <c r="F71" s="39" t="s">
        <v>49</v>
      </c>
      <c r="G71" s="40"/>
      <c r="H71" s="41">
        <f t="shared" si="19"/>
        <v>1</v>
      </c>
      <c r="I71" s="38"/>
      <c r="J71" s="38"/>
      <c r="K71" s="38"/>
      <c r="L71" s="40"/>
      <c r="M71" s="41">
        <f t="shared" si="20"/>
        <v>0</v>
      </c>
      <c r="N71" s="38"/>
      <c r="O71" s="39" t="s">
        <v>49</v>
      </c>
      <c r="P71" s="38"/>
      <c r="Q71" s="40"/>
      <c r="R71" s="41">
        <f t="shared" si="21"/>
        <v>1</v>
      </c>
      <c r="S71" s="38"/>
      <c r="T71" s="38"/>
      <c r="U71" s="39" t="s">
        <v>49</v>
      </c>
      <c r="V71" s="40"/>
      <c r="W71" s="41">
        <f t="shared" si="22"/>
        <v>1</v>
      </c>
      <c r="X71" s="38"/>
      <c r="Y71" s="38"/>
      <c r="Z71" s="38"/>
      <c r="AA71" s="40"/>
      <c r="AB71" s="41">
        <f t="shared" si="23"/>
        <v>0</v>
      </c>
      <c r="AC71" s="38"/>
      <c r="AD71" s="39" t="s">
        <v>49</v>
      </c>
      <c r="AE71" s="38"/>
      <c r="AF71" s="40"/>
      <c r="AG71" s="41">
        <f t="shared" si="24"/>
        <v>1</v>
      </c>
      <c r="AH71" s="38"/>
      <c r="AI71" s="38"/>
      <c r="AJ71" s="38"/>
      <c r="AK71" s="40"/>
      <c r="AL71" s="41">
        <f t="shared" si="25"/>
        <v>0</v>
      </c>
      <c r="AM71" s="38"/>
      <c r="AN71" s="38"/>
      <c r="AO71" s="39" t="s">
        <v>47</v>
      </c>
      <c r="AP71" s="40"/>
      <c r="AQ71" s="41">
        <f t="shared" si="26"/>
        <v>1</v>
      </c>
      <c r="AR71" s="38"/>
      <c r="AS71" s="38"/>
      <c r="AT71" s="38"/>
      <c r="AU71" s="40"/>
      <c r="AV71" s="43">
        <f t="shared" si="27"/>
        <v>0</v>
      </c>
    </row>
    <row r="72" spans="1:48" ht="15.75" customHeight="1" x14ac:dyDescent="0.25">
      <c r="A72" s="21">
        <f t="shared" si="9"/>
        <v>3</v>
      </c>
      <c r="B72" s="38" t="s">
        <v>109</v>
      </c>
      <c r="C72" s="37" t="s">
        <v>112</v>
      </c>
      <c r="D72" s="38"/>
      <c r="E72" s="38"/>
      <c r="F72" s="38"/>
      <c r="G72" s="40"/>
      <c r="H72" s="41">
        <f t="shared" si="19"/>
        <v>0</v>
      </c>
      <c r="I72" s="38"/>
      <c r="J72" s="39" t="s">
        <v>49</v>
      </c>
      <c r="K72" s="38"/>
      <c r="L72" s="40"/>
      <c r="M72" s="41">
        <f t="shared" si="20"/>
        <v>1</v>
      </c>
      <c r="N72" s="38"/>
      <c r="O72" s="38"/>
      <c r="P72" s="38"/>
      <c r="Q72" s="40"/>
      <c r="R72" s="41">
        <f t="shared" si="21"/>
        <v>0</v>
      </c>
      <c r="S72" s="38"/>
      <c r="T72" s="38"/>
      <c r="U72" s="38"/>
      <c r="V72" s="42" t="s">
        <v>49</v>
      </c>
      <c r="W72" s="41">
        <f t="shared" si="22"/>
        <v>1</v>
      </c>
      <c r="X72" s="38"/>
      <c r="Y72" s="38"/>
      <c r="Z72" s="38"/>
      <c r="AA72" s="40"/>
      <c r="AB72" s="41">
        <f t="shared" si="23"/>
        <v>0</v>
      </c>
      <c r="AC72" s="38"/>
      <c r="AD72" s="38"/>
      <c r="AE72" s="39" t="s">
        <v>49</v>
      </c>
      <c r="AF72" s="40"/>
      <c r="AG72" s="41">
        <f t="shared" si="24"/>
        <v>1</v>
      </c>
      <c r="AH72" s="38"/>
      <c r="AI72" s="38"/>
      <c r="AJ72" s="38"/>
      <c r="AK72" s="40"/>
      <c r="AL72" s="41">
        <f t="shared" si="25"/>
        <v>0</v>
      </c>
      <c r="AM72" s="39" t="s">
        <v>49</v>
      </c>
      <c r="AN72" s="38"/>
      <c r="AO72" s="38"/>
      <c r="AP72" s="40"/>
      <c r="AQ72" s="41">
        <f t="shared" si="26"/>
        <v>1</v>
      </c>
      <c r="AR72" s="38"/>
      <c r="AS72" s="39" t="s">
        <v>49</v>
      </c>
      <c r="AT72" s="38"/>
      <c r="AU72" s="40"/>
      <c r="AV72" s="43">
        <f t="shared" si="27"/>
        <v>1</v>
      </c>
    </row>
    <row r="73" spans="1:48" ht="15.75" customHeight="1" x14ac:dyDescent="0.25">
      <c r="A73" s="21">
        <f t="shared" si="9"/>
        <v>3</v>
      </c>
      <c r="B73" s="38" t="s">
        <v>110</v>
      </c>
      <c r="C73" s="37" t="s">
        <v>112</v>
      </c>
      <c r="D73" s="38"/>
      <c r="E73" s="38"/>
      <c r="F73" s="38"/>
      <c r="G73" s="40"/>
      <c r="H73" s="41">
        <f t="shared" si="19"/>
        <v>0</v>
      </c>
      <c r="I73" s="38"/>
      <c r="J73" s="38"/>
      <c r="K73" s="38"/>
      <c r="L73" s="40"/>
      <c r="M73" s="41">
        <f t="shared" si="20"/>
        <v>0</v>
      </c>
      <c r="N73" s="38"/>
      <c r="O73" s="38"/>
      <c r="P73" s="38"/>
      <c r="Q73" s="40"/>
      <c r="R73" s="41">
        <f t="shared" si="21"/>
        <v>0</v>
      </c>
      <c r="S73" s="38"/>
      <c r="T73" s="39" t="s">
        <v>49</v>
      </c>
      <c r="U73" s="38"/>
      <c r="V73" s="40"/>
      <c r="W73" s="41">
        <f t="shared" si="22"/>
        <v>1</v>
      </c>
      <c r="X73" s="38"/>
      <c r="Y73" s="38"/>
      <c r="Z73" s="38"/>
      <c r="AA73" s="40"/>
      <c r="AB73" s="41">
        <f t="shared" si="23"/>
        <v>0</v>
      </c>
      <c r="AC73" s="38"/>
      <c r="AD73" s="38"/>
      <c r="AE73" s="38"/>
      <c r="AF73" s="40"/>
      <c r="AG73" s="41">
        <f t="shared" si="24"/>
        <v>0</v>
      </c>
      <c r="AH73" s="38"/>
      <c r="AI73" s="38"/>
      <c r="AJ73" s="38"/>
      <c r="AK73" s="40"/>
      <c r="AL73" s="41">
        <f t="shared" si="25"/>
        <v>0</v>
      </c>
      <c r="AM73" s="38"/>
      <c r="AN73" s="38"/>
      <c r="AO73" s="38"/>
      <c r="AP73" s="40"/>
      <c r="AQ73" s="41">
        <f t="shared" si="26"/>
        <v>0</v>
      </c>
      <c r="AR73" s="38"/>
      <c r="AS73" s="39" t="s">
        <v>49</v>
      </c>
      <c r="AT73" s="38"/>
      <c r="AU73" s="40"/>
      <c r="AV73" s="43">
        <f t="shared" si="27"/>
        <v>1</v>
      </c>
    </row>
    <row r="74" spans="1:48" ht="15.75" customHeight="1" x14ac:dyDescent="0.25">
      <c r="A74" s="21">
        <f t="shared" si="9"/>
        <v>3</v>
      </c>
      <c r="B74" s="38" t="s">
        <v>95</v>
      </c>
      <c r="C74" s="37" t="s">
        <v>112</v>
      </c>
      <c r="D74" s="38"/>
      <c r="E74" s="38"/>
      <c r="F74" s="38"/>
      <c r="G74" s="40"/>
      <c r="H74" s="41">
        <f t="shared" si="19"/>
        <v>0</v>
      </c>
      <c r="I74" s="38"/>
      <c r="J74" s="38"/>
      <c r="K74" s="38"/>
      <c r="L74" s="40"/>
      <c r="M74" s="41">
        <f t="shared" si="20"/>
        <v>0</v>
      </c>
      <c r="N74" s="38"/>
      <c r="O74" s="38"/>
      <c r="P74" s="38"/>
      <c r="Q74" s="40"/>
      <c r="R74" s="41">
        <f t="shared" si="21"/>
        <v>0</v>
      </c>
      <c r="S74" s="38"/>
      <c r="T74" s="38"/>
      <c r="U74" s="38"/>
      <c r="V74" s="40"/>
      <c r="W74" s="41">
        <f t="shared" si="22"/>
        <v>0</v>
      </c>
      <c r="X74" s="38"/>
      <c r="Y74" s="38"/>
      <c r="Z74" s="38"/>
      <c r="AA74" s="40"/>
      <c r="AB74" s="41">
        <f t="shared" si="23"/>
        <v>0</v>
      </c>
      <c r="AC74" s="38"/>
      <c r="AD74" s="38"/>
      <c r="AE74" s="38"/>
      <c r="AF74" s="40"/>
      <c r="AG74" s="41">
        <f t="shared" si="24"/>
        <v>0</v>
      </c>
      <c r="AH74" s="38"/>
      <c r="AI74" s="38"/>
      <c r="AJ74" s="38"/>
      <c r="AK74" s="40"/>
      <c r="AL74" s="41">
        <f t="shared" si="25"/>
        <v>0</v>
      </c>
      <c r="AM74" s="38"/>
      <c r="AN74" s="38"/>
      <c r="AO74" s="38"/>
      <c r="AP74" s="42" t="s">
        <v>49</v>
      </c>
      <c r="AQ74" s="41">
        <f t="shared" si="26"/>
        <v>1</v>
      </c>
      <c r="AR74" s="38"/>
      <c r="AS74" s="38"/>
      <c r="AT74" s="38"/>
      <c r="AU74" s="40"/>
      <c r="AV74" s="43">
        <f t="shared" si="27"/>
        <v>0</v>
      </c>
    </row>
    <row r="75" spans="1:48" ht="15.75" customHeight="1" x14ac:dyDescent="0.25">
      <c r="A75" s="21">
        <f t="shared" si="9"/>
        <v>3</v>
      </c>
      <c r="B75" s="38" t="s">
        <v>96</v>
      </c>
      <c r="C75" s="37" t="s">
        <v>112</v>
      </c>
      <c r="D75" s="38"/>
      <c r="E75" s="38"/>
      <c r="F75" s="38"/>
      <c r="G75" s="40"/>
      <c r="H75" s="41">
        <f t="shared" si="19"/>
        <v>0</v>
      </c>
      <c r="I75" s="38"/>
      <c r="J75" s="38"/>
      <c r="K75" s="38"/>
      <c r="L75" s="40"/>
      <c r="M75" s="41">
        <f t="shared" si="20"/>
        <v>0</v>
      </c>
      <c r="N75" s="38"/>
      <c r="O75" s="38"/>
      <c r="P75" s="38"/>
      <c r="Q75" s="40"/>
      <c r="R75" s="41">
        <f t="shared" si="21"/>
        <v>0</v>
      </c>
      <c r="S75" s="38"/>
      <c r="T75" s="38"/>
      <c r="U75" s="39" t="s">
        <v>49</v>
      </c>
      <c r="V75" s="40"/>
      <c r="W75" s="41">
        <f t="shared" si="22"/>
        <v>1</v>
      </c>
      <c r="X75" s="38"/>
      <c r="Y75" s="38"/>
      <c r="Z75" s="38"/>
      <c r="AA75" s="40"/>
      <c r="AB75" s="41">
        <f t="shared" si="23"/>
        <v>0</v>
      </c>
      <c r="AC75" s="38"/>
      <c r="AD75" s="38"/>
      <c r="AE75" s="38"/>
      <c r="AF75" s="40"/>
      <c r="AG75" s="41">
        <f t="shared" si="24"/>
        <v>0</v>
      </c>
      <c r="AH75" s="38"/>
      <c r="AI75" s="38"/>
      <c r="AJ75" s="38"/>
      <c r="AK75" s="40"/>
      <c r="AL75" s="41">
        <f t="shared" si="25"/>
        <v>0</v>
      </c>
      <c r="AM75" s="38"/>
      <c r="AN75" s="38"/>
      <c r="AO75" s="39" t="s">
        <v>47</v>
      </c>
      <c r="AP75" s="40"/>
      <c r="AQ75" s="41">
        <f t="shared" si="26"/>
        <v>1</v>
      </c>
      <c r="AR75" s="38"/>
      <c r="AS75" s="38"/>
      <c r="AT75" s="38"/>
      <c r="AU75" s="40"/>
      <c r="AV75" s="43">
        <f t="shared" si="27"/>
        <v>0</v>
      </c>
    </row>
    <row r="76" spans="1:48" ht="15.75" customHeight="1" x14ac:dyDescent="0.25">
      <c r="A76" s="21">
        <f t="shared" si="9"/>
        <v>3</v>
      </c>
      <c r="B76" s="38" t="s">
        <v>97</v>
      </c>
      <c r="C76" s="37" t="s">
        <v>112</v>
      </c>
      <c r="D76" s="38"/>
      <c r="E76" s="38"/>
      <c r="F76" s="38"/>
      <c r="G76" s="40"/>
      <c r="H76" s="41">
        <f t="shared" si="19"/>
        <v>0</v>
      </c>
      <c r="I76" s="38"/>
      <c r="J76" s="38"/>
      <c r="K76" s="38"/>
      <c r="L76" s="40"/>
      <c r="M76" s="41">
        <f t="shared" si="20"/>
        <v>0</v>
      </c>
      <c r="N76" s="38"/>
      <c r="O76" s="38"/>
      <c r="P76" s="38"/>
      <c r="Q76" s="40"/>
      <c r="R76" s="41">
        <f t="shared" si="21"/>
        <v>0</v>
      </c>
      <c r="S76" s="38"/>
      <c r="T76" s="38"/>
      <c r="U76" s="39" t="s">
        <v>49</v>
      </c>
      <c r="V76" s="40"/>
      <c r="W76" s="41">
        <f t="shared" si="22"/>
        <v>1</v>
      </c>
      <c r="X76" s="38"/>
      <c r="Y76" s="38"/>
      <c r="Z76" s="38"/>
      <c r="AA76" s="40"/>
      <c r="AB76" s="41">
        <f t="shared" si="23"/>
        <v>0</v>
      </c>
      <c r="AC76" s="38"/>
      <c r="AD76" s="38"/>
      <c r="AE76" s="38"/>
      <c r="AF76" s="40"/>
      <c r="AG76" s="41">
        <f t="shared" si="24"/>
        <v>0</v>
      </c>
      <c r="AH76" s="38"/>
      <c r="AI76" s="38"/>
      <c r="AJ76" s="38"/>
      <c r="AK76" s="40"/>
      <c r="AL76" s="41">
        <f t="shared" si="25"/>
        <v>0</v>
      </c>
      <c r="AM76" s="38"/>
      <c r="AN76" s="38"/>
      <c r="AO76" s="39" t="s">
        <v>47</v>
      </c>
      <c r="AP76" s="40"/>
      <c r="AQ76" s="41">
        <f t="shared" si="26"/>
        <v>1</v>
      </c>
      <c r="AR76" s="38"/>
      <c r="AS76" s="38"/>
      <c r="AT76" s="38"/>
      <c r="AU76" s="40"/>
      <c r="AV76" s="43">
        <f t="shared" si="27"/>
        <v>0</v>
      </c>
    </row>
    <row r="77" spans="1:48" ht="15.75" customHeight="1" x14ac:dyDescent="0.25">
      <c r="A77" s="21">
        <f t="shared" si="9"/>
        <v>3</v>
      </c>
      <c r="B77" s="38" t="s">
        <v>98</v>
      </c>
      <c r="C77" s="37" t="s">
        <v>112</v>
      </c>
      <c r="D77" s="38"/>
      <c r="E77" s="38"/>
      <c r="F77" s="38"/>
      <c r="G77" s="40"/>
      <c r="H77" s="41">
        <f t="shared" si="19"/>
        <v>0</v>
      </c>
      <c r="I77" s="38"/>
      <c r="J77" s="38"/>
      <c r="K77" s="38"/>
      <c r="L77" s="40"/>
      <c r="M77" s="41">
        <f t="shared" si="20"/>
        <v>0</v>
      </c>
      <c r="N77" s="38"/>
      <c r="O77" s="38"/>
      <c r="P77" s="38"/>
      <c r="Q77" s="40"/>
      <c r="R77" s="41">
        <f t="shared" si="21"/>
        <v>0</v>
      </c>
      <c r="S77" s="38"/>
      <c r="T77" s="38"/>
      <c r="U77" s="38"/>
      <c r="V77" s="40"/>
      <c r="W77" s="41">
        <f t="shared" si="22"/>
        <v>0</v>
      </c>
      <c r="X77" s="38"/>
      <c r="Y77" s="38"/>
      <c r="Z77" s="38"/>
      <c r="AA77" s="40"/>
      <c r="AB77" s="41">
        <f t="shared" si="23"/>
        <v>0</v>
      </c>
      <c r="AC77" s="38"/>
      <c r="AD77" s="38"/>
      <c r="AE77" s="38"/>
      <c r="AF77" s="40"/>
      <c r="AG77" s="41">
        <f t="shared" si="24"/>
        <v>0</v>
      </c>
      <c r="AH77" s="38"/>
      <c r="AI77" s="38"/>
      <c r="AJ77" s="38"/>
      <c r="AK77" s="40"/>
      <c r="AL77" s="41">
        <f t="shared" si="25"/>
        <v>0</v>
      </c>
      <c r="AM77" s="38"/>
      <c r="AN77" s="38"/>
      <c r="AO77" s="39" t="s">
        <v>47</v>
      </c>
      <c r="AP77" s="40"/>
      <c r="AQ77" s="41">
        <f t="shared" si="26"/>
        <v>1</v>
      </c>
      <c r="AR77" s="38"/>
      <c r="AS77" s="38"/>
      <c r="AT77" s="38"/>
      <c r="AU77" s="40"/>
      <c r="AV77" s="43">
        <f t="shared" si="27"/>
        <v>0</v>
      </c>
    </row>
    <row r="78" spans="1:48" ht="15.75" customHeight="1" x14ac:dyDescent="0.25">
      <c r="A78" s="21">
        <f t="shared" si="9"/>
        <v>3</v>
      </c>
      <c r="B78" s="38" t="s">
        <v>99</v>
      </c>
      <c r="C78" s="37" t="s">
        <v>112</v>
      </c>
      <c r="D78" s="38"/>
      <c r="E78" s="38"/>
      <c r="F78" s="38"/>
      <c r="G78" s="40"/>
      <c r="H78" s="41">
        <f t="shared" si="19"/>
        <v>0</v>
      </c>
      <c r="I78" s="38"/>
      <c r="J78" s="38"/>
      <c r="K78" s="38"/>
      <c r="L78" s="40"/>
      <c r="M78" s="41">
        <f t="shared" si="20"/>
        <v>0</v>
      </c>
      <c r="N78" s="38"/>
      <c r="O78" s="38"/>
      <c r="P78" s="38"/>
      <c r="Q78" s="40"/>
      <c r="R78" s="41">
        <f t="shared" si="21"/>
        <v>0</v>
      </c>
      <c r="S78" s="38"/>
      <c r="T78" s="39" t="s">
        <v>49</v>
      </c>
      <c r="U78" s="38"/>
      <c r="V78" s="40"/>
      <c r="W78" s="41">
        <f t="shared" si="22"/>
        <v>1</v>
      </c>
      <c r="X78" s="38"/>
      <c r="Y78" s="38"/>
      <c r="Z78" s="38"/>
      <c r="AA78" s="40"/>
      <c r="AB78" s="41">
        <f t="shared" si="23"/>
        <v>0</v>
      </c>
      <c r="AC78" s="38"/>
      <c r="AD78" s="38"/>
      <c r="AE78" s="38"/>
      <c r="AF78" s="40"/>
      <c r="AG78" s="41">
        <f t="shared" si="24"/>
        <v>0</v>
      </c>
      <c r="AH78" s="38"/>
      <c r="AI78" s="38"/>
      <c r="AJ78" s="39" t="s">
        <v>49</v>
      </c>
      <c r="AK78" s="40"/>
      <c r="AL78" s="41">
        <f t="shared" si="25"/>
        <v>1</v>
      </c>
      <c r="AM78" s="38"/>
      <c r="AN78" s="38"/>
      <c r="AO78" s="38"/>
      <c r="AP78" s="42" t="s">
        <v>49</v>
      </c>
      <c r="AQ78" s="41">
        <f t="shared" si="26"/>
        <v>1</v>
      </c>
      <c r="AR78" s="38"/>
      <c r="AS78" s="38"/>
      <c r="AT78" s="38"/>
      <c r="AU78" s="40"/>
      <c r="AV78" s="43">
        <f t="shared" si="27"/>
        <v>0</v>
      </c>
    </row>
    <row r="79" spans="1:48" ht="15.75" customHeight="1" x14ac:dyDescent="0.25">
      <c r="A79" s="21">
        <f t="shared" si="9"/>
        <v>3</v>
      </c>
      <c r="B79" s="38" t="s">
        <v>100</v>
      </c>
      <c r="C79" s="37" t="s">
        <v>112</v>
      </c>
      <c r="D79" s="38"/>
      <c r="E79" s="38"/>
      <c r="F79" s="38"/>
      <c r="G79" s="40"/>
      <c r="H79" s="41">
        <f t="shared" si="19"/>
        <v>0</v>
      </c>
      <c r="I79" s="38"/>
      <c r="J79" s="38"/>
      <c r="K79" s="38"/>
      <c r="L79" s="42" t="s">
        <v>49</v>
      </c>
      <c r="M79" s="41">
        <f t="shared" si="20"/>
        <v>1</v>
      </c>
      <c r="N79" s="38"/>
      <c r="O79" s="38"/>
      <c r="P79" s="38"/>
      <c r="Q79" s="40"/>
      <c r="R79" s="41">
        <f t="shared" si="21"/>
        <v>0</v>
      </c>
      <c r="S79" s="38"/>
      <c r="T79" s="38"/>
      <c r="U79" s="38"/>
      <c r="V79" s="42" t="s">
        <v>49</v>
      </c>
      <c r="W79" s="41">
        <f t="shared" si="22"/>
        <v>1</v>
      </c>
      <c r="X79" s="38"/>
      <c r="Y79" s="38"/>
      <c r="Z79" s="38"/>
      <c r="AA79" s="40"/>
      <c r="AB79" s="41">
        <f t="shared" si="23"/>
        <v>0</v>
      </c>
      <c r="AC79" s="38"/>
      <c r="AD79" s="38"/>
      <c r="AE79" s="38"/>
      <c r="AF79" s="40"/>
      <c r="AG79" s="41">
        <f t="shared" si="24"/>
        <v>0</v>
      </c>
      <c r="AH79" s="39" t="s">
        <v>49</v>
      </c>
      <c r="AI79" s="38"/>
      <c r="AJ79" s="38"/>
      <c r="AK79" s="40"/>
      <c r="AL79" s="41">
        <f t="shared" si="25"/>
        <v>1</v>
      </c>
      <c r="AM79" s="38"/>
      <c r="AN79" s="39" t="s">
        <v>47</v>
      </c>
      <c r="AO79" s="38"/>
      <c r="AP79" s="40"/>
      <c r="AQ79" s="41">
        <f t="shared" si="26"/>
        <v>1</v>
      </c>
      <c r="AR79" s="38"/>
      <c r="AS79" s="38"/>
      <c r="AT79" s="39" t="s">
        <v>49</v>
      </c>
      <c r="AU79" s="40"/>
      <c r="AV79" s="43">
        <f t="shared" si="27"/>
        <v>1</v>
      </c>
    </row>
    <row r="80" spans="1:48" ht="15.75" customHeight="1" x14ac:dyDescent="0.25">
      <c r="A80" s="21">
        <f t="shared" si="9"/>
        <v>3</v>
      </c>
      <c r="B80" s="38" t="s">
        <v>101</v>
      </c>
      <c r="C80" s="37" t="s">
        <v>112</v>
      </c>
      <c r="D80" s="38"/>
      <c r="E80" s="38"/>
      <c r="F80" s="38"/>
      <c r="G80" s="40"/>
      <c r="H80" s="41">
        <f t="shared" si="19"/>
        <v>0</v>
      </c>
      <c r="I80" s="38"/>
      <c r="J80" s="38"/>
      <c r="K80" s="38"/>
      <c r="L80" s="40"/>
      <c r="M80" s="41">
        <f t="shared" si="20"/>
        <v>0</v>
      </c>
      <c r="N80" s="38"/>
      <c r="O80" s="38"/>
      <c r="P80" s="38"/>
      <c r="Q80" s="40"/>
      <c r="R80" s="41">
        <f t="shared" si="21"/>
        <v>0</v>
      </c>
      <c r="S80" s="38"/>
      <c r="T80" s="38"/>
      <c r="U80" s="38"/>
      <c r="V80" s="40"/>
      <c r="W80" s="41">
        <f t="shared" si="22"/>
        <v>0</v>
      </c>
      <c r="X80" s="38"/>
      <c r="Y80" s="38"/>
      <c r="Z80" s="38"/>
      <c r="AA80" s="40"/>
      <c r="AB80" s="41">
        <f t="shared" si="23"/>
        <v>0</v>
      </c>
      <c r="AC80" s="38"/>
      <c r="AD80" s="38"/>
      <c r="AE80" s="38"/>
      <c r="AF80" s="40"/>
      <c r="AG80" s="41">
        <f t="shared" si="24"/>
        <v>0</v>
      </c>
      <c r="AH80" s="38"/>
      <c r="AI80" s="38"/>
      <c r="AJ80" s="38"/>
      <c r="AK80" s="40"/>
      <c r="AL80" s="41">
        <f t="shared" si="25"/>
        <v>0</v>
      </c>
      <c r="AM80" s="38"/>
      <c r="AN80" s="38"/>
      <c r="AO80" s="38"/>
      <c r="AP80" s="40"/>
      <c r="AQ80" s="41">
        <f t="shared" si="26"/>
        <v>0</v>
      </c>
      <c r="AR80" s="38"/>
      <c r="AS80" s="38"/>
      <c r="AT80" s="38"/>
      <c r="AU80" s="40"/>
      <c r="AV80" s="43">
        <f t="shared" si="27"/>
        <v>0</v>
      </c>
    </row>
    <row r="81" spans="1:48" ht="15.75" customHeight="1" x14ac:dyDescent="0.25">
      <c r="A81" s="21">
        <f t="shared" si="9"/>
        <v>3</v>
      </c>
      <c r="B81" s="38" t="s">
        <v>78</v>
      </c>
      <c r="C81" s="37" t="s">
        <v>112</v>
      </c>
      <c r="D81" s="38"/>
      <c r="E81" s="38"/>
      <c r="F81" s="38"/>
      <c r="G81" s="40"/>
      <c r="H81" s="41">
        <f t="shared" si="19"/>
        <v>0</v>
      </c>
      <c r="I81" s="38"/>
      <c r="J81" s="38"/>
      <c r="K81" s="38"/>
      <c r="L81" s="40"/>
      <c r="M81" s="41">
        <f t="shared" si="20"/>
        <v>0</v>
      </c>
      <c r="N81" s="38"/>
      <c r="O81" s="38"/>
      <c r="P81" s="38"/>
      <c r="Q81" s="40"/>
      <c r="R81" s="41">
        <f t="shared" si="21"/>
        <v>0</v>
      </c>
      <c r="S81" s="38"/>
      <c r="T81" s="38"/>
      <c r="U81" s="38"/>
      <c r="V81" s="40"/>
      <c r="W81" s="41">
        <f t="shared" si="22"/>
        <v>0</v>
      </c>
      <c r="X81" s="38"/>
      <c r="Y81" s="38"/>
      <c r="Z81" s="38"/>
      <c r="AA81" s="40"/>
      <c r="AB81" s="41">
        <f t="shared" si="23"/>
        <v>0</v>
      </c>
      <c r="AC81" s="38"/>
      <c r="AD81" s="38"/>
      <c r="AE81" s="38"/>
      <c r="AF81" s="40"/>
      <c r="AG81" s="41">
        <f t="shared" si="24"/>
        <v>0</v>
      </c>
      <c r="AH81" s="38"/>
      <c r="AI81" s="38"/>
      <c r="AJ81" s="38"/>
      <c r="AK81" s="40"/>
      <c r="AL81" s="41">
        <f t="shared" si="25"/>
        <v>0</v>
      </c>
      <c r="AM81" s="38"/>
      <c r="AN81" s="38"/>
      <c r="AO81" s="38"/>
      <c r="AP81" s="40"/>
      <c r="AQ81" s="41">
        <f t="shared" si="26"/>
        <v>0</v>
      </c>
      <c r="AR81" s="38"/>
      <c r="AS81" s="38"/>
      <c r="AT81" s="38"/>
      <c r="AU81" s="40"/>
      <c r="AV81" s="43">
        <f t="shared" si="27"/>
        <v>0</v>
      </c>
    </row>
    <row r="82" spans="1:48" ht="15.75" customHeight="1" x14ac:dyDescent="0.25">
      <c r="A82" s="21">
        <f t="shared" si="9"/>
        <v>3</v>
      </c>
      <c r="B82" s="38" t="s">
        <v>79</v>
      </c>
      <c r="C82" s="37" t="s">
        <v>112</v>
      </c>
      <c r="D82" s="38"/>
      <c r="E82" s="38"/>
      <c r="F82" s="38"/>
      <c r="G82" s="40"/>
      <c r="H82" s="41">
        <f t="shared" si="19"/>
        <v>0</v>
      </c>
      <c r="I82" s="38"/>
      <c r="J82" s="38"/>
      <c r="K82" s="38"/>
      <c r="L82" s="40"/>
      <c r="M82" s="41">
        <f t="shared" si="20"/>
        <v>0</v>
      </c>
      <c r="N82" s="38"/>
      <c r="O82" s="38"/>
      <c r="P82" s="38"/>
      <c r="Q82" s="40"/>
      <c r="R82" s="41">
        <f t="shared" si="21"/>
        <v>0</v>
      </c>
      <c r="S82" s="38"/>
      <c r="T82" s="38"/>
      <c r="U82" s="38"/>
      <c r="V82" s="40"/>
      <c r="W82" s="41">
        <f t="shared" si="22"/>
        <v>0</v>
      </c>
      <c r="X82" s="38"/>
      <c r="Y82" s="38"/>
      <c r="Z82" s="38"/>
      <c r="AA82" s="40"/>
      <c r="AB82" s="41">
        <f t="shared" si="23"/>
        <v>0</v>
      </c>
      <c r="AC82" s="38"/>
      <c r="AD82" s="38"/>
      <c r="AE82" s="38"/>
      <c r="AF82" s="40"/>
      <c r="AG82" s="41">
        <f t="shared" si="24"/>
        <v>0</v>
      </c>
      <c r="AH82" s="38"/>
      <c r="AI82" s="38"/>
      <c r="AJ82" s="38"/>
      <c r="AK82" s="40"/>
      <c r="AL82" s="41">
        <f t="shared" si="25"/>
        <v>0</v>
      </c>
      <c r="AM82" s="38"/>
      <c r="AN82" s="38"/>
      <c r="AO82" s="38"/>
      <c r="AP82" s="40"/>
      <c r="AQ82" s="41">
        <f t="shared" si="26"/>
        <v>0</v>
      </c>
      <c r="AR82" s="38"/>
      <c r="AS82" s="38"/>
      <c r="AT82" s="38"/>
      <c r="AU82" s="40"/>
      <c r="AV82" s="43">
        <f t="shared" si="27"/>
        <v>0</v>
      </c>
    </row>
    <row r="83" spans="1:48" ht="15.75" customHeight="1" x14ac:dyDescent="0.25">
      <c r="A83" s="21">
        <f t="shared" si="9"/>
        <v>3</v>
      </c>
      <c r="B83" s="38" t="s">
        <v>80</v>
      </c>
      <c r="C83" s="37" t="s">
        <v>112</v>
      </c>
      <c r="D83" s="38"/>
      <c r="E83" s="38"/>
      <c r="F83" s="38"/>
      <c r="G83" s="40"/>
      <c r="H83" s="41">
        <f t="shared" si="19"/>
        <v>0</v>
      </c>
      <c r="I83" s="38"/>
      <c r="J83" s="38"/>
      <c r="K83" s="39" t="s">
        <v>49</v>
      </c>
      <c r="L83" s="40"/>
      <c r="M83" s="41">
        <f t="shared" si="20"/>
        <v>1</v>
      </c>
      <c r="N83" s="38"/>
      <c r="O83" s="38"/>
      <c r="P83" s="38"/>
      <c r="Q83" s="40"/>
      <c r="R83" s="41">
        <f t="shared" si="21"/>
        <v>0</v>
      </c>
      <c r="S83" s="38"/>
      <c r="T83" s="38"/>
      <c r="U83" s="38"/>
      <c r="V83" s="40"/>
      <c r="W83" s="41">
        <f t="shared" si="22"/>
        <v>0</v>
      </c>
      <c r="X83" s="38"/>
      <c r="Y83" s="38"/>
      <c r="Z83" s="38"/>
      <c r="AA83" s="40"/>
      <c r="AB83" s="41">
        <f t="shared" si="23"/>
        <v>0</v>
      </c>
      <c r="AC83" s="38"/>
      <c r="AD83" s="38"/>
      <c r="AE83" s="38"/>
      <c r="AF83" s="40"/>
      <c r="AG83" s="41">
        <f t="shared" si="24"/>
        <v>0</v>
      </c>
      <c r="AH83" s="38"/>
      <c r="AI83" s="38"/>
      <c r="AJ83" s="38"/>
      <c r="AK83" s="40"/>
      <c r="AL83" s="41">
        <f t="shared" si="25"/>
        <v>0</v>
      </c>
      <c r="AM83" s="38"/>
      <c r="AN83" s="38"/>
      <c r="AO83" s="38"/>
      <c r="AP83" s="40"/>
      <c r="AQ83" s="41">
        <f t="shared" si="26"/>
        <v>0</v>
      </c>
      <c r="AR83" s="38"/>
      <c r="AS83" s="38"/>
      <c r="AT83" s="39" t="s">
        <v>49</v>
      </c>
      <c r="AU83" s="40"/>
      <c r="AV83" s="43">
        <f t="shared" si="27"/>
        <v>1</v>
      </c>
    </row>
    <row r="84" spans="1:48" ht="15.75" customHeight="1" x14ac:dyDescent="0.25">
      <c r="A84" s="21">
        <f t="shared" si="9"/>
        <v>3</v>
      </c>
      <c r="B84" s="38" t="s">
        <v>81</v>
      </c>
      <c r="C84" s="37" t="s">
        <v>112</v>
      </c>
      <c r="D84" s="38"/>
      <c r="E84" s="38"/>
      <c r="F84" s="38"/>
      <c r="G84" s="40"/>
      <c r="H84" s="41">
        <f t="shared" si="19"/>
        <v>0</v>
      </c>
      <c r="I84" s="38"/>
      <c r="J84" s="38"/>
      <c r="K84" s="38"/>
      <c r="L84" s="40"/>
      <c r="M84" s="41">
        <f t="shared" si="20"/>
        <v>0</v>
      </c>
      <c r="N84" s="38"/>
      <c r="O84" s="38"/>
      <c r="P84" s="38"/>
      <c r="Q84" s="40"/>
      <c r="R84" s="41">
        <f t="shared" si="21"/>
        <v>0</v>
      </c>
      <c r="S84" s="38"/>
      <c r="T84" s="38"/>
      <c r="U84" s="38"/>
      <c r="V84" s="40"/>
      <c r="W84" s="41">
        <f t="shared" si="22"/>
        <v>0</v>
      </c>
      <c r="X84" s="38"/>
      <c r="Y84" s="38"/>
      <c r="Z84" s="38"/>
      <c r="AA84" s="40"/>
      <c r="AB84" s="41">
        <f t="shared" si="23"/>
        <v>0</v>
      </c>
      <c r="AC84" s="38"/>
      <c r="AD84" s="38"/>
      <c r="AE84" s="38"/>
      <c r="AF84" s="40"/>
      <c r="AG84" s="41">
        <f t="shared" si="24"/>
        <v>0</v>
      </c>
      <c r="AH84" s="38"/>
      <c r="AI84" s="38"/>
      <c r="AJ84" s="38"/>
      <c r="AK84" s="40"/>
      <c r="AL84" s="41">
        <f t="shared" si="25"/>
        <v>0</v>
      </c>
      <c r="AM84" s="38"/>
      <c r="AN84" s="38"/>
      <c r="AO84" s="38"/>
      <c r="AP84" s="40"/>
      <c r="AQ84" s="41">
        <f t="shared" si="26"/>
        <v>0</v>
      </c>
      <c r="AR84" s="38"/>
      <c r="AS84" s="38"/>
      <c r="AT84" s="38"/>
      <c r="AU84" s="40"/>
      <c r="AV84" s="43">
        <f t="shared" si="27"/>
        <v>0</v>
      </c>
    </row>
    <row r="85" spans="1:48" ht="15.75" customHeight="1" x14ac:dyDescent="0.25">
      <c r="A85" s="21">
        <f t="shared" si="9"/>
        <v>3</v>
      </c>
      <c r="B85" s="38" t="s">
        <v>102</v>
      </c>
      <c r="C85" s="37" t="s">
        <v>112</v>
      </c>
      <c r="D85" s="38"/>
      <c r="E85" s="38"/>
      <c r="F85" s="38"/>
      <c r="G85" s="40"/>
      <c r="H85" s="41">
        <f t="shared" si="19"/>
        <v>0</v>
      </c>
      <c r="I85" s="38"/>
      <c r="J85" s="38"/>
      <c r="K85" s="38"/>
      <c r="L85" s="40"/>
      <c r="M85" s="41">
        <f t="shared" si="20"/>
        <v>0</v>
      </c>
      <c r="N85" s="38"/>
      <c r="O85" s="38"/>
      <c r="P85" s="38"/>
      <c r="Q85" s="40"/>
      <c r="R85" s="41">
        <f t="shared" si="21"/>
        <v>0</v>
      </c>
      <c r="S85" s="38"/>
      <c r="T85" s="38"/>
      <c r="U85" s="38"/>
      <c r="V85" s="40"/>
      <c r="W85" s="41">
        <f t="shared" si="22"/>
        <v>0</v>
      </c>
      <c r="X85" s="38"/>
      <c r="Y85" s="38"/>
      <c r="Z85" s="38"/>
      <c r="AA85" s="40"/>
      <c r="AB85" s="41">
        <f t="shared" si="23"/>
        <v>0</v>
      </c>
      <c r="AC85" s="38"/>
      <c r="AD85" s="38"/>
      <c r="AE85" s="38"/>
      <c r="AF85" s="40"/>
      <c r="AG85" s="41">
        <f t="shared" si="24"/>
        <v>0</v>
      </c>
      <c r="AH85" s="38"/>
      <c r="AI85" s="38"/>
      <c r="AJ85" s="38"/>
      <c r="AK85" s="40"/>
      <c r="AL85" s="41">
        <f t="shared" si="25"/>
        <v>0</v>
      </c>
      <c r="AM85" s="38"/>
      <c r="AN85" s="38"/>
      <c r="AO85" s="38"/>
      <c r="AP85" s="40"/>
      <c r="AQ85" s="41">
        <f t="shared" si="26"/>
        <v>0</v>
      </c>
      <c r="AR85" s="38"/>
      <c r="AS85" s="38"/>
      <c r="AT85" s="38"/>
      <c r="AU85" s="40"/>
      <c r="AV85" s="43">
        <f t="shared" si="27"/>
        <v>0</v>
      </c>
    </row>
    <row r="86" spans="1:48" ht="15.75" customHeight="1" x14ac:dyDescent="0.25">
      <c r="A86" s="21">
        <f t="shared" si="9"/>
        <v>3</v>
      </c>
      <c r="B86" s="44" t="s">
        <v>82</v>
      </c>
      <c r="C86" s="37" t="s">
        <v>112</v>
      </c>
      <c r="D86" s="45"/>
      <c r="E86" s="45"/>
      <c r="F86" s="45"/>
      <c r="G86" s="46"/>
      <c r="H86" s="47">
        <f t="shared" si="19"/>
        <v>0</v>
      </c>
      <c r="I86" s="45"/>
      <c r="J86" s="45"/>
      <c r="K86" s="45"/>
      <c r="L86" s="46"/>
      <c r="M86" s="47">
        <f t="shared" si="20"/>
        <v>0</v>
      </c>
      <c r="N86" s="45"/>
      <c r="O86" s="45"/>
      <c r="P86" s="45"/>
      <c r="Q86" s="46"/>
      <c r="R86" s="47">
        <f t="shared" si="21"/>
        <v>0</v>
      </c>
      <c r="S86" s="45"/>
      <c r="T86" s="45"/>
      <c r="U86" s="45"/>
      <c r="V86" s="46"/>
      <c r="W86" s="47">
        <f t="shared" si="22"/>
        <v>0</v>
      </c>
      <c r="X86" s="45"/>
      <c r="Y86" s="45"/>
      <c r="Z86" s="45"/>
      <c r="AA86" s="46"/>
      <c r="AB86" s="47">
        <f t="shared" si="23"/>
        <v>0</v>
      </c>
      <c r="AC86" s="45"/>
      <c r="AD86" s="45"/>
      <c r="AE86" s="45"/>
      <c r="AF86" s="46"/>
      <c r="AG86" s="47">
        <f t="shared" si="24"/>
        <v>0</v>
      </c>
      <c r="AH86" s="45"/>
      <c r="AI86" s="45"/>
      <c r="AJ86" s="45"/>
      <c r="AK86" s="46"/>
      <c r="AL86" s="47">
        <f t="shared" si="25"/>
        <v>0</v>
      </c>
      <c r="AM86" s="45"/>
      <c r="AN86" s="45"/>
      <c r="AO86" s="45"/>
      <c r="AP86" s="46"/>
      <c r="AQ86" s="47">
        <f t="shared" si="26"/>
        <v>0</v>
      </c>
      <c r="AR86" s="45"/>
      <c r="AS86" s="45"/>
      <c r="AT86" s="45"/>
      <c r="AU86" s="46"/>
      <c r="AV86" s="48">
        <f t="shared" si="27"/>
        <v>0</v>
      </c>
    </row>
    <row r="87" spans="1:48" ht="15.75" customHeight="1" x14ac:dyDescent="0.25">
      <c r="A87" s="21">
        <f t="shared" si="9"/>
        <v>3</v>
      </c>
      <c r="B87" s="44"/>
      <c r="C87" s="38" t="s">
        <v>112</v>
      </c>
      <c r="D87" s="38"/>
      <c r="E87" s="38"/>
      <c r="F87" s="38"/>
      <c r="G87" s="40"/>
      <c r="H87" s="41">
        <f t="shared" si="19"/>
        <v>0</v>
      </c>
      <c r="I87" s="38"/>
      <c r="J87" s="38"/>
      <c r="K87" s="38"/>
      <c r="L87" s="40"/>
      <c r="M87" s="41">
        <f t="shared" si="20"/>
        <v>0</v>
      </c>
      <c r="N87" s="38"/>
      <c r="O87" s="38"/>
      <c r="P87" s="38"/>
      <c r="Q87" s="40"/>
      <c r="R87" s="41">
        <f t="shared" si="21"/>
        <v>0</v>
      </c>
      <c r="S87" s="38"/>
      <c r="T87" s="38"/>
      <c r="U87" s="38"/>
      <c r="V87" s="40"/>
      <c r="W87" s="41">
        <f t="shared" si="22"/>
        <v>0</v>
      </c>
      <c r="X87" s="38"/>
      <c r="Y87" s="38"/>
      <c r="Z87" s="38"/>
      <c r="AA87" s="40"/>
      <c r="AB87" s="41">
        <f t="shared" si="23"/>
        <v>0</v>
      </c>
      <c r="AC87" s="38"/>
      <c r="AD87" s="38"/>
      <c r="AE87" s="38"/>
      <c r="AF87" s="40"/>
      <c r="AG87" s="41">
        <f t="shared" si="24"/>
        <v>0</v>
      </c>
      <c r="AH87" s="38"/>
      <c r="AI87" s="38"/>
      <c r="AJ87" s="38"/>
      <c r="AK87" s="40"/>
      <c r="AL87" s="41">
        <f t="shared" si="25"/>
        <v>0</v>
      </c>
      <c r="AM87" s="38"/>
      <c r="AN87" s="38"/>
      <c r="AO87" s="38"/>
      <c r="AP87" s="40"/>
      <c r="AQ87" s="41">
        <f t="shared" si="26"/>
        <v>0</v>
      </c>
      <c r="AR87" s="38"/>
      <c r="AS87" s="38"/>
      <c r="AT87" s="38"/>
      <c r="AU87" s="40"/>
      <c r="AV87" s="41">
        <f t="shared" si="27"/>
        <v>0</v>
      </c>
    </row>
    <row r="88" spans="1:48" ht="15.75" customHeight="1" x14ac:dyDescent="0.25">
      <c r="A88" s="21">
        <f t="shared" si="9"/>
        <v>3</v>
      </c>
      <c r="B88" s="44"/>
      <c r="C88" s="38" t="s">
        <v>112</v>
      </c>
      <c r="D88" s="38"/>
      <c r="E88" s="38"/>
      <c r="F88" s="38"/>
      <c r="G88" s="40"/>
      <c r="H88" s="41">
        <f t="shared" si="19"/>
        <v>0</v>
      </c>
      <c r="I88" s="38"/>
      <c r="J88" s="38"/>
      <c r="K88" s="38"/>
      <c r="L88" s="40"/>
      <c r="M88" s="41">
        <f t="shared" si="20"/>
        <v>0</v>
      </c>
      <c r="N88" s="38"/>
      <c r="O88" s="38"/>
      <c r="P88" s="38"/>
      <c r="Q88" s="40"/>
      <c r="R88" s="41">
        <f t="shared" si="21"/>
        <v>0</v>
      </c>
      <c r="S88" s="38"/>
      <c r="T88" s="38"/>
      <c r="U88" s="38"/>
      <c r="V88" s="40"/>
      <c r="W88" s="41">
        <f t="shared" si="22"/>
        <v>0</v>
      </c>
      <c r="X88" s="38"/>
      <c r="Y88" s="38"/>
      <c r="Z88" s="38"/>
      <c r="AA88" s="40"/>
      <c r="AB88" s="41">
        <f t="shared" si="23"/>
        <v>0</v>
      </c>
      <c r="AC88" s="38"/>
      <c r="AD88" s="38"/>
      <c r="AE88" s="38"/>
      <c r="AF88" s="40"/>
      <c r="AG88" s="41">
        <f t="shared" si="24"/>
        <v>0</v>
      </c>
      <c r="AH88" s="38"/>
      <c r="AI88" s="38"/>
      <c r="AJ88" s="38"/>
      <c r="AK88" s="40"/>
      <c r="AL88" s="41">
        <f t="shared" si="25"/>
        <v>0</v>
      </c>
      <c r="AM88" s="38"/>
      <c r="AN88" s="38"/>
      <c r="AO88" s="38"/>
      <c r="AP88" s="40"/>
      <c r="AQ88" s="41">
        <f t="shared" si="26"/>
        <v>0</v>
      </c>
      <c r="AR88" s="38"/>
      <c r="AS88" s="38"/>
      <c r="AT88" s="38"/>
      <c r="AU88" s="40"/>
      <c r="AV88" s="41">
        <f t="shared" si="27"/>
        <v>0</v>
      </c>
    </row>
    <row r="89" spans="1:48" ht="15.75" customHeight="1" x14ac:dyDescent="0.25">
      <c r="A89" s="21">
        <f t="shared" si="9"/>
        <v>3</v>
      </c>
      <c r="B89" s="44"/>
      <c r="C89" s="38" t="s">
        <v>112</v>
      </c>
      <c r="D89" s="38"/>
      <c r="E89" s="38"/>
      <c r="F89" s="38"/>
      <c r="G89" s="40"/>
      <c r="H89" s="41">
        <f t="shared" si="19"/>
        <v>0</v>
      </c>
      <c r="I89" s="38"/>
      <c r="J89" s="38"/>
      <c r="K89" s="38"/>
      <c r="L89" s="40"/>
      <c r="M89" s="41">
        <f t="shared" si="20"/>
        <v>0</v>
      </c>
      <c r="N89" s="38"/>
      <c r="O89" s="38"/>
      <c r="P89" s="38"/>
      <c r="Q89" s="40"/>
      <c r="R89" s="41">
        <f t="shared" si="21"/>
        <v>0</v>
      </c>
      <c r="S89" s="38"/>
      <c r="T89" s="38"/>
      <c r="U89" s="38"/>
      <c r="V89" s="40"/>
      <c r="W89" s="41">
        <f t="shared" si="22"/>
        <v>0</v>
      </c>
      <c r="X89" s="38"/>
      <c r="Y89" s="38"/>
      <c r="Z89" s="38"/>
      <c r="AA89" s="40"/>
      <c r="AB89" s="41">
        <f t="shared" si="23"/>
        <v>0</v>
      </c>
      <c r="AC89" s="38"/>
      <c r="AD89" s="38"/>
      <c r="AE89" s="38"/>
      <c r="AF89" s="40"/>
      <c r="AG89" s="41">
        <f t="shared" si="24"/>
        <v>0</v>
      </c>
      <c r="AH89" s="38"/>
      <c r="AI89" s="38"/>
      <c r="AJ89" s="38"/>
      <c r="AK89" s="40"/>
      <c r="AL89" s="41">
        <f t="shared" si="25"/>
        <v>0</v>
      </c>
      <c r="AM89" s="38"/>
      <c r="AN89" s="38"/>
      <c r="AO89" s="38"/>
      <c r="AP89" s="40"/>
      <c r="AQ89" s="41">
        <f t="shared" si="26"/>
        <v>0</v>
      </c>
      <c r="AR89" s="38"/>
      <c r="AS89" s="38"/>
      <c r="AT89" s="38"/>
      <c r="AU89" s="40"/>
      <c r="AV89" s="41">
        <f t="shared" si="27"/>
        <v>0</v>
      </c>
    </row>
    <row r="90" spans="1:48" ht="15.75" customHeight="1" x14ac:dyDescent="0.25">
      <c r="A90" s="21">
        <f t="shared" si="9"/>
        <v>3</v>
      </c>
      <c r="B90" s="44"/>
      <c r="C90" s="38" t="s">
        <v>112</v>
      </c>
      <c r="D90" s="38"/>
      <c r="E90" s="38"/>
      <c r="F90" s="38"/>
      <c r="G90" s="40"/>
      <c r="H90" s="41">
        <f t="shared" si="19"/>
        <v>0</v>
      </c>
      <c r="I90" s="38"/>
      <c r="J90" s="38"/>
      <c r="K90" s="38"/>
      <c r="L90" s="40"/>
      <c r="M90" s="41">
        <f t="shared" si="20"/>
        <v>0</v>
      </c>
      <c r="N90" s="38"/>
      <c r="O90" s="38"/>
      <c r="P90" s="38"/>
      <c r="Q90" s="40"/>
      <c r="R90" s="41">
        <f t="shared" si="21"/>
        <v>0</v>
      </c>
      <c r="S90" s="38"/>
      <c r="T90" s="38"/>
      <c r="U90" s="38"/>
      <c r="V90" s="40"/>
      <c r="W90" s="41">
        <f t="shared" si="22"/>
        <v>0</v>
      </c>
      <c r="X90" s="38"/>
      <c r="Y90" s="38"/>
      <c r="Z90" s="38"/>
      <c r="AA90" s="40"/>
      <c r="AB90" s="41">
        <f t="shared" si="23"/>
        <v>0</v>
      </c>
      <c r="AC90" s="38"/>
      <c r="AD90" s="38"/>
      <c r="AE90" s="38"/>
      <c r="AF90" s="40"/>
      <c r="AG90" s="41">
        <f t="shared" si="24"/>
        <v>0</v>
      </c>
      <c r="AH90" s="38"/>
      <c r="AI90" s="38"/>
      <c r="AJ90" s="38"/>
      <c r="AK90" s="40"/>
      <c r="AL90" s="41">
        <f t="shared" si="25"/>
        <v>0</v>
      </c>
      <c r="AM90" s="38"/>
      <c r="AN90" s="38"/>
      <c r="AO90" s="38"/>
      <c r="AP90" s="40"/>
      <c r="AQ90" s="41">
        <f t="shared" si="26"/>
        <v>0</v>
      </c>
      <c r="AR90" s="38"/>
      <c r="AS90" s="38"/>
      <c r="AT90" s="38"/>
      <c r="AU90" s="40"/>
      <c r="AV90" s="41">
        <f t="shared" si="27"/>
        <v>0</v>
      </c>
    </row>
    <row r="91" spans="1:48" ht="15.75" customHeight="1" x14ac:dyDescent="0.25">
      <c r="A91" s="21">
        <f t="shared" si="9"/>
        <v>3</v>
      </c>
      <c r="B91" s="44"/>
      <c r="C91" s="38" t="s">
        <v>112</v>
      </c>
      <c r="D91" s="38"/>
      <c r="E91" s="38"/>
      <c r="F91" s="38"/>
      <c r="G91" s="40"/>
      <c r="H91" s="41">
        <f t="shared" si="19"/>
        <v>0</v>
      </c>
      <c r="I91" s="38"/>
      <c r="J91" s="38"/>
      <c r="K91" s="38"/>
      <c r="L91" s="40"/>
      <c r="M91" s="41">
        <f t="shared" si="20"/>
        <v>0</v>
      </c>
      <c r="N91" s="38"/>
      <c r="O91" s="38"/>
      <c r="P91" s="38"/>
      <c r="Q91" s="40"/>
      <c r="R91" s="41">
        <f t="shared" si="21"/>
        <v>0</v>
      </c>
      <c r="S91" s="38"/>
      <c r="T91" s="38"/>
      <c r="U91" s="38"/>
      <c r="V91" s="40"/>
      <c r="W91" s="41">
        <f t="shared" si="22"/>
        <v>0</v>
      </c>
      <c r="X91" s="38"/>
      <c r="Y91" s="38"/>
      <c r="Z91" s="38"/>
      <c r="AA91" s="40"/>
      <c r="AB91" s="41">
        <f t="shared" si="23"/>
        <v>0</v>
      </c>
      <c r="AC91" s="38"/>
      <c r="AD91" s="38"/>
      <c r="AE91" s="38"/>
      <c r="AF91" s="40"/>
      <c r="AG91" s="41">
        <f t="shared" si="24"/>
        <v>0</v>
      </c>
      <c r="AH91" s="38"/>
      <c r="AI91" s="38"/>
      <c r="AJ91" s="38"/>
      <c r="AK91" s="40"/>
      <c r="AL91" s="41">
        <f t="shared" si="25"/>
        <v>0</v>
      </c>
      <c r="AM91" s="38"/>
      <c r="AN91" s="38"/>
      <c r="AO91" s="38"/>
      <c r="AP91" s="40"/>
      <c r="AQ91" s="41">
        <f t="shared" si="26"/>
        <v>0</v>
      </c>
      <c r="AR91" s="38"/>
      <c r="AS91" s="38"/>
      <c r="AT91" s="38"/>
      <c r="AU91" s="40"/>
      <c r="AV91" s="41">
        <f t="shared" si="27"/>
        <v>0</v>
      </c>
    </row>
    <row r="92" spans="1:48" ht="15.75" customHeight="1" x14ac:dyDescent="0.25">
      <c r="A92" s="21">
        <f t="shared" si="9"/>
        <v>3</v>
      </c>
      <c r="B92" s="49"/>
      <c r="C92" s="50"/>
      <c r="D92" s="51"/>
      <c r="E92" s="52"/>
      <c r="F92" s="52"/>
      <c r="G92" s="52"/>
      <c r="H92" s="52">
        <f>SUM(H65:H91)</f>
        <v>3</v>
      </c>
      <c r="I92" s="52"/>
      <c r="J92" s="52"/>
      <c r="K92" s="52"/>
      <c r="L92" s="52"/>
      <c r="M92" s="52">
        <f>SUM(M65:M91)</f>
        <v>3</v>
      </c>
      <c r="N92" s="52"/>
      <c r="O92" s="52"/>
      <c r="P92" s="52"/>
      <c r="Q92" s="52"/>
      <c r="R92" s="52">
        <f>SUM(R65:R91)</f>
        <v>1</v>
      </c>
      <c r="S92" s="52"/>
      <c r="T92" s="52"/>
      <c r="U92" s="52"/>
      <c r="V92" s="52"/>
      <c r="W92" s="52">
        <f>SUM(W65:W91)</f>
        <v>9</v>
      </c>
      <c r="X92" s="52"/>
      <c r="Y92" s="52"/>
      <c r="Z92" s="52"/>
      <c r="AA92" s="52"/>
      <c r="AB92" s="52">
        <f>SUM(AB65:AB91)</f>
        <v>2</v>
      </c>
      <c r="AC92" s="52"/>
      <c r="AD92" s="52"/>
      <c r="AE92" s="52"/>
      <c r="AF92" s="52"/>
      <c r="AG92" s="52">
        <f>SUM(AG65:AG91)</f>
        <v>2</v>
      </c>
      <c r="AH92" s="52"/>
      <c r="AI92" s="52"/>
      <c r="AJ92" s="52"/>
      <c r="AK92" s="52"/>
      <c r="AL92" s="52">
        <f>SUM(AL65:AL91)</f>
        <v>3</v>
      </c>
      <c r="AM92" s="52"/>
      <c r="AN92" s="52"/>
      <c r="AO92" s="52"/>
      <c r="AP92" s="52"/>
      <c r="AQ92" s="52">
        <f>SUM(AQ65:AQ91)</f>
        <v>9</v>
      </c>
      <c r="AR92" s="52"/>
      <c r="AS92" s="52"/>
      <c r="AT92" s="52"/>
      <c r="AU92" s="52"/>
      <c r="AV92" s="52">
        <f>SUM(AV65:AV91)</f>
        <v>6</v>
      </c>
    </row>
    <row r="93" spans="1:48" ht="15.75" customHeight="1" x14ac:dyDescent="0.25">
      <c r="A93" s="21">
        <f t="shared" si="9"/>
        <v>4</v>
      </c>
      <c r="B93" s="85" t="str">
        <f>"Буква (или иное название) класса "&amp;A93&amp;":"</f>
        <v>Буква (или иное название) класса 4:</v>
      </c>
      <c r="C93" s="86"/>
      <c r="D93" s="87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9"/>
    </row>
  </sheetData>
  <mergeCells count="19">
    <mergeCell ref="B35:C35"/>
    <mergeCell ref="D35:AV35"/>
    <mergeCell ref="B64:C64"/>
    <mergeCell ref="D64:AV64"/>
    <mergeCell ref="B93:C93"/>
    <mergeCell ref="D93:AV93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6:AV93">
    <cfRule type="expression" dxfId="13" priority="1">
      <formula>$A6&gt;$C$2</formula>
    </cfRule>
  </conditionalFormatting>
  <conditionalFormatting sqref="D6:AV6 D35:AV35 D64:AV64 D93:AV93">
    <cfRule type="expression" dxfId="12" priority="2">
      <formula>AND(LEN($D6)=0,$A6&lt;=$C$2)</formula>
    </cfRule>
  </conditionalFormatting>
  <conditionalFormatting sqref="C2">
    <cfRule type="expression" dxfId="11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700-000000000000}">
      <formula1>0</formula1>
    </dataValidation>
    <dataValidation type="list" allowBlank="1" showErrorMessage="1" sqref="D7:G33 I7:L33 N7:Q33 S7:V33 X7:AA33 AC7:AF33 AH7:AK33 AM7:AP33 AR7:AU33 D36:G62 I36:L62 N36:Q62 S36:V62 X36:AA62 AC36:AF62 AH36:AK62 AM36:AP62 AR36:AU62 D65:G91 I65:L91 N65:Q91 S65:V91 X65:AA91 AC65:AF91 AH65:AK91 AM65:AP91 AR65:AU91" xr:uid="{00000000-0002-0000-0700-000001000000}">
      <formula1>$D$1:$F$1</formula1>
    </dataValidation>
  </dataValidations>
  <pageMargins left="0.7" right="0.7" top="0.75" bottom="0.75" header="0" footer="0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V93"/>
  <sheetViews>
    <sheetView view="pageBreakPreview" zoomScale="60" zoomScaleNormal="100" workbookViewId="0">
      <pane xSplit="3" ySplit="4" topLeftCell="D47" activePane="bottomRight" state="frozen"/>
      <selection pane="topRight" activeCell="D1" sqref="D1"/>
      <selection pane="bottomLeft" activeCell="A5" sqref="A5"/>
      <selection pane="bottomRight" activeCell="A94" sqref="A94:XFD1245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8" width="6.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113</v>
      </c>
      <c r="C2" s="25">
        <v>3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114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8" t="s">
        <v>70</v>
      </c>
      <c r="C7" s="37" t="s">
        <v>114</v>
      </c>
      <c r="D7" s="38"/>
      <c r="E7" s="38"/>
      <c r="F7" s="38"/>
      <c r="G7" s="42" t="s">
        <v>49</v>
      </c>
      <c r="H7" s="41">
        <f t="shared" ref="H7:H33" si="0">COUNTA(D7:G7)</f>
        <v>1</v>
      </c>
      <c r="I7" s="38"/>
      <c r="J7" s="38"/>
      <c r="K7" s="38"/>
      <c r="L7" s="40"/>
      <c r="M7" s="41">
        <f t="shared" ref="M7:M33" si="1">COUNTA(I7:L7)</f>
        <v>0</v>
      </c>
      <c r="N7" s="38"/>
      <c r="O7" s="38"/>
      <c r="P7" s="38"/>
      <c r="Q7" s="40"/>
      <c r="R7" s="41">
        <f t="shared" ref="R7:R33" si="2">COUNTA(N7:Q7)</f>
        <v>0</v>
      </c>
      <c r="S7" s="39" t="s">
        <v>49</v>
      </c>
      <c r="T7" s="38"/>
      <c r="U7" s="38"/>
      <c r="V7" s="42" t="s">
        <v>49</v>
      </c>
      <c r="W7" s="41">
        <f t="shared" ref="W7:W33" si="3">COUNTA(S7:V7)</f>
        <v>2</v>
      </c>
      <c r="X7" s="38"/>
      <c r="Y7" s="38"/>
      <c r="Z7" s="38"/>
      <c r="AA7" s="40"/>
      <c r="AB7" s="41">
        <f t="shared" ref="AB7:AB33" si="4">COUNTA(X7:AA7)</f>
        <v>0</v>
      </c>
      <c r="AC7" s="38"/>
      <c r="AD7" s="38"/>
      <c r="AE7" s="38"/>
      <c r="AF7" s="40"/>
      <c r="AG7" s="41">
        <f t="shared" ref="AG7:AG33" si="5">COUNTA(AC7:AF7)</f>
        <v>0</v>
      </c>
      <c r="AH7" s="38"/>
      <c r="AI7" s="38"/>
      <c r="AJ7" s="38"/>
      <c r="AK7" s="40"/>
      <c r="AL7" s="41">
        <f t="shared" ref="AL7:AL33" si="6">COUNTA(AH7:AK7)</f>
        <v>0</v>
      </c>
      <c r="AM7" s="38"/>
      <c r="AN7" s="38"/>
      <c r="AO7" s="38"/>
      <c r="AP7" s="40"/>
      <c r="AQ7" s="41">
        <f t="shared" ref="AQ7:AQ33" si="7">COUNTA(AM7:AP7)</f>
        <v>0</v>
      </c>
      <c r="AR7" s="38"/>
      <c r="AS7" s="38"/>
      <c r="AT7" s="38"/>
      <c r="AU7" s="40"/>
      <c r="AV7" s="43">
        <f t="shared" ref="AV7:AV33" si="8">COUNTA(AR7:AU7)</f>
        <v>0</v>
      </c>
    </row>
    <row r="8" spans="1:48" ht="15.75" customHeight="1" x14ac:dyDescent="0.25">
      <c r="A8" s="21">
        <v>1</v>
      </c>
      <c r="B8" s="38" t="s">
        <v>92</v>
      </c>
      <c r="C8" s="37" t="s">
        <v>114</v>
      </c>
      <c r="D8" s="38"/>
      <c r="E8" s="38"/>
      <c r="F8" s="38"/>
      <c r="G8" s="40"/>
      <c r="H8" s="41">
        <f t="shared" si="0"/>
        <v>0</v>
      </c>
      <c r="I8" s="38"/>
      <c r="J8" s="38"/>
      <c r="K8" s="38"/>
      <c r="L8" s="40"/>
      <c r="M8" s="41">
        <f t="shared" si="1"/>
        <v>0</v>
      </c>
      <c r="N8" s="39" t="s">
        <v>49</v>
      </c>
      <c r="O8" s="38"/>
      <c r="P8" s="38"/>
      <c r="Q8" s="40"/>
      <c r="R8" s="41">
        <f t="shared" si="2"/>
        <v>1</v>
      </c>
      <c r="S8" s="38"/>
      <c r="T8" s="38"/>
      <c r="U8" s="38"/>
      <c r="V8" s="40"/>
      <c r="W8" s="41">
        <f t="shared" si="3"/>
        <v>0</v>
      </c>
      <c r="X8" s="38"/>
      <c r="Y8" s="38"/>
      <c r="Z8" s="38"/>
      <c r="AA8" s="42" t="s">
        <v>49</v>
      </c>
      <c r="AB8" s="41">
        <f t="shared" si="4"/>
        <v>1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0"/>
      <c r="AQ8" s="41">
        <f t="shared" si="7"/>
        <v>0</v>
      </c>
      <c r="AR8" s="38"/>
      <c r="AS8" s="38"/>
      <c r="AT8" s="38"/>
      <c r="AU8" s="40"/>
      <c r="AV8" s="43">
        <f t="shared" si="8"/>
        <v>0</v>
      </c>
    </row>
    <row r="9" spans="1:48" ht="15.75" customHeight="1" x14ac:dyDescent="0.25">
      <c r="A9" s="21">
        <v>1</v>
      </c>
      <c r="B9" s="38" t="s">
        <v>72</v>
      </c>
      <c r="C9" s="37" t="s">
        <v>114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93</v>
      </c>
      <c r="C10" s="37" t="s">
        <v>114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37" t="s">
        <v>114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94</v>
      </c>
      <c r="C12" s="37" t="s">
        <v>114</v>
      </c>
      <c r="D12" s="38"/>
      <c r="E12" s="38"/>
      <c r="F12" s="38"/>
      <c r="G12" s="40"/>
      <c r="H12" s="41">
        <f t="shared" si="0"/>
        <v>0</v>
      </c>
      <c r="I12" s="38"/>
      <c r="J12" s="38"/>
      <c r="K12" s="38"/>
      <c r="L12" s="40"/>
      <c r="M12" s="41">
        <f t="shared" si="1"/>
        <v>0</v>
      </c>
      <c r="N12" s="38"/>
      <c r="O12" s="38"/>
      <c r="P12" s="38"/>
      <c r="Q12" s="40"/>
      <c r="R12" s="41">
        <f t="shared" si="2"/>
        <v>0</v>
      </c>
      <c r="S12" s="38"/>
      <c r="T12" s="38"/>
      <c r="U12" s="38"/>
      <c r="V12" s="40"/>
      <c r="W12" s="41">
        <f t="shared" si="3"/>
        <v>0</v>
      </c>
      <c r="X12" s="38"/>
      <c r="Y12" s="38"/>
      <c r="Z12" s="38"/>
      <c r="AA12" s="40"/>
      <c r="AB12" s="41">
        <f t="shared" si="4"/>
        <v>0</v>
      </c>
      <c r="AC12" s="38"/>
      <c r="AD12" s="38"/>
      <c r="AE12" s="38"/>
      <c r="AF12" s="40"/>
      <c r="AG12" s="41">
        <f t="shared" si="5"/>
        <v>0</v>
      </c>
      <c r="AH12" s="38"/>
      <c r="AI12" s="38"/>
      <c r="AJ12" s="38"/>
      <c r="AK12" s="40"/>
      <c r="AL12" s="41">
        <f t="shared" si="6"/>
        <v>0</v>
      </c>
      <c r="AM12" s="38"/>
      <c r="AN12" s="38"/>
      <c r="AO12" s="38"/>
      <c r="AP12" s="40"/>
      <c r="AQ12" s="41">
        <f t="shared" si="7"/>
        <v>0</v>
      </c>
      <c r="AR12" s="38"/>
      <c r="AS12" s="38"/>
      <c r="AT12" s="38"/>
      <c r="AU12" s="40"/>
      <c r="AV12" s="43">
        <f t="shared" si="8"/>
        <v>0</v>
      </c>
    </row>
    <row r="13" spans="1:48" ht="15.75" customHeight="1" x14ac:dyDescent="0.25">
      <c r="A13" s="21">
        <v>1</v>
      </c>
      <c r="B13" s="38" t="s">
        <v>108</v>
      </c>
      <c r="C13" s="37" t="s">
        <v>114</v>
      </c>
      <c r="D13" s="38"/>
      <c r="E13" s="38"/>
      <c r="F13" s="39" t="s">
        <v>49</v>
      </c>
      <c r="G13" s="40"/>
      <c r="H13" s="41">
        <f t="shared" si="0"/>
        <v>1</v>
      </c>
      <c r="I13" s="38"/>
      <c r="J13" s="38"/>
      <c r="K13" s="38"/>
      <c r="L13" s="40"/>
      <c r="M13" s="41">
        <f t="shared" si="1"/>
        <v>0</v>
      </c>
      <c r="N13" s="39" t="s">
        <v>49</v>
      </c>
      <c r="O13" s="38"/>
      <c r="P13" s="38"/>
      <c r="Q13" s="40"/>
      <c r="R13" s="41">
        <f t="shared" si="2"/>
        <v>1</v>
      </c>
      <c r="S13" s="39" t="s">
        <v>49</v>
      </c>
      <c r="T13" s="38"/>
      <c r="U13" s="38"/>
      <c r="V13" s="40"/>
      <c r="W13" s="41">
        <f t="shared" si="3"/>
        <v>1</v>
      </c>
      <c r="X13" s="38"/>
      <c r="Y13" s="38"/>
      <c r="Z13" s="38"/>
      <c r="AA13" s="40"/>
      <c r="AB13" s="41">
        <f t="shared" si="4"/>
        <v>0</v>
      </c>
      <c r="AC13" s="39" t="s">
        <v>49</v>
      </c>
      <c r="AD13" s="38"/>
      <c r="AE13" s="38"/>
      <c r="AF13" s="40"/>
      <c r="AG13" s="41">
        <f t="shared" si="5"/>
        <v>1</v>
      </c>
      <c r="AH13" s="38"/>
      <c r="AI13" s="38"/>
      <c r="AJ13" s="39" t="s">
        <v>49</v>
      </c>
      <c r="AK13" s="40"/>
      <c r="AL13" s="41">
        <f t="shared" si="6"/>
        <v>1</v>
      </c>
      <c r="AM13" s="38"/>
      <c r="AN13" s="38"/>
      <c r="AO13" s="38"/>
      <c r="AP13" s="42" t="s">
        <v>49</v>
      </c>
      <c r="AQ13" s="41">
        <f t="shared" si="7"/>
        <v>1</v>
      </c>
      <c r="AR13" s="38"/>
      <c r="AS13" s="38"/>
      <c r="AT13" s="38"/>
      <c r="AU13" s="40"/>
      <c r="AV13" s="43">
        <f t="shared" si="8"/>
        <v>0</v>
      </c>
    </row>
    <row r="14" spans="1:48" ht="15.75" customHeight="1" x14ac:dyDescent="0.25">
      <c r="A14" s="21">
        <v>1</v>
      </c>
      <c r="B14" s="38" t="s">
        <v>109</v>
      </c>
      <c r="C14" s="37" t="s">
        <v>114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9" t="s">
        <v>49</v>
      </c>
      <c r="P14" s="38"/>
      <c r="Q14" s="40"/>
      <c r="R14" s="41">
        <f t="shared" si="2"/>
        <v>1</v>
      </c>
      <c r="S14" s="38"/>
      <c r="T14" s="39" t="s">
        <v>49</v>
      </c>
      <c r="U14" s="38"/>
      <c r="V14" s="40"/>
      <c r="W14" s="41">
        <f t="shared" si="3"/>
        <v>1</v>
      </c>
      <c r="X14" s="38"/>
      <c r="Y14" s="38"/>
      <c r="Z14" s="38"/>
      <c r="AA14" s="40"/>
      <c r="AB14" s="41">
        <f t="shared" si="4"/>
        <v>0</v>
      </c>
      <c r="AC14" s="38"/>
      <c r="AD14" s="39" t="s">
        <v>49</v>
      </c>
      <c r="AE14" s="38"/>
      <c r="AF14" s="40"/>
      <c r="AG14" s="41">
        <f t="shared" si="5"/>
        <v>1</v>
      </c>
      <c r="AH14" s="38"/>
      <c r="AI14" s="39" t="s">
        <v>49</v>
      </c>
      <c r="AJ14" s="38"/>
      <c r="AK14" s="40"/>
      <c r="AL14" s="41">
        <f t="shared" si="6"/>
        <v>1</v>
      </c>
      <c r="AM14" s="38"/>
      <c r="AN14" s="38"/>
      <c r="AO14" s="38"/>
      <c r="AP14" s="40"/>
      <c r="AQ14" s="41">
        <f t="shared" si="7"/>
        <v>0</v>
      </c>
      <c r="AR14" s="39" t="s">
        <v>49</v>
      </c>
      <c r="AS14" s="38"/>
      <c r="AT14" s="38"/>
      <c r="AU14" s="40"/>
      <c r="AV14" s="43">
        <f t="shared" si="8"/>
        <v>1</v>
      </c>
    </row>
    <row r="15" spans="1:48" ht="15.75" customHeight="1" x14ac:dyDescent="0.25">
      <c r="A15" s="21">
        <v>1</v>
      </c>
      <c r="B15" s="38" t="s">
        <v>110</v>
      </c>
      <c r="C15" s="37" t="s">
        <v>114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8"/>
      <c r="U15" s="38"/>
      <c r="V15" s="40"/>
      <c r="W15" s="41">
        <f t="shared" si="3"/>
        <v>0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8"/>
      <c r="AS15" s="38"/>
      <c r="AT15" s="39" t="s">
        <v>49</v>
      </c>
      <c r="AU15" s="40"/>
      <c r="AV15" s="43">
        <f t="shared" si="8"/>
        <v>1</v>
      </c>
    </row>
    <row r="16" spans="1:48" ht="15.75" customHeight="1" x14ac:dyDescent="0.25">
      <c r="A16" s="21">
        <v>1</v>
      </c>
      <c r="B16" s="38" t="s">
        <v>95</v>
      </c>
      <c r="C16" s="37" t="s">
        <v>114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9" t="s">
        <v>49</v>
      </c>
      <c r="AS16" s="38"/>
      <c r="AT16" s="38"/>
      <c r="AU16" s="40"/>
      <c r="AV16" s="43">
        <f t="shared" si="8"/>
        <v>1</v>
      </c>
    </row>
    <row r="17" spans="1:48" ht="15.75" customHeight="1" x14ac:dyDescent="0.25">
      <c r="A17" s="21">
        <v>1</v>
      </c>
      <c r="B17" s="38" t="s">
        <v>96</v>
      </c>
      <c r="C17" s="37" t="s">
        <v>114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9" t="s">
        <v>49</v>
      </c>
      <c r="U17" s="38"/>
      <c r="V17" s="40"/>
      <c r="W17" s="41">
        <f t="shared" si="3"/>
        <v>1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8"/>
      <c r="AO17" s="39" t="s">
        <v>49</v>
      </c>
      <c r="AP17" s="40"/>
      <c r="AQ17" s="41">
        <f t="shared" si="7"/>
        <v>1</v>
      </c>
      <c r="AR17" s="38"/>
      <c r="AS17" s="38"/>
      <c r="AT17" s="38"/>
      <c r="AU17" s="40"/>
      <c r="AV17" s="43">
        <f t="shared" si="8"/>
        <v>0</v>
      </c>
    </row>
    <row r="18" spans="1:48" ht="15.75" customHeight="1" x14ac:dyDescent="0.25">
      <c r="A18" s="21">
        <v>1</v>
      </c>
      <c r="B18" s="38" t="s">
        <v>97</v>
      </c>
      <c r="C18" s="37" t="s">
        <v>114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9" t="s">
        <v>49</v>
      </c>
      <c r="U18" s="38"/>
      <c r="V18" s="40"/>
      <c r="W18" s="41">
        <f t="shared" si="3"/>
        <v>1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9" t="s">
        <v>49</v>
      </c>
      <c r="AP18" s="40"/>
      <c r="AQ18" s="41">
        <f t="shared" si="7"/>
        <v>1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38" t="s">
        <v>98</v>
      </c>
      <c r="C19" s="37" t="s">
        <v>114</v>
      </c>
      <c r="D19" s="38"/>
      <c r="E19" s="38"/>
      <c r="F19" s="38"/>
      <c r="G19" s="40"/>
      <c r="H19" s="41">
        <f t="shared" si="0"/>
        <v>0</v>
      </c>
      <c r="I19" s="38"/>
      <c r="J19" s="38"/>
      <c r="K19" s="38"/>
      <c r="L19" s="40"/>
      <c r="M19" s="41">
        <f t="shared" si="1"/>
        <v>0</v>
      </c>
      <c r="N19" s="38"/>
      <c r="O19" s="38"/>
      <c r="P19" s="38"/>
      <c r="Q19" s="40"/>
      <c r="R19" s="41">
        <f t="shared" si="2"/>
        <v>0</v>
      </c>
      <c r="S19" s="38"/>
      <c r="T19" s="38"/>
      <c r="U19" s="38"/>
      <c r="V19" s="40"/>
      <c r="W19" s="41">
        <f t="shared" si="3"/>
        <v>0</v>
      </c>
      <c r="X19" s="38"/>
      <c r="Y19" s="38"/>
      <c r="Z19" s="38"/>
      <c r="AA19" s="40"/>
      <c r="AB19" s="41">
        <f t="shared" si="4"/>
        <v>0</v>
      </c>
      <c r="AC19" s="38"/>
      <c r="AD19" s="38"/>
      <c r="AE19" s="38"/>
      <c r="AF19" s="40"/>
      <c r="AG19" s="41">
        <f t="shared" si="5"/>
        <v>0</v>
      </c>
      <c r="AH19" s="38"/>
      <c r="AI19" s="38"/>
      <c r="AJ19" s="38"/>
      <c r="AK19" s="40"/>
      <c r="AL19" s="41">
        <f t="shared" si="6"/>
        <v>0</v>
      </c>
      <c r="AM19" s="38"/>
      <c r="AN19" s="38"/>
      <c r="AO19" s="38"/>
      <c r="AP19" s="40"/>
      <c r="AQ19" s="41">
        <f t="shared" si="7"/>
        <v>0</v>
      </c>
      <c r="AR19" s="38"/>
      <c r="AS19" s="38"/>
      <c r="AT19" s="38"/>
      <c r="AU19" s="40"/>
      <c r="AV19" s="43">
        <f t="shared" si="8"/>
        <v>0</v>
      </c>
    </row>
    <row r="20" spans="1:48" ht="15.75" customHeight="1" x14ac:dyDescent="0.25">
      <c r="A20" s="21">
        <v>1</v>
      </c>
      <c r="B20" s="38" t="s">
        <v>99</v>
      </c>
      <c r="C20" s="37" t="s">
        <v>114</v>
      </c>
      <c r="D20" s="38"/>
      <c r="E20" s="38"/>
      <c r="F20" s="38"/>
      <c r="G20" s="40"/>
      <c r="H20" s="41">
        <f t="shared" si="0"/>
        <v>0</v>
      </c>
      <c r="I20" s="38"/>
      <c r="J20" s="38"/>
      <c r="K20" s="38"/>
      <c r="L20" s="40"/>
      <c r="M20" s="41">
        <f t="shared" si="1"/>
        <v>0</v>
      </c>
      <c r="N20" s="38"/>
      <c r="O20" s="39" t="s">
        <v>49</v>
      </c>
      <c r="P20" s="38"/>
      <c r="Q20" s="40"/>
      <c r="R20" s="41">
        <f t="shared" si="2"/>
        <v>1</v>
      </c>
      <c r="S20" s="38"/>
      <c r="T20" s="38"/>
      <c r="U20" s="38"/>
      <c r="V20" s="40"/>
      <c r="W20" s="41">
        <f t="shared" si="3"/>
        <v>0</v>
      </c>
      <c r="X20" s="38"/>
      <c r="Y20" s="38"/>
      <c r="Z20" s="38"/>
      <c r="AA20" s="42" t="s">
        <v>49</v>
      </c>
      <c r="AB20" s="41">
        <f t="shared" si="4"/>
        <v>1</v>
      </c>
      <c r="AC20" s="38"/>
      <c r="AD20" s="38"/>
      <c r="AE20" s="38"/>
      <c r="AF20" s="40"/>
      <c r="AG20" s="41">
        <f t="shared" si="5"/>
        <v>0</v>
      </c>
      <c r="AH20" s="38"/>
      <c r="AI20" s="38"/>
      <c r="AJ20" s="38"/>
      <c r="AK20" s="40"/>
      <c r="AL20" s="41">
        <f t="shared" si="6"/>
        <v>0</v>
      </c>
      <c r="AM20" s="38"/>
      <c r="AN20" s="38"/>
      <c r="AO20" s="38"/>
      <c r="AP20" s="42" t="s">
        <v>49</v>
      </c>
      <c r="AQ20" s="41">
        <f t="shared" si="7"/>
        <v>1</v>
      </c>
      <c r="AR20" s="38"/>
      <c r="AS20" s="38"/>
      <c r="AT20" s="38"/>
      <c r="AU20" s="40"/>
      <c r="AV20" s="43">
        <f t="shared" si="8"/>
        <v>0</v>
      </c>
    </row>
    <row r="21" spans="1:48" ht="15.75" customHeight="1" x14ac:dyDescent="0.25">
      <c r="A21" s="21">
        <v>1</v>
      </c>
      <c r="B21" s="38" t="s">
        <v>100</v>
      </c>
      <c r="C21" s="37" t="s">
        <v>114</v>
      </c>
      <c r="D21" s="38"/>
      <c r="E21" s="38"/>
      <c r="F21" s="38"/>
      <c r="G21" s="40"/>
      <c r="H21" s="41">
        <f t="shared" si="0"/>
        <v>0</v>
      </c>
      <c r="I21" s="39" t="s">
        <v>49</v>
      </c>
      <c r="J21" s="38"/>
      <c r="K21" s="38"/>
      <c r="L21" s="40"/>
      <c r="M21" s="41">
        <f t="shared" si="1"/>
        <v>1</v>
      </c>
      <c r="N21" s="38"/>
      <c r="O21" s="38"/>
      <c r="P21" s="38"/>
      <c r="Q21" s="40"/>
      <c r="R21" s="41">
        <f t="shared" si="2"/>
        <v>0</v>
      </c>
      <c r="S21" s="38"/>
      <c r="T21" s="39" t="s">
        <v>49</v>
      </c>
      <c r="U21" s="38"/>
      <c r="V21" s="40"/>
      <c r="W21" s="41">
        <f t="shared" si="3"/>
        <v>1</v>
      </c>
      <c r="X21" s="38"/>
      <c r="Y21" s="38"/>
      <c r="Z21" s="38"/>
      <c r="AA21" s="40"/>
      <c r="AB21" s="41">
        <f t="shared" si="4"/>
        <v>0</v>
      </c>
      <c r="AC21" s="38"/>
      <c r="AD21" s="38"/>
      <c r="AE21" s="38"/>
      <c r="AF21" s="40"/>
      <c r="AG21" s="41">
        <f t="shared" si="5"/>
        <v>0</v>
      </c>
      <c r="AH21" s="38"/>
      <c r="AI21" s="38"/>
      <c r="AJ21" s="38"/>
      <c r="AK21" s="40"/>
      <c r="AL21" s="41">
        <f t="shared" si="6"/>
        <v>0</v>
      </c>
      <c r="AM21" s="38"/>
      <c r="AN21" s="39" t="s">
        <v>49</v>
      </c>
      <c r="AO21" s="38"/>
      <c r="AP21" s="40"/>
      <c r="AQ21" s="41">
        <f t="shared" si="7"/>
        <v>1</v>
      </c>
      <c r="AR21" s="38"/>
      <c r="AS21" s="38"/>
      <c r="AT21" s="38"/>
      <c r="AU21" s="40"/>
      <c r="AV21" s="43">
        <f t="shared" si="8"/>
        <v>0</v>
      </c>
    </row>
    <row r="22" spans="1:48" ht="15.75" customHeight="1" x14ac:dyDescent="0.25">
      <c r="A22" s="21">
        <v>1</v>
      </c>
      <c r="B22" s="38" t="s">
        <v>101</v>
      </c>
      <c r="C22" s="37" t="s">
        <v>114</v>
      </c>
      <c r="D22" s="38"/>
      <c r="E22" s="38"/>
      <c r="F22" s="38"/>
      <c r="G22" s="40"/>
      <c r="H22" s="41">
        <f t="shared" si="0"/>
        <v>0</v>
      </c>
      <c r="I22" s="38"/>
      <c r="J22" s="38"/>
      <c r="K22" s="38"/>
      <c r="L22" s="40"/>
      <c r="M22" s="41">
        <f t="shared" si="1"/>
        <v>0</v>
      </c>
      <c r="N22" s="38"/>
      <c r="O22" s="38"/>
      <c r="P22" s="38"/>
      <c r="Q22" s="40"/>
      <c r="R22" s="41">
        <f t="shared" si="2"/>
        <v>0</v>
      </c>
      <c r="S22" s="38"/>
      <c r="T22" s="38"/>
      <c r="U22" s="38"/>
      <c r="V22" s="40"/>
      <c r="W22" s="41">
        <f t="shared" si="3"/>
        <v>0</v>
      </c>
      <c r="X22" s="38"/>
      <c r="Y22" s="38"/>
      <c r="Z22" s="38"/>
      <c r="AA22" s="40"/>
      <c r="AB22" s="41">
        <f t="shared" si="4"/>
        <v>0</v>
      </c>
      <c r="AC22" s="38"/>
      <c r="AD22" s="38"/>
      <c r="AE22" s="38"/>
      <c r="AF22" s="40"/>
      <c r="AG22" s="41">
        <f t="shared" si="5"/>
        <v>0</v>
      </c>
      <c r="AH22" s="38"/>
      <c r="AI22" s="38"/>
      <c r="AJ22" s="38"/>
      <c r="AK22" s="40"/>
      <c r="AL22" s="41">
        <f t="shared" si="6"/>
        <v>0</v>
      </c>
      <c r="AM22" s="38"/>
      <c r="AN22" s="38"/>
      <c r="AO22" s="38"/>
      <c r="AP22" s="40"/>
      <c r="AQ22" s="41">
        <f t="shared" si="7"/>
        <v>0</v>
      </c>
      <c r="AR22" s="38"/>
      <c r="AS22" s="38"/>
      <c r="AT22" s="38"/>
      <c r="AU22" s="40"/>
      <c r="AV22" s="43">
        <f t="shared" si="8"/>
        <v>0</v>
      </c>
    </row>
    <row r="23" spans="1:48" ht="15.75" customHeight="1" x14ac:dyDescent="0.25">
      <c r="A23" s="21">
        <v>1</v>
      </c>
      <c r="B23" s="38" t="s">
        <v>78</v>
      </c>
      <c r="C23" s="37" t="s">
        <v>114</v>
      </c>
      <c r="D23" s="38"/>
      <c r="E23" s="38"/>
      <c r="F23" s="38"/>
      <c r="G23" s="40"/>
      <c r="H23" s="41">
        <f t="shared" si="0"/>
        <v>0</v>
      </c>
      <c r="I23" s="38"/>
      <c r="J23" s="38"/>
      <c r="K23" s="38"/>
      <c r="L23" s="40"/>
      <c r="M23" s="41">
        <f t="shared" si="1"/>
        <v>0</v>
      </c>
      <c r="N23" s="38"/>
      <c r="O23" s="38"/>
      <c r="P23" s="38"/>
      <c r="Q23" s="40"/>
      <c r="R23" s="41">
        <f t="shared" si="2"/>
        <v>0</v>
      </c>
      <c r="S23" s="38"/>
      <c r="T23" s="38"/>
      <c r="U23" s="38"/>
      <c r="V23" s="40"/>
      <c r="W23" s="41">
        <f t="shared" si="3"/>
        <v>0</v>
      </c>
      <c r="X23" s="38"/>
      <c r="Y23" s="38"/>
      <c r="Z23" s="38"/>
      <c r="AA23" s="40"/>
      <c r="AB23" s="41">
        <f t="shared" si="4"/>
        <v>0</v>
      </c>
      <c r="AC23" s="38"/>
      <c r="AD23" s="38"/>
      <c r="AE23" s="38"/>
      <c r="AF23" s="40"/>
      <c r="AG23" s="41">
        <f t="shared" si="5"/>
        <v>0</v>
      </c>
      <c r="AH23" s="38"/>
      <c r="AI23" s="38"/>
      <c r="AJ23" s="38"/>
      <c r="AK23" s="40"/>
      <c r="AL23" s="41">
        <f t="shared" si="6"/>
        <v>0</v>
      </c>
      <c r="AM23" s="38"/>
      <c r="AN23" s="38"/>
      <c r="AO23" s="38"/>
      <c r="AP23" s="40"/>
      <c r="AQ23" s="41">
        <f t="shared" si="7"/>
        <v>0</v>
      </c>
      <c r="AR23" s="38"/>
      <c r="AS23" s="38"/>
      <c r="AT23" s="38"/>
      <c r="AU23" s="40"/>
      <c r="AV23" s="43">
        <f t="shared" si="8"/>
        <v>0</v>
      </c>
    </row>
    <row r="24" spans="1:48" ht="15.75" customHeight="1" x14ac:dyDescent="0.25">
      <c r="A24" s="21">
        <v>1</v>
      </c>
      <c r="B24" s="38" t="s">
        <v>79</v>
      </c>
      <c r="C24" s="37" t="s">
        <v>114</v>
      </c>
      <c r="D24" s="38"/>
      <c r="E24" s="38"/>
      <c r="F24" s="38"/>
      <c r="G24" s="40"/>
      <c r="H24" s="41">
        <f t="shared" si="0"/>
        <v>0</v>
      </c>
      <c r="I24" s="38"/>
      <c r="J24" s="38"/>
      <c r="K24" s="39" t="s">
        <v>49</v>
      </c>
      <c r="L24" s="40"/>
      <c r="M24" s="41">
        <f t="shared" si="1"/>
        <v>1</v>
      </c>
      <c r="N24" s="38"/>
      <c r="O24" s="38"/>
      <c r="P24" s="38"/>
      <c r="Q24" s="40"/>
      <c r="R24" s="41">
        <f t="shared" si="2"/>
        <v>0</v>
      </c>
      <c r="S24" s="38"/>
      <c r="T24" s="38"/>
      <c r="U24" s="38"/>
      <c r="V24" s="40"/>
      <c r="W24" s="41">
        <f t="shared" si="3"/>
        <v>0</v>
      </c>
      <c r="X24" s="38"/>
      <c r="Y24" s="38"/>
      <c r="Z24" s="38"/>
      <c r="AA24" s="40"/>
      <c r="AB24" s="41">
        <f t="shared" si="4"/>
        <v>0</v>
      </c>
      <c r="AC24" s="38"/>
      <c r="AD24" s="38"/>
      <c r="AE24" s="38"/>
      <c r="AF24" s="40"/>
      <c r="AG24" s="41">
        <f t="shared" si="5"/>
        <v>0</v>
      </c>
      <c r="AH24" s="38"/>
      <c r="AI24" s="38"/>
      <c r="AJ24" s="38"/>
      <c r="AK24" s="40"/>
      <c r="AL24" s="41">
        <f t="shared" si="6"/>
        <v>0</v>
      </c>
      <c r="AM24" s="38"/>
      <c r="AN24" s="38"/>
      <c r="AO24" s="38"/>
      <c r="AP24" s="40"/>
      <c r="AQ24" s="41">
        <f t="shared" si="7"/>
        <v>0</v>
      </c>
      <c r="AR24" s="38"/>
      <c r="AS24" s="38"/>
      <c r="AT24" s="38"/>
      <c r="AU24" s="40"/>
      <c r="AV24" s="43">
        <f t="shared" si="8"/>
        <v>0</v>
      </c>
    </row>
    <row r="25" spans="1:48" ht="15.75" customHeight="1" x14ac:dyDescent="0.25">
      <c r="A25" s="21">
        <v>1</v>
      </c>
      <c r="B25" s="38" t="s">
        <v>80</v>
      </c>
      <c r="C25" s="37" t="s">
        <v>114</v>
      </c>
      <c r="D25" s="38"/>
      <c r="E25" s="38"/>
      <c r="F25" s="38"/>
      <c r="G25" s="40"/>
      <c r="H25" s="41">
        <f t="shared" si="0"/>
        <v>0</v>
      </c>
      <c r="I25" s="38"/>
      <c r="J25" s="39"/>
      <c r="K25" s="39" t="s">
        <v>49</v>
      </c>
      <c r="L25" s="40"/>
      <c r="M25" s="41">
        <f t="shared" si="1"/>
        <v>1</v>
      </c>
      <c r="N25" s="38"/>
      <c r="O25" s="38"/>
      <c r="P25" s="38"/>
      <c r="Q25" s="40"/>
      <c r="R25" s="41">
        <f t="shared" si="2"/>
        <v>0</v>
      </c>
      <c r="S25" s="38"/>
      <c r="T25" s="38"/>
      <c r="U25" s="38"/>
      <c r="V25" s="40"/>
      <c r="W25" s="41">
        <f t="shared" si="3"/>
        <v>0</v>
      </c>
      <c r="X25" s="38"/>
      <c r="Y25" s="38"/>
      <c r="Z25" s="38"/>
      <c r="AA25" s="40"/>
      <c r="AB25" s="41">
        <f t="shared" si="4"/>
        <v>0</v>
      </c>
      <c r="AC25" s="38"/>
      <c r="AD25" s="38"/>
      <c r="AE25" s="38"/>
      <c r="AF25" s="40"/>
      <c r="AG25" s="41">
        <f t="shared" si="5"/>
        <v>0</v>
      </c>
      <c r="AH25" s="38"/>
      <c r="AI25" s="38"/>
      <c r="AJ25" s="38"/>
      <c r="AK25" s="40"/>
      <c r="AL25" s="41">
        <f t="shared" si="6"/>
        <v>0</v>
      </c>
      <c r="AM25" s="38"/>
      <c r="AN25" s="38"/>
      <c r="AO25" s="38"/>
      <c r="AP25" s="40"/>
      <c r="AQ25" s="41">
        <f t="shared" si="7"/>
        <v>0</v>
      </c>
      <c r="AR25" s="39"/>
      <c r="AS25" s="38"/>
      <c r="AT25" s="39" t="s">
        <v>49</v>
      </c>
      <c r="AU25" s="40"/>
      <c r="AV25" s="43">
        <f t="shared" si="8"/>
        <v>1</v>
      </c>
    </row>
    <row r="26" spans="1:48" ht="15.75" customHeight="1" x14ac:dyDescent="0.25">
      <c r="A26" s="21">
        <v>1</v>
      </c>
      <c r="B26" s="38" t="s">
        <v>81</v>
      </c>
      <c r="C26" s="37" t="s">
        <v>114</v>
      </c>
      <c r="D26" s="38"/>
      <c r="E26" s="38"/>
      <c r="F26" s="38"/>
      <c r="G26" s="40"/>
      <c r="H26" s="41">
        <f t="shared" si="0"/>
        <v>0</v>
      </c>
      <c r="I26" s="38"/>
      <c r="J26" s="38"/>
      <c r="K26" s="38"/>
      <c r="L26" s="40"/>
      <c r="M26" s="41">
        <f t="shared" si="1"/>
        <v>0</v>
      </c>
      <c r="N26" s="38"/>
      <c r="O26" s="38"/>
      <c r="P26" s="38"/>
      <c r="Q26" s="40"/>
      <c r="R26" s="41">
        <f t="shared" si="2"/>
        <v>0</v>
      </c>
      <c r="S26" s="38"/>
      <c r="T26" s="38"/>
      <c r="U26" s="38"/>
      <c r="V26" s="40"/>
      <c r="W26" s="41">
        <f t="shared" si="3"/>
        <v>0</v>
      </c>
      <c r="X26" s="38"/>
      <c r="Y26" s="38"/>
      <c r="Z26" s="38"/>
      <c r="AA26" s="40"/>
      <c r="AB26" s="41">
        <f t="shared" si="4"/>
        <v>0</v>
      </c>
      <c r="AC26" s="38"/>
      <c r="AD26" s="38"/>
      <c r="AE26" s="38"/>
      <c r="AF26" s="40"/>
      <c r="AG26" s="41">
        <f t="shared" si="5"/>
        <v>0</v>
      </c>
      <c r="AH26" s="38"/>
      <c r="AI26" s="38"/>
      <c r="AJ26" s="38"/>
      <c r="AK26" s="40"/>
      <c r="AL26" s="41">
        <f t="shared" si="6"/>
        <v>0</v>
      </c>
      <c r="AM26" s="38"/>
      <c r="AN26" s="38"/>
      <c r="AO26" s="38"/>
      <c r="AP26" s="40"/>
      <c r="AQ26" s="41">
        <f t="shared" si="7"/>
        <v>0</v>
      </c>
      <c r="AR26" s="38"/>
      <c r="AS26" s="38"/>
      <c r="AT26" s="38"/>
      <c r="AU26" s="40"/>
      <c r="AV26" s="43">
        <f t="shared" si="8"/>
        <v>0</v>
      </c>
    </row>
    <row r="27" spans="1:48" ht="15.75" customHeight="1" x14ac:dyDescent="0.25">
      <c r="A27" s="21">
        <v>1</v>
      </c>
      <c r="B27" s="38" t="s">
        <v>102</v>
      </c>
      <c r="C27" s="37" t="s">
        <v>114</v>
      </c>
      <c r="D27" s="38"/>
      <c r="E27" s="38"/>
      <c r="F27" s="38"/>
      <c r="G27" s="40"/>
      <c r="H27" s="41">
        <f t="shared" si="0"/>
        <v>0</v>
      </c>
      <c r="I27" s="38"/>
      <c r="J27" s="38"/>
      <c r="K27" s="38"/>
      <c r="L27" s="40"/>
      <c r="M27" s="41">
        <f t="shared" si="1"/>
        <v>0</v>
      </c>
      <c r="N27" s="38"/>
      <c r="O27" s="38"/>
      <c r="P27" s="38"/>
      <c r="Q27" s="40"/>
      <c r="R27" s="41">
        <f t="shared" si="2"/>
        <v>0</v>
      </c>
      <c r="S27" s="38"/>
      <c r="T27" s="38"/>
      <c r="U27" s="38"/>
      <c r="V27" s="40"/>
      <c r="W27" s="41">
        <f t="shared" si="3"/>
        <v>0</v>
      </c>
      <c r="X27" s="38"/>
      <c r="Y27" s="38"/>
      <c r="Z27" s="38"/>
      <c r="AA27" s="40"/>
      <c r="AB27" s="41">
        <f t="shared" si="4"/>
        <v>0</v>
      </c>
      <c r="AC27" s="38"/>
      <c r="AD27" s="38"/>
      <c r="AE27" s="38"/>
      <c r="AF27" s="40"/>
      <c r="AG27" s="41">
        <f t="shared" si="5"/>
        <v>0</v>
      </c>
      <c r="AH27" s="38"/>
      <c r="AI27" s="38"/>
      <c r="AJ27" s="38"/>
      <c r="AK27" s="40"/>
      <c r="AL27" s="41">
        <f t="shared" si="6"/>
        <v>0</v>
      </c>
      <c r="AM27" s="38"/>
      <c r="AN27" s="38"/>
      <c r="AO27" s="38"/>
      <c r="AP27" s="40"/>
      <c r="AQ27" s="41">
        <f t="shared" si="7"/>
        <v>0</v>
      </c>
      <c r="AR27" s="38"/>
      <c r="AS27" s="38"/>
      <c r="AT27" s="38"/>
      <c r="AU27" s="40"/>
      <c r="AV27" s="43">
        <f t="shared" si="8"/>
        <v>0</v>
      </c>
    </row>
    <row r="28" spans="1:48" ht="15.75" customHeight="1" x14ac:dyDescent="0.25">
      <c r="A28" s="21">
        <v>1</v>
      </c>
      <c r="B28" s="44" t="s">
        <v>82</v>
      </c>
      <c r="C28" s="37" t="s">
        <v>114</v>
      </c>
      <c r="D28" s="45"/>
      <c r="E28" s="45"/>
      <c r="F28" s="45"/>
      <c r="G28" s="46"/>
      <c r="H28" s="47">
        <f t="shared" si="0"/>
        <v>0</v>
      </c>
      <c r="I28" s="45"/>
      <c r="J28" s="45"/>
      <c r="K28" s="45"/>
      <c r="L28" s="46"/>
      <c r="M28" s="47">
        <f t="shared" si="1"/>
        <v>0</v>
      </c>
      <c r="N28" s="45"/>
      <c r="O28" s="45"/>
      <c r="P28" s="45"/>
      <c r="Q28" s="46"/>
      <c r="R28" s="47">
        <f t="shared" si="2"/>
        <v>0</v>
      </c>
      <c r="S28" s="45"/>
      <c r="T28" s="45"/>
      <c r="U28" s="45"/>
      <c r="V28" s="46"/>
      <c r="W28" s="47">
        <f t="shared" si="3"/>
        <v>0</v>
      </c>
      <c r="X28" s="45"/>
      <c r="Y28" s="45"/>
      <c r="Z28" s="45"/>
      <c r="AA28" s="46"/>
      <c r="AB28" s="47">
        <f t="shared" si="4"/>
        <v>0</v>
      </c>
      <c r="AC28" s="45"/>
      <c r="AD28" s="45"/>
      <c r="AE28" s="45"/>
      <c r="AF28" s="46"/>
      <c r="AG28" s="47">
        <f t="shared" si="5"/>
        <v>0</v>
      </c>
      <c r="AH28" s="45"/>
      <c r="AI28" s="45"/>
      <c r="AJ28" s="45"/>
      <c r="AK28" s="46"/>
      <c r="AL28" s="47">
        <f t="shared" si="6"/>
        <v>0</v>
      </c>
      <c r="AM28" s="45"/>
      <c r="AN28" s="45"/>
      <c r="AO28" s="45"/>
      <c r="AP28" s="46"/>
      <c r="AQ28" s="47">
        <f t="shared" si="7"/>
        <v>0</v>
      </c>
      <c r="AR28" s="45"/>
      <c r="AS28" s="45"/>
      <c r="AT28" s="45"/>
      <c r="AU28" s="46"/>
      <c r="AV28" s="48">
        <f t="shared" si="8"/>
        <v>0</v>
      </c>
    </row>
    <row r="29" spans="1:48" ht="15.75" customHeight="1" x14ac:dyDescent="0.25">
      <c r="A29" s="21">
        <v>1</v>
      </c>
      <c r="B29" s="44"/>
      <c r="C29" s="38" t="s">
        <v>114</v>
      </c>
      <c r="D29" s="38"/>
      <c r="E29" s="38"/>
      <c r="F29" s="38"/>
      <c r="G29" s="40"/>
      <c r="H29" s="41">
        <f t="shared" si="0"/>
        <v>0</v>
      </c>
      <c r="I29" s="38"/>
      <c r="J29" s="38"/>
      <c r="K29" s="38"/>
      <c r="L29" s="40"/>
      <c r="M29" s="41">
        <f t="shared" si="1"/>
        <v>0</v>
      </c>
      <c r="N29" s="38"/>
      <c r="O29" s="38"/>
      <c r="P29" s="38"/>
      <c r="Q29" s="40"/>
      <c r="R29" s="41">
        <f t="shared" si="2"/>
        <v>0</v>
      </c>
      <c r="S29" s="38"/>
      <c r="T29" s="38"/>
      <c r="U29" s="38"/>
      <c r="V29" s="40"/>
      <c r="W29" s="41">
        <f t="shared" si="3"/>
        <v>0</v>
      </c>
      <c r="X29" s="38"/>
      <c r="Y29" s="38"/>
      <c r="Z29" s="38"/>
      <c r="AA29" s="40"/>
      <c r="AB29" s="41">
        <f t="shared" si="4"/>
        <v>0</v>
      </c>
      <c r="AC29" s="38"/>
      <c r="AD29" s="38"/>
      <c r="AE29" s="38"/>
      <c r="AF29" s="40"/>
      <c r="AG29" s="41">
        <f t="shared" si="5"/>
        <v>0</v>
      </c>
      <c r="AH29" s="38"/>
      <c r="AI29" s="38"/>
      <c r="AJ29" s="38"/>
      <c r="AK29" s="40"/>
      <c r="AL29" s="41">
        <f t="shared" si="6"/>
        <v>0</v>
      </c>
      <c r="AM29" s="38"/>
      <c r="AN29" s="38"/>
      <c r="AO29" s="38"/>
      <c r="AP29" s="40"/>
      <c r="AQ29" s="41">
        <f t="shared" si="7"/>
        <v>0</v>
      </c>
      <c r="AR29" s="38"/>
      <c r="AS29" s="38"/>
      <c r="AT29" s="38"/>
      <c r="AU29" s="40"/>
      <c r="AV29" s="41">
        <f t="shared" si="8"/>
        <v>0</v>
      </c>
    </row>
    <row r="30" spans="1:48" ht="15.75" customHeight="1" x14ac:dyDescent="0.25">
      <c r="A30" s="21">
        <v>1</v>
      </c>
      <c r="B30" s="44"/>
      <c r="C30" s="38" t="s">
        <v>114</v>
      </c>
      <c r="D30" s="38"/>
      <c r="E30" s="38"/>
      <c r="F30" s="38"/>
      <c r="G30" s="40"/>
      <c r="H30" s="41">
        <f t="shared" si="0"/>
        <v>0</v>
      </c>
      <c r="I30" s="38"/>
      <c r="J30" s="38"/>
      <c r="K30" s="38"/>
      <c r="L30" s="40"/>
      <c r="M30" s="41">
        <f t="shared" si="1"/>
        <v>0</v>
      </c>
      <c r="N30" s="38"/>
      <c r="O30" s="38"/>
      <c r="P30" s="38"/>
      <c r="Q30" s="40"/>
      <c r="R30" s="41">
        <f t="shared" si="2"/>
        <v>0</v>
      </c>
      <c r="S30" s="38"/>
      <c r="T30" s="38"/>
      <c r="U30" s="38"/>
      <c r="V30" s="40"/>
      <c r="W30" s="41">
        <f t="shared" si="3"/>
        <v>0</v>
      </c>
      <c r="X30" s="38"/>
      <c r="Y30" s="38"/>
      <c r="Z30" s="38"/>
      <c r="AA30" s="40"/>
      <c r="AB30" s="41">
        <f t="shared" si="4"/>
        <v>0</v>
      </c>
      <c r="AC30" s="38"/>
      <c r="AD30" s="38"/>
      <c r="AE30" s="38"/>
      <c r="AF30" s="40"/>
      <c r="AG30" s="41">
        <f t="shared" si="5"/>
        <v>0</v>
      </c>
      <c r="AH30" s="38"/>
      <c r="AI30" s="38"/>
      <c r="AJ30" s="38"/>
      <c r="AK30" s="40"/>
      <c r="AL30" s="41">
        <f t="shared" si="6"/>
        <v>0</v>
      </c>
      <c r="AM30" s="38"/>
      <c r="AN30" s="38"/>
      <c r="AO30" s="38"/>
      <c r="AP30" s="40"/>
      <c r="AQ30" s="41">
        <f t="shared" si="7"/>
        <v>0</v>
      </c>
      <c r="AR30" s="38"/>
      <c r="AS30" s="38"/>
      <c r="AT30" s="38"/>
      <c r="AU30" s="40"/>
      <c r="AV30" s="41">
        <f t="shared" si="8"/>
        <v>0</v>
      </c>
    </row>
    <row r="31" spans="1:48" ht="15.75" customHeight="1" x14ac:dyDescent="0.25">
      <c r="A31" s="21">
        <v>1</v>
      </c>
      <c r="B31" s="44"/>
      <c r="C31" s="38" t="s">
        <v>114</v>
      </c>
      <c r="D31" s="38"/>
      <c r="E31" s="38"/>
      <c r="F31" s="38"/>
      <c r="G31" s="40"/>
      <c r="H31" s="41">
        <f t="shared" si="0"/>
        <v>0</v>
      </c>
      <c r="I31" s="38"/>
      <c r="J31" s="38"/>
      <c r="K31" s="38"/>
      <c r="L31" s="40"/>
      <c r="M31" s="41">
        <f t="shared" si="1"/>
        <v>0</v>
      </c>
      <c r="N31" s="38"/>
      <c r="O31" s="38"/>
      <c r="P31" s="38"/>
      <c r="Q31" s="40"/>
      <c r="R31" s="41">
        <f t="shared" si="2"/>
        <v>0</v>
      </c>
      <c r="S31" s="38"/>
      <c r="T31" s="38"/>
      <c r="U31" s="38"/>
      <c r="V31" s="40"/>
      <c r="W31" s="41">
        <f t="shared" si="3"/>
        <v>0</v>
      </c>
      <c r="X31" s="38"/>
      <c r="Y31" s="38"/>
      <c r="Z31" s="38"/>
      <c r="AA31" s="40"/>
      <c r="AB31" s="41">
        <f t="shared" si="4"/>
        <v>0</v>
      </c>
      <c r="AC31" s="38"/>
      <c r="AD31" s="38"/>
      <c r="AE31" s="38"/>
      <c r="AF31" s="40"/>
      <c r="AG31" s="41">
        <f t="shared" si="5"/>
        <v>0</v>
      </c>
      <c r="AH31" s="38"/>
      <c r="AI31" s="38"/>
      <c r="AJ31" s="38"/>
      <c r="AK31" s="40"/>
      <c r="AL31" s="41">
        <f t="shared" si="6"/>
        <v>0</v>
      </c>
      <c r="AM31" s="38"/>
      <c r="AN31" s="38"/>
      <c r="AO31" s="38"/>
      <c r="AP31" s="40"/>
      <c r="AQ31" s="41">
        <f t="shared" si="7"/>
        <v>0</v>
      </c>
      <c r="AR31" s="38"/>
      <c r="AS31" s="38"/>
      <c r="AT31" s="38"/>
      <c r="AU31" s="40"/>
      <c r="AV31" s="41">
        <f t="shared" si="8"/>
        <v>0</v>
      </c>
    </row>
    <row r="32" spans="1:48" ht="15.75" customHeight="1" x14ac:dyDescent="0.25">
      <c r="A32" s="21">
        <v>1</v>
      </c>
      <c r="B32" s="44"/>
      <c r="C32" s="38" t="s">
        <v>114</v>
      </c>
      <c r="D32" s="38"/>
      <c r="E32" s="38"/>
      <c r="F32" s="38"/>
      <c r="G32" s="40"/>
      <c r="H32" s="41">
        <f t="shared" si="0"/>
        <v>0</v>
      </c>
      <c r="I32" s="38"/>
      <c r="J32" s="38"/>
      <c r="K32" s="38"/>
      <c r="L32" s="40"/>
      <c r="M32" s="41">
        <f t="shared" si="1"/>
        <v>0</v>
      </c>
      <c r="N32" s="38"/>
      <c r="O32" s="38"/>
      <c r="P32" s="38"/>
      <c r="Q32" s="40"/>
      <c r="R32" s="41">
        <f t="shared" si="2"/>
        <v>0</v>
      </c>
      <c r="S32" s="38"/>
      <c r="T32" s="38"/>
      <c r="U32" s="38"/>
      <c r="V32" s="40"/>
      <c r="W32" s="41">
        <f t="shared" si="3"/>
        <v>0</v>
      </c>
      <c r="X32" s="38"/>
      <c r="Y32" s="38"/>
      <c r="Z32" s="38"/>
      <c r="AA32" s="40"/>
      <c r="AB32" s="41">
        <f t="shared" si="4"/>
        <v>0</v>
      </c>
      <c r="AC32" s="38"/>
      <c r="AD32" s="38"/>
      <c r="AE32" s="38"/>
      <c r="AF32" s="40"/>
      <c r="AG32" s="41">
        <f t="shared" si="5"/>
        <v>0</v>
      </c>
      <c r="AH32" s="38"/>
      <c r="AI32" s="38"/>
      <c r="AJ32" s="38"/>
      <c r="AK32" s="40"/>
      <c r="AL32" s="41">
        <f t="shared" si="6"/>
        <v>0</v>
      </c>
      <c r="AM32" s="38"/>
      <c r="AN32" s="38"/>
      <c r="AO32" s="38"/>
      <c r="AP32" s="40"/>
      <c r="AQ32" s="41">
        <f t="shared" si="7"/>
        <v>0</v>
      </c>
      <c r="AR32" s="38"/>
      <c r="AS32" s="38"/>
      <c r="AT32" s="38"/>
      <c r="AU32" s="40"/>
      <c r="AV32" s="41">
        <f t="shared" si="8"/>
        <v>0</v>
      </c>
    </row>
    <row r="33" spans="1:48" ht="15.75" customHeight="1" x14ac:dyDescent="0.25">
      <c r="A33" s="21">
        <v>1</v>
      </c>
      <c r="B33" s="44"/>
      <c r="C33" s="38" t="s">
        <v>114</v>
      </c>
      <c r="D33" s="38"/>
      <c r="E33" s="38"/>
      <c r="F33" s="38"/>
      <c r="G33" s="40"/>
      <c r="H33" s="41">
        <f t="shared" si="0"/>
        <v>0</v>
      </c>
      <c r="I33" s="38"/>
      <c r="J33" s="38"/>
      <c r="K33" s="38"/>
      <c r="L33" s="40"/>
      <c r="M33" s="41">
        <f t="shared" si="1"/>
        <v>0</v>
      </c>
      <c r="N33" s="38"/>
      <c r="O33" s="38"/>
      <c r="P33" s="38"/>
      <c r="Q33" s="40"/>
      <c r="R33" s="41">
        <f t="shared" si="2"/>
        <v>0</v>
      </c>
      <c r="S33" s="38"/>
      <c r="T33" s="38"/>
      <c r="U33" s="38"/>
      <c r="V33" s="40"/>
      <c r="W33" s="41">
        <f t="shared" si="3"/>
        <v>0</v>
      </c>
      <c r="X33" s="38"/>
      <c r="Y33" s="38"/>
      <c r="Z33" s="38"/>
      <c r="AA33" s="40"/>
      <c r="AB33" s="41">
        <f t="shared" si="4"/>
        <v>0</v>
      </c>
      <c r="AC33" s="38"/>
      <c r="AD33" s="38"/>
      <c r="AE33" s="38"/>
      <c r="AF33" s="40"/>
      <c r="AG33" s="41">
        <f t="shared" si="5"/>
        <v>0</v>
      </c>
      <c r="AH33" s="38"/>
      <c r="AI33" s="38"/>
      <c r="AJ33" s="38"/>
      <c r="AK33" s="40"/>
      <c r="AL33" s="41">
        <f t="shared" si="6"/>
        <v>0</v>
      </c>
      <c r="AM33" s="38"/>
      <c r="AN33" s="38"/>
      <c r="AO33" s="38"/>
      <c r="AP33" s="40"/>
      <c r="AQ33" s="41">
        <f t="shared" si="7"/>
        <v>0</v>
      </c>
      <c r="AR33" s="38"/>
      <c r="AS33" s="38"/>
      <c r="AT33" s="38"/>
      <c r="AU33" s="40"/>
      <c r="AV33" s="41">
        <f t="shared" si="8"/>
        <v>0</v>
      </c>
    </row>
    <row r="34" spans="1:48" ht="15.75" customHeight="1" x14ac:dyDescent="0.25">
      <c r="A34" s="21">
        <v>1</v>
      </c>
      <c r="B34" s="49"/>
      <c r="C34" s="50"/>
      <c r="D34" s="51"/>
      <c r="E34" s="52"/>
      <c r="F34" s="52"/>
      <c r="G34" s="52"/>
      <c r="H34" s="52">
        <f>SUM(H7:H33)</f>
        <v>3</v>
      </c>
      <c r="I34" s="52"/>
      <c r="J34" s="52"/>
      <c r="K34" s="52"/>
      <c r="L34" s="52"/>
      <c r="M34" s="52">
        <f>SUM(M7:M33)</f>
        <v>3</v>
      </c>
      <c r="N34" s="52"/>
      <c r="O34" s="52"/>
      <c r="P34" s="52"/>
      <c r="Q34" s="52"/>
      <c r="R34" s="52">
        <f>SUM(R7:R33)</f>
        <v>4</v>
      </c>
      <c r="S34" s="52"/>
      <c r="T34" s="52"/>
      <c r="U34" s="52"/>
      <c r="V34" s="52"/>
      <c r="W34" s="52">
        <f>SUM(W7:W33)</f>
        <v>8</v>
      </c>
      <c r="X34" s="52"/>
      <c r="Y34" s="52"/>
      <c r="Z34" s="52"/>
      <c r="AA34" s="52"/>
      <c r="AB34" s="52">
        <f>SUM(AB7:AB33)</f>
        <v>2</v>
      </c>
      <c r="AC34" s="52"/>
      <c r="AD34" s="52"/>
      <c r="AE34" s="52"/>
      <c r="AF34" s="52"/>
      <c r="AG34" s="52">
        <f>SUM(AG7:AG33)</f>
        <v>2</v>
      </c>
      <c r="AH34" s="52"/>
      <c r="AI34" s="52"/>
      <c r="AJ34" s="52"/>
      <c r="AK34" s="52"/>
      <c r="AL34" s="52">
        <f>SUM(AL7:AL33)</f>
        <v>2</v>
      </c>
      <c r="AM34" s="52"/>
      <c r="AN34" s="52"/>
      <c r="AO34" s="52"/>
      <c r="AP34" s="52"/>
      <c r="AQ34" s="52">
        <f>SUM(AQ7:AQ33)</f>
        <v>5</v>
      </c>
      <c r="AR34" s="52"/>
      <c r="AS34" s="52"/>
      <c r="AT34" s="52"/>
      <c r="AU34" s="52"/>
      <c r="AV34" s="52">
        <f>SUM(AV7:AV33)</f>
        <v>5</v>
      </c>
    </row>
    <row r="35" spans="1:48" ht="15.75" customHeight="1" x14ac:dyDescent="0.25">
      <c r="A35" s="21">
        <v>2</v>
      </c>
      <c r="B35" s="85" t="str">
        <f>"Буква (или иное название) класса "&amp;A35&amp;":"</f>
        <v>Буква (или иное название) класса 2:</v>
      </c>
      <c r="C35" s="86"/>
      <c r="D35" s="87" t="s">
        <v>83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9"/>
    </row>
    <row r="36" spans="1:48" ht="15.75" customHeight="1" x14ac:dyDescent="0.25">
      <c r="A36" s="21">
        <v>2</v>
      </c>
      <c r="B36" s="38" t="s">
        <v>70</v>
      </c>
      <c r="C36" s="37" t="s">
        <v>114</v>
      </c>
      <c r="D36" s="38"/>
      <c r="E36" s="38"/>
      <c r="F36" s="38"/>
      <c r="G36" s="42" t="s">
        <v>49</v>
      </c>
      <c r="H36" s="41">
        <f t="shared" ref="H36:H62" si="9">COUNTA(D36:G36)</f>
        <v>1</v>
      </c>
      <c r="I36" s="38"/>
      <c r="J36" s="38"/>
      <c r="K36" s="38"/>
      <c r="L36" s="40"/>
      <c r="M36" s="41">
        <f t="shared" ref="M36:M62" si="10">COUNTA(I36:L36)</f>
        <v>0</v>
      </c>
      <c r="N36" s="38"/>
      <c r="O36" s="38"/>
      <c r="P36" s="38"/>
      <c r="Q36" s="40"/>
      <c r="R36" s="41">
        <f t="shared" ref="R36:R62" si="11">COUNTA(N36:Q36)</f>
        <v>0</v>
      </c>
      <c r="S36" s="39" t="s">
        <v>49</v>
      </c>
      <c r="T36" s="38"/>
      <c r="U36" s="38"/>
      <c r="V36" s="42" t="s">
        <v>49</v>
      </c>
      <c r="W36" s="41">
        <f t="shared" ref="W36:W62" si="12">COUNTA(S36:V36)</f>
        <v>2</v>
      </c>
      <c r="X36" s="38"/>
      <c r="Y36" s="38"/>
      <c r="Z36" s="38"/>
      <c r="AA36" s="42"/>
      <c r="AB36" s="41">
        <f t="shared" ref="AB36:AB62" si="13">COUNTA(X36:AA36)</f>
        <v>0</v>
      </c>
      <c r="AC36" s="38"/>
      <c r="AD36" s="38"/>
      <c r="AE36" s="38"/>
      <c r="AF36" s="40"/>
      <c r="AG36" s="41">
        <f t="shared" ref="AG36:AG62" si="14">COUNTA(AC36:AF36)</f>
        <v>0</v>
      </c>
      <c r="AH36" s="38"/>
      <c r="AI36" s="38"/>
      <c r="AJ36" s="38"/>
      <c r="AK36" s="40"/>
      <c r="AL36" s="41">
        <f t="shared" ref="AL36:AL62" si="15">COUNTA(AH36:AK36)</f>
        <v>0</v>
      </c>
      <c r="AM36" s="38"/>
      <c r="AN36" s="38"/>
      <c r="AO36" s="38"/>
      <c r="AP36" s="40"/>
      <c r="AQ36" s="41">
        <f t="shared" ref="AQ36:AQ62" si="16">COUNTA(AM36:AP36)</f>
        <v>0</v>
      </c>
      <c r="AR36" s="38"/>
      <c r="AS36" s="38"/>
      <c r="AT36" s="38"/>
      <c r="AU36" s="40"/>
      <c r="AV36" s="43">
        <f t="shared" ref="AV36:AV62" si="17">COUNTA(AR36:AU36)</f>
        <v>0</v>
      </c>
    </row>
    <row r="37" spans="1:48" ht="15.75" customHeight="1" x14ac:dyDescent="0.25">
      <c r="A37" s="21">
        <f>#N/A</f>
        <v>2</v>
      </c>
      <c r="B37" s="38" t="s">
        <v>92</v>
      </c>
      <c r="C37" s="37" t="s">
        <v>114</v>
      </c>
      <c r="D37" s="38"/>
      <c r="E37" s="38"/>
      <c r="F37" s="38"/>
      <c r="G37" s="40"/>
      <c r="H37" s="41">
        <f t="shared" si="9"/>
        <v>0</v>
      </c>
      <c r="I37" s="38"/>
      <c r="J37" s="38"/>
      <c r="K37" s="38"/>
      <c r="L37" s="40"/>
      <c r="M37" s="41">
        <f t="shared" si="10"/>
        <v>0</v>
      </c>
      <c r="N37" s="39" t="s">
        <v>49</v>
      </c>
      <c r="O37" s="38"/>
      <c r="P37" s="38"/>
      <c r="Q37" s="40"/>
      <c r="R37" s="41">
        <f t="shared" si="11"/>
        <v>1</v>
      </c>
      <c r="S37" s="38"/>
      <c r="T37" s="38"/>
      <c r="U37" s="38"/>
      <c r="V37" s="40"/>
      <c r="W37" s="41">
        <f t="shared" si="12"/>
        <v>0</v>
      </c>
      <c r="X37" s="38"/>
      <c r="Y37" s="38"/>
      <c r="Z37" s="38"/>
      <c r="AA37" s="42" t="s">
        <v>49</v>
      </c>
      <c r="AB37" s="41">
        <f t="shared" si="13"/>
        <v>1</v>
      </c>
      <c r="AC37" s="38"/>
      <c r="AD37" s="38"/>
      <c r="AE37" s="38"/>
      <c r="AF37" s="40"/>
      <c r="AG37" s="41">
        <f t="shared" si="14"/>
        <v>0</v>
      </c>
      <c r="AH37" s="38"/>
      <c r="AI37" s="38"/>
      <c r="AJ37" s="38"/>
      <c r="AK37" s="40"/>
      <c r="AL37" s="41">
        <f t="shared" si="15"/>
        <v>0</v>
      </c>
      <c r="AM37" s="38"/>
      <c r="AN37" s="38"/>
      <c r="AO37" s="38"/>
      <c r="AP37" s="40"/>
      <c r="AQ37" s="41">
        <f t="shared" si="16"/>
        <v>0</v>
      </c>
      <c r="AR37" s="38"/>
      <c r="AS37" s="38"/>
      <c r="AT37" s="38"/>
      <c r="AU37" s="40"/>
      <c r="AV37" s="43">
        <f t="shared" si="17"/>
        <v>0</v>
      </c>
    </row>
    <row r="38" spans="1:48" ht="15.75" customHeight="1" x14ac:dyDescent="0.25">
      <c r="A38" s="21">
        <f>#N/A</f>
        <v>2</v>
      </c>
      <c r="B38" s="38" t="s">
        <v>72</v>
      </c>
      <c r="C38" s="37" t="s">
        <v>114</v>
      </c>
      <c r="D38" s="38"/>
      <c r="E38" s="38"/>
      <c r="F38" s="38"/>
      <c r="G38" s="40"/>
      <c r="H38" s="41">
        <f t="shared" si="9"/>
        <v>0</v>
      </c>
      <c r="I38" s="38"/>
      <c r="J38" s="38"/>
      <c r="K38" s="38"/>
      <c r="L38" s="40"/>
      <c r="M38" s="41">
        <f t="shared" si="10"/>
        <v>0</v>
      </c>
      <c r="N38" s="38"/>
      <c r="O38" s="38"/>
      <c r="P38" s="38"/>
      <c r="Q38" s="40"/>
      <c r="R38" s="41">
        <f t="shared" si="11"/>
        <v>0</v>
      </c>
      <c r="S38" s="38"/>
      <c r="T38" s="38"/>
      <c r="U38" s="38"/>
      <c r="V38" s="40"/>
      <c r="W38" s="41">
        <f t="shared" si="12"/>
        <v>0</v>
      </c>
      <c r="X38" s="38"/>
      <c r="Y38" s="38"/>
      <c r="Z38" s="38"/>
      <c r="AA38" s="40"/>
      <c r="AB38" s="41">
        <f t="shared" si="13"/>
        <v>0</v>
      </c>
      <c r="AC38" s="38"/>
      <c r="AD38" s="38"/>
      <c r="AE38" s="38"/>
      <c r="AF38" s="40"/>
      <c r="AG38" s="41">
        <f t="shared" si="14"/>
        <v>0</v>
      </c>
      <c r="AH38" s="38"/>
      <c r="AI38" s="38"/>
      <c r="AJ38" s="38"/>
      <c r="AK38" s="40"/>
      <c r="AL38" s="41">
        <f t="shared" si="15"/>
        <v>0</v>
      </c>
      <c r="AM38" s="38"/>
      <c r="AN38" s="38"/>
      <c r="AO38" s="38"/>
      <c r="AP38" s="40"/>
      <c r="AQ38" s="41">
        <f t="shared" si="16"/>
        <v>0</v>
      </c>
      <c r="AR38" s="38"/>
      <c r="AS38" s="38"/>
      <c r="AT38" s="38"/>
      <c r="AU38" s="40"/>
      <c r="AV38" s="43">
        <f t="shared" si="17"/>
        <v>0</v>
      </c>
    </row>
    <row r="39" spans="1:48" ht="15.75" customHeight="1" x14ac:dyDescent="0.25">
      <c r="A39" s="21">
        <f>#N/A</f>
        <v>2</v>
      </c>
      <c r="B39" s="38" t="s">
        <v>93</v>
      </c>
      <c r="C39" s="37" t="s">
        <v>114</v>
      </c>
      <c r="D39" s="38"/>
      <c r="E39" s="38"/>
      <c r="F39" s="38"/>
      <c r="G39" s="40"/>
      <c r="H39" s="41">
        <f t="shared" si="9"/>
        <v>0</v>
      </c>
      <c r="I39" s="38"/>
      <c r="J39" s="38"/>
      <c r="K39" s="38"/>
      <c r="L39" s="40"/>
      <c r="M39" s="41">
        <f t="shared" si="10"/>
        <v>0</v>
      </c>
      <c r="N39" s="38"/>
      <c r="O39" s="38"/>
      <c r="P39" s="38"/>
      <c r="Q39" s="40"/>
      <c r="R39" s="41">
        <f t="shared" si="11"/>
        <v>0</v>
      </c>
      <c r="S39" s="38"/>
      <c r="T39" s="38"/>
      <c r="U39" s="38"/>
      <c r="V39" s="40"/>
      <c r="W39" s="41">
        <f t="shared" si="12"/>
        <v>0</v>
      </c>
      <c r="X39" s="38"/>
      <c r="Y39" s="38"/>
      <c r="Z39" s="38"/>
      <c r="AA39" s="40"/>
      <c r="AB39" s="41">
        <f t="shared" si="13"/>
        <v>0</v>
      </c>
      <c r="AC39" s="38"/>
      <c r="AD39" s="38"/>
      <c r="AE39" s="38"/>
      <c r="AF39" s="40"/>
      <c r="AG39" s="41">
        <f t="shared" si="14"/>
        <v>0</v>
      </c>
      <c r="AH39" s="38"/>
      <c r="AI39" s="38"/>
      <c r="AJ39" s="38"/>
      <c r="AK39" s="40"/>
      <c r="AL39" s="41">
        <f t="shared" si="15"/>
        <v>0</v>
      </c>
      <c r="AM39" s="38"/>
      <c r="AN39" s="38"/>
      <c r="AO39" s="38"/>
      <c r="AP39" s="40"/>
      <c r="AQ39" s="41">
        <f t="shared" si="16"/>
        <v>0</v>
      </c>
      <c r="AR39" s="38"/>
      <c r="AS39" s="38"/>
      <c r="AT39" s="38"/>
      <c r="AU39" s="40"/>
      <c r="AV39" s="43">
        <f t="shared" si="17"/>
        <v>0</v>
      </c>
    </row>
    <row r="40" spans="1:48" ht="15.75" customHeight="1" x14ac:dyDescent="0.25">
      <c r="A40" s="21">
        <f>#N/A</f>
        <v>2</v>
      </c>
      <c r="B40" s="38" t="s">
        <v>74</v>
      </c>
      <c r="C40" s="37" t="s">
        <v>114</v>
      </c>
      <c r="D40" s="38"/>
      <c r="E40" s="38"/>
      <c r="F40" s="39" t="s">
        <v>49</v>
      </c>
      <c r="G40" s="40"/>
      <c r="H40" s="41">
        <f t="shared" si="9"/>
        <v>1</v>
      </c>
      <c r="I40" s="38"/>
      <c r="J40" s="38"/>
      <c r="K40" s="38"/>
      <c r="L40" s="40"/>
      <c r="M40" s="41">
        <f t="shared" si="10"/>
        <v>0</v>
      </c>
      <c r="N40" s="38"/>
      <c r="O40" s="38"/>
      <c r="P40" s="38"/>
      <c r="Q40" s="40"/>
      <c r="R40" s="41">
        <f t="shared" si="11"/>
        <v>0</v>
      </c>
      <c r="S40" s="38"/>
      <c r="T40" s="38"/>
      <c r="U40" s="39" t="s">
        <v>49</v>
      </c>
      <c r="V40" s="40"/>
      <c r="W40" s="41">
        <f t="shared" si="12"/>
        <v>1</v>
      </c>
      <c r="X40" s="38"/>
      <c r="Y40" s="38"/>
      <c r="Z40" s="38"/>
      <c r="AA40" s="40"/>
      <c r="AB40" s="41">
        <f t="shared" si="13"/>
        <v>0</v>
      </c>
      <c r="AC40" s="38"/>
      <c r="AD40" s="38"/>
      <c r="AE40" s="38"/>
      <c r="AF40" s="40"/>
      <c r="AG40" s="41">
        <f t="shared" si="14"/>
        <v>0</v>
      </c>
      <c r="AH40" s="38"/>
      <c r="AI40" s="38"/>
      <c r="AJ40" s="38"/>
      <c r="AK40" s="40"/>
      <c r="AL40" s="41">
        <f t="shared" si="15"/>
        <v>0</v>
      </c>
      <c r="AM40" s="38"/>
      <c r="AN40" s="38"/>
      <c r="AO40" s="38"/>
      <c r="AP40" s="40"/>
      <c r="AQ40" s="41">
        <f t="shared" si="16"/>
        <v>0</v>
      </c>
      <c r="AR40" s="38"/>
      <c r="AS40" s="38"/>
      <c r="AT40" s="39" t="s">
        <v>49</v>
      </c>
      <c r="AU40" s="40"/>
      <c r="AV40" s="43">
        <f t="shared" si="17"/>
        <v>1</v>
      </c>
    </row>
    <row r="41" spans="1:48" ht="15.75" customHeight="1" x14ac:dyDescent="0.25">
      <c r="A41" s="21">
        <f>#N/A</f>
        <v>2</v>
      </c>
      <c r="B41" s="38" t="s">
        <v>94</v>
      </c>
      <c r="C41" s="37" t="s">
        <v>114</v>
      </c>
      <c r="D41" s="38"/>
      <c r="E41" s="38"/>
      <c r="F41" s="38"/>
      <c r="G41" s="40"/>
      <c r="H41" s="41">
        <f t="shared" si="9"/>
        <v>0</v>
      </c>
      <c r="I41" s="38"/>
      <c r="J41" s="38"/>
      <c r="K41" s="38"/>
      <c r="L41" s="40"/>
      <c r="M41" s="41">
        <f t="shared" si="10"/>
        <v>0</v>
      </c>
      <c r="N41" s="38"/>
      <c r="O41" s="38"/>
      <c r="P41" s="38"/>
      <c r="Q41" s="40"/>
      <c r="R41" s="41">
        <f t="shared" si="11"/>
        <v>0</v>
      </c>
      <c r="S41" s="38"/>
      <c r="T41" s="38"/>
      <c r="U41" s="38"/>
      <c r="V41" s="40"/>
      <c r="W41" s="41">
        <f t="shared" si="12"/>
        <v>0</v>
      </c>
      <c r="X41" s="38"/>
      <c r="Y41" s="38"/>
      <c r="Z41" s="38"/>
      <c r="AA41" s="40"/>
      <c r="AB41" s="41">
        <f t="shared" si="13"/>
        <v>0</v>
      </c>
      <c r="AC41" s="38"/>
      <c r="AD41" s="38"/>
      <c r="AE41" s="38"/>
      <c r="AF41" s="40"/>
      <c r="AG41" s="41">
        <f t="shared" si="14"/>
        <v>0</v>
      </c>
      <c r="AH41" s="38"/>
      <c r="AI41" s="38"/>
      <c r="AJ41" s="38"/>
      <c r="AK41" s="40"/>
      <c r="AL41" s="41">
        <f t="shared" si="15"/>
        <v>0</v>
      </c>
      <c r="AM41" s="38"/>
      <c r="AN41" s="38"/>
      <c r="AO41" s="38"/>
      <c r="AP41" s="40"/>
      <c r="AQ41" s="41">
        <f t="shared" si="16"/>
        <v>0</v>
      </c>
      <c r="AR41" s="38"/>
      <c r="AS41" s="38"/>
      <c r="AT41" s="38"/>
      <c r="AU41" s="40"/>
      <c r="AV41" s="43">
        <f t="shared" si="17"/>
        <v>0</v>
      </c>
    </row>
    <row r="42" spans="1:48" ht="15.75" customHeight="1" x14ac:dyDescent="0.25">
      <c r="A42" s="21">
        <f>#N/A</f>
        <v>2</v>
      </c>
      <c r="B42" s="38" t="s">
        <v>108</v>
      </c>
      <c r="C42" s="37" t="s">
        <v>114</v>
      </c>
      <c r="D42" s="38"/>
      <c r="E42" s="38"/>
      <c r="F42" s="39" t="s">
        <v>49</v>
      </c>
      <c r="G42" s="40"/>
      <c r="H42" s="41">
        <f t="shared" si="9"/>
        <v>1</v>
      </c>
      <c r="I42" s="38"/>
      <c r="J42" s="38"/>
      <c r="K42" s="38"/>
      <c r="L42" s="40"/>
      <c r="M42" s="41">
        <f t="shared" si="10"/>
        <v>0</v>
      </c>
      <c r="N42" s="39" t="s">
        <v>49</v>
      </c>
      <c r="O42" s="38"/>
      <c r="P42" s="38"/>
      <c r="Q42" s="40"/>
      <c r="R42" s="41">
        <f t="shared" si="11"/>
        <v>1</v>
      </c>
      <c r="S42" s="39" t="s">
        <v>49</v>
      </c>
      <c r="T42" s="38"/>
      <c r="U42" s="38"/>
      <c r="V42" s="40"/>
      <c r="W42" s="41">
        <f t="shared" si="12"/>
        <v>1</v>
      </c>
      <c r="X42" s="38"/>
      <c r="Y42" s="38"/>
      <c r="Z42" s="38"/>
      <c r="AA42" s="40"/>
      <c r="AB42" s="41">
        <f t="shared" si="13"/>
        <v>0</v>
      </c>
      <c r="AC42" s="39" t="s">
        <v>49</v>
      </c>
      <c r="AD42" s="38"/>
      <c r="AE42" s="38"/>
      <c r="AF42" s="40"/>
      <c r="AG42" s="41">
        <f t="shared" si="14"/>
        <v>1</v>
      </c>
      <c r="AH42" s="38"/>
      <c r="AI42" s="38"/>
      <c r="AJ42" s="39" t="s">
        <v>49</v>
      </c>
      <c r="AK42" s="40"/>
      <c r="AL42" s="41">
        <f t="shared" si="15"/>
        <v>1</v>
      </c>
      <c r="AM42" s="38"/>
      <c r="AN42" s="38"/>
      <c r="AO42" s="38"/>
      <c r="AP42" s="42" t="s">
        <v>49</v>
      </c>
      <c r="AQ42" s="41">
        <f t="shared" si="16"/>
        <v>1</v>
      </c>
      <c r="AR42" s="38"/>
      <c r="AS42" s="38"/>
      <c r="AT42" s="38"/>
      <c r="AU42" s="40"/>
      <c r="AV42" s="43">
        <f t="shared" si="17"/>
        <v>0</v>
      </c>
    </row>
    <row r="43" spans="1:48" ht="15.75" customHeight="1" x14ac:dyDescent="0.25">
      <c r="A43" s="21">
        <f>#N/A</f>
        <v>2</v>
      </c>
      <c r="B43" s="38" t="s">
        <v>109</v>
      </c>
      <c r="C43" s="37" t="s">
        <v>114</v>
      </c>
      <c r="D43" s="38"/>
      <c r="E43" s="38"/>
      <c r="F43" s="38"/>
      <c r="G43" s="40"/>
      <c r="H43" s="41">
        <f t="shared" si="9"/>
        <v>0</v>
      </c>
      <c r="I43" s="38"/>
      <c r="J43" s="38"/>
      <c r="K43" s="38"/>
      <c r="L43" s="40"/>
      <c r="M43" s="41">
        <f t="shared" si="10"/>
        <v>0</v>
      </c>
      <c r="N43" s="39" t="s">
        <v>49</v>
      </c>
      <c r="O43" s="38"/>
      <c r="P43" s="38"/>
      <c r="Q43" s="40"/>
      <c r="R43" s="41">
        <f t="shared" si="11"/>
        <v>1</v>
      </c>
      <c r="S43" s="38"/>
      <c r="T43" s="39" t="s">
        <v>49</v>
      </c>
      <c r="U43" s="38"/>
      <c r="V43" s="40"/>
      <c r="W43" s="41">
        <f t="shared" si="12"/>
        <v>1</v>
      </c>
      <c r="X43" s="38"/>
      <c r="Y43" s="38"/>
      <c r="Z43" s="38"/>
      <c r="AA43" s="40"/>
      <c r="AB43" s="41">
        <f t="shared" si="13"/>
        <v>0</v>
      </c>
      <c r="AC43" s="38"/>
      <c r="AD43" s="39" t="s">
        <v>49</v>
      </c>
      <c r="AE43" s="38"/>
      <c r="AF43" s="40"/>
      <c r="AG43" s="41">
        <f t="shared" si="14"/>
        <v>1</v>
      </c>
      <c r="AH43" s="38"/>
      <c r="AI43" s="39" t="s">
        <v>49</v>
      </c>
      <c r="AJ43" s="38"/>
      <c r="AK43" s="40"/>
      <c r="AL43" s="41">
        <f t="shared" si="15"/>
        <v>1</v>
      </c>
      <c r="AM43" s="38"/>
      <c r="AN43" s="38"/>
      <c r="AO43" s="38"/>
      <c r="AP43" s="40"/>
      <c r="AQ43" s="41">
        <f t="shared" si="16"/>
        <v>0</v>
      </c>
      <c r="AR43" s="39" t="s">
        <v>49</v>
      </c>
      <c r="AS43" s="38"/>
      <c r="AT43" s="38"/>
      <c r="AU43" s="40"/>
      <c r="AV43" s="43">
        <f t="shared" si="17"/>
        <v>1</v>
      </c>
    </row>
    <row r="44" spans="1:48" ht="15.75" customHeight="1" x14ac:dyDescent="0.25">
      <c r="A44" s="21">
        <f>#N/A</f>
        <v>2</v>
      </c>
      <c r="B44" s="38" t="s">
        <v>110</v>
      </c>
      <c r="C44" s="37" t="s">
        <v>114</v>
      </c>
      <c r="D44" s="38"/>
      <c r="E44" s="38"/>
      <c r="F44" s="38"/>
      <c r="G44" s="40"/>
      <c r="H44" s="41">
        <f t="shared" si="9"/>
        <v>0</v>
      </c>
      <c r="I44" s="38"/>
      <c r="J44" s="38"/>
      <c r="K44" s="38"/>
      <c r="L44" s="40"/>
      <c r="M44" s="41">
        <f t="shared" si="10"/>
        <v>0</v>
      </c>
      <c r="N44" s="38"/>
      <c r="O44" s="38"/>
      <c r="P44" s="38"/>
      <c r="Q44" s="40"/>
      <c r="R44" s="41">
        <f t="shared" si="11"/>
        <v>0</v>
      </c>
      <c r="S44" s="38"/>
      <c r="T44" s="38"/>
      <c r="U44" s="38"/>
      <c r="V44" s="40"/>
      <c r="W44" s="41">
        <f t="shared" si="12"/>
        <v>0</v>
      </c>
      <c r="X44" s="38"/>
      <c r="Y44" s="38"/>
      <c r="Z44" s="38"/>
      <c r="AA44" s="40"/>
      <c r="AB44" s="41">
        <f t="shared" si="13"/>
        <v>0</v>
      </c>
      <c r="AC44" s="38"/>
      <c r="AD44" s="38"/>
      <c r="AE44" s="38"/>
      <c r="AF44" s="40"/>
      <c r="AG44" s="41">
        <f t="shared" si="14"/>
        <v>0</v>
      </c>
      <c r="AH44" s="38"/>
      <c r="AI44" s="38"/>
      <c r="AJ44" s="38"/>
      <c r="AK44" s="40"/>
      <c r="AL44" s="41">
        <f t="shared" si="15"/>
        <v>0</v>
      </c>
      <c r="AM44" s="38"/>
      <c r="AN44" s="38"/>
      <c r="AO44" s="38"/>
      <c r="AP44" s="40"/>
      <c r="AQ44" s="41">
        <f t="shared" si="16"/>
        <v>0</v>
      </c>
      <c r="AR44" s="38"/>
      <c r="AS44" s="38"/>
      <c r="AT44" s="39" t="s">
        <v>49</v>
      </c>
      <c r="AU44" s="40"/>
      <c r="AV44" s="43">
        <f t="shared" si="17"/>
        <v>1</v>
      </c>
    </row>
    <row r="45" spans="1:48" ht="15.75" customHeight="1" x14ac:dyDescent="0.25">
      <c r="A45" s="21">
        <f>#N/A</f>
        <v>2</v>
      </c>
      <c r="B45" s="38" t="s">
        <v>95</v>
      </c>
      <c r="C45" s="37" t="s">
        <v>114</v>
      </c>
      <c r="D45" s="38"/>
      <c r="E45" s="38"/>
      <c r="F45" s="38"/>
      <c r="G45" s="40"/>
      <c r="H45" s="41">
        <f t="shared" si="9"/>
        <v>0</v>
      </c>
      <c r="I45" s="38"/>
      <c r="J45" s="38"/>
      <c r="K45" s="38"/>
      <c r="L45" s="40"/>
      <c r="M45" s="41">
        <f t="shared" si="10"/>
        <v>0</v>
      </c>
      <c r="N45" s="38"/>
      <c r="O45" s="38"/>
      <c r="P45" s="38"/>
      <c r="Q45" s="40"/>
      <c r="R45" s="41">
        <f t="shared" si="11"/>
        <v>0</v>
      </c>
      <c r="S45" s="38"/>
      <c r="T45" s="38"/>
      <c r="U45" s="38"/>
      <c r="V45" s="40"/>
      <c r="W45" s="41">
        <f t="shared" si="12"/>
        <v>0</v>
      </c>
      <c r="X45" s="38"/>
      <c r="Y45" s="38"/>
      <c r="Z45" s="38"/>
      <c r="AA45" s="40"/>
      <c r="AB45" s="41">
        <f t="shared" si="13"/>
        <v>0</v>
      </c>
      <c r="AC45" s="38"/>
      <c r="AD45" s="38"/>
      <c r="AE45" s="38"/>
      <c r="AF45" s="40"/>
      <c r="AG45" s="41">
        <f t="shared" si="14"/>
        <v>0</v>
      </c>
      <c r="AH45" s="38"/>
      <c r="AI45" s="38"/>
      <c r="AJ45" s="38"/>
      <c r="AK45" s="40"/>
      <c r="AL45" s="41">
        <f t="shared" si="15"/>
        <v>0</v>
      </c>
      <c r="AM45" s="38"/>
      <c r="AN45" s="38"/>
      <c r="AO45" s="38"/>
      <c r="AP45" s="40"/>
      <c r="AQ45" s="41">
        <f t="shared" si="16"/>
        <v>0</v>
      </c>
      <c r="AR45" s="39" t="s">
        <v>49</v>
      </c>
      <c r="AS45" s="38"/>
      <c r="AT45" s="38"/>
      <c r="AU45" s="40"/>
      <c r="AV45" s="43">
        <f t="shared" si="17"/>
        <v>1</v>
      </c>
    </row>
    <row r="46" spans="1:48" ht="15.75" customHeight="1" x14ac:dyDescent="0.25">
      <c r="A46" s="21">
        <f>#N/A</f>
        <v>2</v>
      </c>
      <c r="B46" s="38" t="s">
        <v>96</v>
      </c>
      <c r="C46" s="37" t="s">
        <v>114</v>
      </c>
      <c r="D46" s="38"/>
      <c r="E46" s="38"/>
      <c r="F46" s="38"/>
      <c r="G46" s="40"/>
      <c r="H46" s="41">
        <f t="shared" si="9"/>
        <v>0</v>
      </c>
      <c r="I46" s="38"/>
      <c r="J46" s="38"/>
      <c r="K46" s="38"/>
      <c r="L46" s="40"/>
      <c r="M46" s="41">
        <f t="shared" si="10"/>
        <v>0</v>
      </c>
      <c r="N46" s="38"/>
      <c r="O46" s="38"/>
      <c r="P46" s="38"/>
      <c r="Q46" s="40"/>
      <c r="R46" s="41">
        <f t="shared" si="11"/>
        <v>0</v>
      </c>
      <c r="S46" s="38"/>
      <c r="T46" s="39" t="s">
        <v>49</v>
      </c>
      <c r="U46" s="38"/>
      <c r="V46" s="40"/>
      <c r="W46" s="41">
        <f t="shared" si="12"/>
        <v>1</v>
      </c>
      <c r="X46" s="38"/>
      <c r="Y46" s="38"/>
      <c r="Z46" s="38"/>
      <c r="AA46" s="40"/>
      <c r="AB46" s="41">
        <f t="shared" si="13"/>
        <v>0</v>
      </c>
      <c r="AC46" s="38"/>
      <c r="AD46" s="38"/>
      <c r="AE46" s="38"/>
      <c r="AF46" s="40"/>
      <c r="AG46" s="41">
        <f t="shared" si="14"/>
        <v>0</v>
      </c>
      <c r="AH46" s="38"/>
      <c r="AI46" s="38"/>
      <c r="AJ46" s="38"/>
      <c r="AK46" s="40"/>
      <c r="AL46" s="41">
        <f t="shared" si="15"/>
        <v>0</v>
      </c>
      <c r="AM46" s="38"/>
      <c r="AN46" s="38"/>
      <c r="AO46" s="39" t="s">
        <v>49</v>
      </c>
      <c r="AP46" s="40"/>
      <c r="AQ46" s="41">
        <f t="shared" si="16"/>
        <v>1</v>
      </c>
      <c r="AR46" s="38"/>
      <c r="AS46" s="38"/>
      <c r="AT46" s="38"/>
      <c r="AU46" s="40"/>
      <c r="AV46" s="43">
        <f t="shared" si="17"/>
        <v>0</v>
      </c>
    </row>
    <row r="47" spans="1:48" ht="15.75" customHeight="1" x14ac:dyDescent="0.25">
      <c r="A47" s="21">
        <f>#N/A</f>
        <v>2</v>
      </c>
      <c r="B47" s="38" t="s">
        <v>97</v>
      </c>
      <c r="C47" s="37" t="s">
        <v>114</v>
      </c>
      <c r="D47" s="38"/>
      <c r="E47" s="38"/>
      <c r="F47" s="38"/>
      <c r="G47" s="40"/>
      <c r="H47" s="41">
        <f t="shared" si="9"/>
        <v>0</v>
      </c>
      <c r="I47" s="38"/>
      <c r="J47" s="38"/>
      <c r="K47" s="38"/>
      <c r="L47" s="40"/>
      <c r="M47" s="41">
        <f t="shared" si="10"/>
        <v>0</v>
      </c>
      <c r="N47" s="38"/>
      <c r="O47" s="38"/>
      <c r="P47" s="38"/>
      <c r="Q47" s="40"/>
      <c r="R47" s="41">
        <f t="shared" si="11"/>
        <v>0</v>
      </c>
      <c r="S47" s="38"/>
      <c r="T47" s="39" t="s">
        <v>49</v>
      </c>
      <c r="U47" s="38"/>
      <c r="V47" s="40"/>
      <c r="W47" s="41">
        <f t="shared" si="12"/>
        <v>1</v>
      </c>
      <c r="X47" s="38"/>
      <c r="Y47" s="38"/>
      <c r="Z47" s="38"/>
      <c r="AA47" s="40"/>
      <c r="AB47" s="41">
        <f t="shared" si="13"/>
        <v>0</v>
      </c>
      <c r="AC47" s="38"/>
      <c r="AD47" s="38"/>
      <c r="AE47" s="38"/>
      <c r="AF47" s="40"/>
      <c r="AG47" s="41">
        <f t="shared" si="14"/>
        <v>0</v>
      </c>
      <c r="AH47" s="38"/>
      <c r="AI47" s="38"/>
      <c r="AJ47" s="38"/>
      <c r="AK47" s="40"/>
      <c r="AL47" s="41">
        <f t="shared" si="15"/>
        <v>0</v>
      </c>
      <c r="AM47" s="38"/>
      <c r="AN47" s="38"/>
      <c r="AO47" s="39" t="s">
        <v>49</v>
      </c>
      <c r="AP47" s="40"/>
      <c r="AQ47" s="41">
        <f t="shared" si="16"/>
        <v>1</v>
      </c>
      <c r="AR47" s="38"/>
      <c r="AS47" s="38"/>
      <c r="AT47" s="38"/>
      <c r="AU47" s="40"/>
      <c r="AV47" s="43">
        <f t="shared" si="17"/>
        <v>0</v>
      </c>
    </row>
    <row r="48" spans="1:48" ht="15.75" customHeight="1" x14ac:dyDescent="0.25">
      <c r="A48" s="21">
        <f>#N/A</f>
        <v>2</v>
      </c>
      <c r="B48" s="38" t="s">
        <v>98</v>
      </c>
      <c r="C48" s="37" t="s">
        <v>114</v>
      </c>
      <c r="D48" s="38"/>
      <c r="E48" s="38"/>
      <c r="F48" s="38"/>
      <c r="G48" s="40"/>
      <c r="H48" s="41">
        <f t="shared" si="9"/>
        <v>0</v>
      </c>
      <c r="I48" s="38"/>
      <c r="J48" s="38"/>
      <c r="K48" s="38"/>
      <c r="L48" s="40"/>
      <c r="M48" s="41">
        <f t="shared" si="10"/>
        <v>0</v>
      </c>
      <c r="N48" s="38"/>
      <c r="O48" s="38"/>
      <c r="P48" s="38"/>
      <c r="Q48" s="40"/>
      <c r="R48" s="41">
        <f t="shared" si="11"/>
        <v>0</v>
      </c>
      <c r="S48" s="38"/>
      <c r="T48" s="38"/>
      <c r="U48" s="38"/>
      <c r="V48" s="40"/>
      <c r="W48" s="41">
        <f t="shared" si="12"/>
        <v>0</v>
      </c>
      <c r="X48" s="38"/>
      <c r="Y48" s="38"/>
      <c r="Z48" s="38"/>
      <c r="AA48" s="40"/>
      <c r="AB48" s="41">
        <f t="shared" si="13"/>
        <v>0</v>
      </c>
      <c r="AC48" s="38"/>
      <c r="AD48" s="38"/>
      <c r="AE48" s="38"/>
      <c r="AF48" s="40"/>
      <c r="AG48" s="41">
        <f t="shared" si="14"/>
        <v>0</v>
      </c>
      <c r="AH48" s="38"/>
      <c r="AI48" s="38"/>
      <c r="AJ48" s="38"/>
      <c r="AK48" s="40"/>
      <c r="AL48" s="41">
        <f t="shared" si="15"/>
        <v>0</v>
      </c>
      <c r="AM48" s="38"/>
      <c r="AN48" s="38"/>
      <c r="AO48" s="38"/>
      <c r="AP48" s="40"/>
      <c r="AQ48" s="41">
        <f t="shared" si="16"/>
        <v>0</v>
      </c>
      <c r="AR48" s="38"/>
      <c r="AS48" s="38"/>
      <c r="AT48" s="38"/>
      <c r="AU48" s="40"/>
      <c r="AV48" s="43">
        <f t="shared" si="17"/>
        <v>0</v>
      </c>
    </row>
    <row r="49" spans="1:48" ht="15.75" customHeight="1" x14ac:dyDescent="0.25">
      <c r="A49" s="21">
        <f>#N/A</f>
        <v>2</v>
      </c>
      <c r="B49" s="38" t="s">
        <v>99</v>
      </c>
      <c r="C49" s="37" t="s">
        <v>114</v>
      </c>
      <c r="D49" s="38"/>
      <c r="E49" s="38"/>
      <c r="F49" s="38"/>
      <c r="G49" s="40"/>
      <c r="H49" s="41">
        <f t="shared" si="9"/>
        <v>0</v>
      </c>
      <c r="I49" s="38"/>
      <c r="J49" s="38"/>
      <c r="K49" s="38"/>
      <c r="L49" s="40"/>
      <c r="M49" s="41">
        <f t="shared" si="10"/>
        <v>0</v>
      </c>
      <c r="N49" s="38"/>
      <c r="O49" s="39" t="s">
        <v>49</v>
      </c>
      <c r="P49" s="38"/>
      <c r="Q49" s="40"/>
      <c r="R49" s="41">
        <f t="shared" si="11"/>
        <v>1</v>
      </c>
      <c r="S49" s="38"/>
      <c r="T49" s="38"/>
      <c r="U49" s="38"/>
      <c r="V49" s="40"/>
      <c r="W49" s="41">
        <f t="shared" si="12"/>
        <v>0</v>
      </c>
      <c r="X49" s="38"/>
      <c r="Y49" s="38"/>
      <c r="Z49" s="38"/>
      <c r="AA49" s="42" t="s">
        <v>49</v>
      </c>
      <c r="AB49" s="41">
        <f t="shared" si="13"/>
        <v>1</v>
      </c>
      <c r="AC49" s="38"/>
      <c r="AD49" s="38"/>
      <c r="AE49" s="38"/>
      <c r="AF49" s="40"/>
      <c r="AG49" s="41">
        <f t="shared" si="14"/>
        <v>0</v>
      </c>
      <c r="AH49" s="38"/>
      <c r="AI49" s="38"/>
      <c r="AJ49" s="38"/>
      <c r="AK49" s="40"/>
      <c r="AL49" s="41">
        <f t="shared" si="15"/>
        <v>0</v>
      </c>
      <c r="AM49" s="38"/>
      <c r="AN49" s="38"/>
      <c r="AO49" s="38"/>
      <c r="AP49" s="42" t="s">
        <v>49</v>
      </c>
      <c r="AQ49" s="41">
        <f t="shared" si="16"/>
        <v>1</v>
      </c>
      <c r="AR49" s="38"/>
      <c r="AS49" s="38"/>
      <c r="AT49" s="38"/>
      <c r="AU49" s="40"/>
      <c r="AV49" s="43">
        <f t="shared" si="17"/>
        <v>0</v>
      </c>
    </row>
    <row r="50" spans="1:48" ht="15.75" customHeight="1" x14ac:dyDescent="0.25">
      <c r="A50" s="21">
        <f>#N/A</f>
        <v>2</v>
      </c>
      <c r="B50" s="38" t="s">
        <v>100</v>
      </c>
      <c r="C50" s="37" t="s">
        <v>114</v>
      </c>
      <c r="D50" s="38"/>
      <c r="E50" s="38"/>
      <c r="F50" s="38"/>
      <c r="G50" s="40"/>
      <c r="H50" s="41">
        <f t="shared" si="9"/>
        <v>0</v>
      </c>
      <c r="I50" s="39" t="s">
        <v>49</v>
      </c>
      <c r="J50" s="38"/>
      <c r="K50" s="38"/>
      <c r="L50" s="40"/>
      <c r="M50" s="41">
        <f t="shared" si="10"/>
        <v>1</v>
      </c>
      <c r="N50" s="38"/>
      <c r="O50" s="38"/>
      <c r="P50" s="38"/>
      <c r="Q50" s="40"/>
      <c r="R50" s="41">
        <f t="shared" si="11"/>
        <v>0</v>
      </c>
      <c r="S50" s="38"/>
      <c r="T50" s="39" t="s">
        <v>49</v>
      </c>
      <c r="U50" s="38"/>
      <c r="V50" s="40"/>
      <c r="W50" s="41">
        <f t="shared" si="12"/>
        <v>1</v>
      </c>
      <c r="X50" s="38"/>
      <c r="Y50" s="38"/>
      <c r="Z50" s="38"/>
      <c r="AA50" s="40"/>
      <c r="AB50" s="41">
        <f t="shared" si="13"/>
        <v>0</v>
      </c>
      <c r="AC50" s="38"/>
      <c r="AD50" s="38"/>
      <c r="AE50" s="38"/>
      <c r="AF50" s="40"/>
      <c r="AG50" s="41">
        <f t="shared" si="14"/>
        <v>0</v>
      </c>
      <c r="AH50" s="38"/>
      <c r="AI50" s="38"/>
      <c r="AJ50" s="38"/>
      <c r="AK50" s="40"/>
      <c r="AL50" s="41">
        <f t="shared" si="15"/>
        <v>0</v>
      </c>
      <c r="AM50" s="38"/>
      <c r="AN50" s="39" t="s">
        <v>49</v>
      </c>
      <c r="AO50" s="38"/>
      <c r="AP50" s="40"/>
      <c r="AQ50" s="41">
        <f t="shared" si="16"/>
        <v>1</v>
      </c>
      <c r="AR50" s="38"/>
      <c r="AS50" s="38"/>
      <c r="AT50" s="38"/>
      <c r="AU50" s="40"/>
      <c r="AV50" s="43">
        <f t="shared" si="17"/>
        <v>0</v>
      </c>
    </row>
    <row r="51" spans="1:48" ht="15.75" customHeight="1" x14ac:dyDescent="0.25">
      <c r="A51" s="21">
        <f>#N/A</f>
        <v>2</v>
      </c>
      <c r="B51" s="38" t="s">
        <v>101</v>
      </c>
      <c r="C51" s="37" t="s">
        <v>114</v>
      </c>
      <c r="D51" s="38"/>
      <c r="E51" s="38"/>
      <c r="F51" s="38"/>
      <c r="G51" s="40"/>
      <c r="H51" s="41">
        <f t="shared" si="9"/>
        <v>0</v>
      </c>
      <c r="I51" s="38"/>
      <c r="J51" s="38"/>
      <c r="K51" s="38"/>
      <c r="L51" s="40"/>
      <c r="M51" s="41">
        <f t="shared" si="10"/>
        <v>0</v>
      </c>
      <c r="N51" s="38"/>
      <c r="O51" s="38"/>
      <c r="P51" s="38"/>
      <c r="Q51" s="40"/>
      <c r="R51" s="41">
        <f t="shared" si="11"/>
        <v>0</v>
      </c>
      <c r="S51" s="38"/>
      <c r="T51" s="38"/>
      <c r="U51" s="38"/>
      <c r="V51" s="40"/>
      <c r="W51" s="41">
        <f t="shared" si="12"/>
        <v>0</v>
      </c>
      <c r="X51" s="38"/>
      <c r="Y51" s="38"/>
      <c r="Z51" s="38"/>
      <c r="AA51" s="40"/>
      <c r="AB51" s="41">
        <f t="shared" si="13"/>
        <v>0</v>
      </c>
      <c r="AC51" s="38"/>
      <c r="AD51" s="38"/>
      <c r="AE51" s="38"/>
      <c r="AF51" s="40"/>
      <c r="AG51" s="41">
        <f t="shared" si="14"/>
        <v>0</v>
      </c>
      <c r="AH51" s="38"/>
      <c r="AI51" s="38"/>
      <c r="AJ51" s="38"/>
      <c r="AK51" s="40"/>
      <c r="AL51" s="41">
        <f t="shared" si="15"/>
        <v>0</v>
      </c>
      <c r="AM51" s="38"/>
      <c r="AN51" s="38"/>
      <c r="AO51" s="38"/>
      <c r="AP51" s="40"/>
      <c r="AQ51" s="41">
        <f t="shared" si="16"/>
        <v>0</v>
      </c>
      <c r="AR51" s="38"/>
      <c r="AS51" s="38"/>
      <c r="AT51" s="38"/>
      <c r="AU51" s="40"/>
      <c r="AV51" s="43">
        <f t="shared" si="17"/>
        <v>0</v>
      </c>
    </row>
    <row r="52" spans="1:48" ht="15.75" customHeight="1" x14ac:dyDescent="0.25">
      <c r="A52" s="21">
        <f>#N/A</f>
        <v>2</v>
      </c>
      <c r="B52" s="38" t="s">
        <v>78</v>
      </c>
      <c r="C52" s="37" t="s">
        <v>114</v>
      </c>
      <c r="D52" s="38"/>
      <c r="E52" s="38"/>
      <c r="F52" s="38"/>
      <c r="G52" s="40"/>
      <c r="H52" s="41">
        <f t="shared" si="9"/>
        <v>0</v>
      </c>
      <c r="I52" s="38"/>
      <c r="J52" s="38"/>
      <c r="K52" s="38"/>
      <c r="L52" s="40"/>
      <c r="M52" s="41">
        <f t="shared" si="10"/>
        <v>0</v>
      </c>
      <c r="N52" s="38"/>
      <c r="O52" s="38"/>
      <c r="P52" s="38"/>
      <c r="Q52" s="40"/>
      <c r="R52" s="41">
        <f t="shared" si="11"/>
        <v>0</v>
      </c>
      <c r="S52" s="38"/>
      <c r="T52" s="38"/>
      <c r="U52" s="38"/>
      <c r="V52" s="40"/>
      <c r="W52" s="41">
        <f t="shared" si="12"/>
        <v>0</v>
      </c>
      <c r="X52" s="38"/>
      <c r="Y52" s="38"/>
      <c r="Z52" s="38"/>
      <c r="AA52" s="40"/>
      <c r="AB52" s="41">
        <f t="shared" si="13"/>
        <v>0</v>
      </c>
      <c r="AC52" s="38"/>
      <c r="AD52" s="38"/>
      <c r="AE52" s="38"/>
      <c r="AF52" s="40"/>
      <c r="AG52" s="41">
        <f t="shared" si="14"/>
        <v>0</v>
      </c>
      <c r="AH52" s="38"/>
      <c r="AI52" s="38"/>
      <c r="AJ52" s="38"/>
      <c r="AK52" s="40"/>
      <c r="AL52" s="41">
        <f t="shared" si="15"/>
        <v>0</v>
      </c>
      <c r="AM52" s="38"/>
      <c r="AN52" s="38"/>
      <c r="AO52" s="38"/>
      <c r="AP52" s="40"/>
      <c r="AQ52" s="41">
        <f t="shared" si="16"/>
        <v>0</v>
      </c>
      <c r="AR52" s="38"/>
      <c r="AS52" s="38"/>
      <c r="AT52" s="38"/>
      <c r="AU52" s="40"/>
      <c r="AV52" s="43">
        <f t="shared" si="17"/>
        <v>0</v>
      </c>
    </row>
    <row r="53" spans="1:48" ht="15.75" customHeight="1" x14ac:dyDescent="0.25">
      <c r="A53" s="21">
        <f>#N/A</f>
        <v>2</v>
      </c>
      <c r="B53" s="38" t="s">
        <v>79</v>
      </c>
      <c r="C53" s="37" t="s">
        <v>114</v>
      </c>
      <c r="D53" s="38"/>
      <c r="E53" s="38"/>
      <c r="F53" s="38"/>
      <c r="G53" s="40"/>
      <c r="H53" s="41">
        <f t="shared" si="9"/>
        <v>0</v>
      </c>
      <c r="I53" s="38"/>
      <c r="J53" s="38"/>
      <c r="K53" s="38"/>
      <c r="L53" s="40"/>
      <c r="M53" s="41">
        <f t="shared" si="10"/>
        <v>0</v>
      </c>
      <c r="N53" s="38"/>
      <c r="O53" s="38"/>
      <c r="P53" s="38"/>
      <c r="Q53" s="40"/>
      <c r="R53" s="41">
        <f t="shared" si="11"/>
        <v>0</v>
      </c>
      <c r="S53" s="38"/>
      <c r="T53" s="38"/>
      <c r="U53" s="38"/>
      <c r="V53" s="40"/>
      <c r="W53" s="41">
        <f t="shared" si="12"/>
        <v>0</v>
      </c>
      <c r="X53" s="38"/>
      <c r="Y53" s="38"/>
      <c r="Z53" s="38"/>
      <c r="AA53" s="40"/>
      <c r="AB53" s="41">
        <f t="shared" si="13"/>
        <v>0</v>
      </c>
      <c r="AC53" s="38"/>
      <c r="AD53" s="38"/>
      <c r="AE53" s="38"/>
      <c r="AF53" s="40"/>
      <c r="AG53" s="41">
        <f t="shared" si="14"/>
        <v>0</v>
      </c>
      <c r="AH53" s="38"/>
      <c r="AI53" s="38"/>
      <c r="AJ53" s="38"/>
      <c r="AK53" s="40"/>
      <c r="AL53" s="41">
        <f t="shared" si="15"/>
        <v>0</v>
      </c>
      <c r="AM53" s="38"/>
      <c r="AN53" s="38"/>
      <c r="AO53" s="38"/>
      <c r="AP53" s="40"/>
      <c r="AQ53" s="41">
        <f t="shared" si="16"/>
        <v>0</v>
      </c>
      <c r="AR53" s="38"/>
      <c r="AS53" s="38"/>
      <c r="AT53" s="38"/>
      <c r="AU53" s="40"/>
      <c r="AV53" s="43">
        <f t="shared" si="17"/>
        <v>0</v>
      </c>
    </row>
    <row r="54" spans="1:48" ht="15.75" customHeight="1" x14ac:dyDescent="0.25">
      <c r="A54" s="21">
        <f>#N/A</f>
        <v>2</v>
      </c>
      <c r="B54" s="38" t="s">
        <v>80</v>
      </c>
      <c r="C54" s="37" t="s">
        <v>114</v>
      </c>
      <c r="D54" s="38"/>
      <c r="E54" s="38"/>
      <c r="F54" s="38"/>
      <c r="G54" s="40"/>
      <c r="H54" s="41">
        <f t="shared" si="9"/>
        <v>0</v>
      </c>
      <c r="I54" s="38"/>
      <c r="J54" s="38"/>
      <c r="K54" s="39" t="s">
        <v>49</v>
      </c>
      <c r="L54" s="40"/>
      <c r="M54" s="41">
        <f t="shared" si="10"/>
        <v>1</v>
      </c>
      <c r="N54" s="38"/>
      <c r="O54" s="38"/>
      <c r="P54" s="38"/>
      <c r="Q54" s="40"/>
      <c r="R54" s="41">
        <f t="shared" si="11"/>
        <v>0</v>
      </c>
      <c r="S54" s="38"/>
      <c r="T54" s="38"/>
      <c r="U54" s="38"/>
      <c r="V54" s="40"/>
      <c r="W54" s="41">
        <f t="shared" si="12"/>
        <v>0</v>
      </c>
      <c r="X54" s="38"/>
      <c r="Y54" s="38"/>
      <c r="Z54" s="38"/>
      <c r="AA54" s="40"/>
      <c r="AB54" s="41">
        <f t="shared" si="13"/>
        <v>0</v>
      </c>
      <c r="AC54" s="38"/>
      <c r="AD54" s="38"/>
      <c r="AE54" s="38"/>
      <c r="AF54" s="40"/>
      <c r="AG54" s="41">
        <f t="shared" si="14"/>
        <v>0</v>
      </c>
      <c r="AH54" s="38"/>
      <c r="AI54" s="38"/>
      <c r="AJ54" s="38"/>
      <c r="AK54" s="40"/>
      <c r="AL54" s="41">
        <f t="shared" si="15"/>
        <v>0</v>
      </c>
      <c r="AM54" s="38"/>
      <c r="AN54" s="38"/>
      <c r="AO54" s="38"/>
      <c r="AP54" s="40"/>
      <c r="AQ54" s="41">
        <f t="shared" si="16"/>
        <v>0</v>
      </c>
      <c r="AR54" s="39"/>
      <c r="AS54" s="38"/>
      <c r="AT54" s="39" t="s">
        <v>49</v>
      </c>
      <c r="AU54" s="40"/>
      <c r="AV54" s="43">
        <f t="shared" si="17"/>
        <v>1</v>
      </c>
    </row>
    <row r="55" spans="1:48" ht="15.75" customHeight="1" x14ac:dyDescent="0.25">
      <c r="A55" s="21">
        <f>#N/A</f>
        <v>2</v>
      </c>
      <c r="B55" s="38" t="s">
        <v>81</v>
      </c>
      <c r="C55" s="37" t="s">
        <v>114</v>
      </c>
      <c r="D55" s="38"/>
      <c r="E55" s="38"/>
      <c r="F55" s="38"/>
      <c r="G55" s="40"/>
      <c r="H55" s="41">
        <f t="shared" si="9"/>
        <v>0</v>
      </c>
      <c r="I55" s="38"/>
      <c r="J55" s="38"/>
      <c r="K55" s="38"/>
      <c r="L55" s="40"/>
      <c r="M55" s="41">
        <f t="shared" si="10"/>
        <v>0</v>
      </c>
      <c r="N55" s="38"/>
      <c r="O55" s="38"/>
      <c r="P55" s="38"/>
      <c r="Q55" s="40"/>
      <c r="R55" s="41">
        <f t="shared" si="11"/>
        <v>0</v>
      </c>
      <c r="S55" s="38"/>
      <c r="T55" s="38"/>
      <c r="U55" s="38"/>
      <c r="V55" s="40"/>
      <c r="W55" s="41">
        <f t="shared" si="12"/>
        <v>0</v>
      </c>
      <c r="X55" s="38"/>
      <c r="Y55" s="38"/>
      <c r="Z55" s="38"/>
      <c r="AA55" s="40"/>
      <c r="AB55" s="41">
        <f t="shared" si="13"/>
        <v>0</v>
      </c>
      <c r="AC55" s="38"/>
      <c r="AD55" s="38"/>
      <c r="AE55" s="38"/>
      <c r="AF55" s="40"/>
      <c r="AG55" s="41">
        <f t="shared" si="14"/>
        <v>0</v>
      </c>
      <c r="AH55" s="38"/>
      <c r="AI55" s="38"/>
      <c r="AJ55" s="38"/>
      <c r="AK55" s="40"/>
      <c r="AL55" s="41">
        <f t="shared" si="15"/>
        <v>0</v>
      </c>
      <c r="AM55" s="38"/>
      <c r="AN55" s="38"/>
      <c r="AO55" s="38"/>
      <c r="AP55" s="40"/>
      <c r="AQ55" s="41">
        <f t="shared" si="16"/>
        <v>0</v>
      </c>
      <c r="AR55" s="38"/>
      <c r="AS55" s="38"/>
      <c r="AT55" s="38"/>
      <c r="AU55" s="40"/>
      <c r="AV55" s="43">
        <f t="shared" si="17"/>
        <v>0</v>
      </c>
    </row>
    <row r="56" spans="1:48" ht="15.75" customHeight="1" x14ac:dyDescent="0.25">
      <c r="A56" s="21">
        <f>#N/A</f>
        <v>2</v>
      </c>
      <c r="B56" s="38" t="s">
        <v>102</v>
      </c>
      <c r="C56" s="37" t="s">
        <v>114</v>
      </c>
      <c r="D56" s="38"/>
      <c r="E56" s="38"/>
      <c r="F56" s="38"/>
      <c r="G56" s="40"/>
      <c r="H56" s="41">
        <f t="shared" si="9"/>
        <v>0</v>
      </c>
      <c r="I56" s="38"/>
      <c r="J56" s="38"/>
      <c r="K56" s="38"/>
      <c r="L56" s="40"/>
      <c r="M56" s="41">
        <f t="shared" si="10"/>
        <v>0</v>
      </c>
      <c r="N56" s="38"/>
      <c r="O56" s="38"/>
      <c r="P56" s="38"/>
      <c r="Q56" s="40"/>
      <c r="R56" s="41">
        <f t="shared" si="11"/>
        <v>0</v>
      </c>
      <c r="S56" s="38"/>
      <c r="T56" s="38"/>
      <c r="U56" s="38"/>
      <c r="V56" s="40"/>
      <c r="W56" s="41">
        <f t="shared" si="12"/>
        <v>0</v>
      </c>
      <c r="X56" s="38"/>
      <c r="Y56" s="38"/>
      <c r="Z56" s="38"/>
      <c r="AA56" s="40"/>
      <c r="AB56" s="41">
        <f t="shared" si="13"/>
        <v>0</v>
      </c>
      <c r="AC56" s="38"/>
      <c r="AD56" s="38"/>
      <c r="AE56" s="38"/>
      <c r="AF56" s="40"/>
      <c r="AG56" s="41">
        <f t="shared" si="14"/>
        <v>0</v>
      </c>
      <c r="AH56" s="38"/>
      <c r="AI56" s="38"/>
      <c r="AJ56" s="38"/>
      <c r="AK56" s="40"/>
      <c r="AL56" s="41">
        <f t="shared" si="15"/>
        <v>0</v>
      </c>
      <c r="AM56" s="38"/>
      <c r="AN56" s="38"/>
      <c r="AO56" s="38"/>
      <c r="AP56" s="40"/>
      <c r="AQ56" s="41">
        <f t="shared" si="16"/>
        <v>0</v>
      </c>
      <c r="AR56" s="38"/>
      <c r="AS56" s="38"/>
      <c r="AT56" s="38"/>
      <c r="AU56" s="40"/>
      <c r="AV56" s="43">
        <f t="shared" si="17"/>
        <v>0</v>
      </c>
    </row>
    <row r="57" spans="1:48" ht="15.75" customHeight="1" x14ac:dyDescent="0.25">
      <c r="A57" s="21">
        <f>#N/A</f>
        <v>2</v>
      </c>
      <c r="B57" s="44" t="s">
        <v>82</v>
      </c>
      <c r="C57" s="37" t="s">
        <v>114</v>
      </c>
      <c r="D57" s="45"/>
      <c r="E57" s="45"/>
      <c r="F57" s="45"/>
      <c r="G57" s="46"/>
      <c r="H57" s="47">
        <f t="shared" si="9"/>
        <v>0</v>
      </c>
      <c r="I57" s="45"/>
      <c r="J57" s="45"/>
      <c r="K57" s="45"/>
      <c r="L57" s="46"/>
      <c r="M57" s="47">
        <f t="shared" si="10"/>
        <v>0</v>
      </c>
      <c r="N57" s="45"/>
      <c r="O57" s="45"/>
      <c r="P57" s="45"/>
      <c r="Q57" s="46"/>
      <c r="R57" s="47">
        <f t="shared" si="11"/>
        <v>0</v>
      </c>
      <c r="S57" s="45"/>
      <c r="T57" s="45"/>
      <c r="U57" s="45"/>
      <c r="V57" s="46"/>
      <c r="W57" s="47">
        <f t="shared" si="12"/>
        <v>0</v>
      </c>
      <c r="X57" s="45"/>
      <c r="Y57" s="45"/>
      <c r="Z57" s="45"/>
      <c r="AA57" s="46"/>
      <c r="AB57" s="47">
        <f t="shared" si="13"/>
        <v>0</v>
      </c>
      <c r="AC57" s="45"/>
      <c r="AD57" s="45"/>
      <c r="AE57" s="45"/>
      <c r="AF57" s="46"/>
      <c r="AG57" s="47">
        <f t="shared" si="14"/>
        <v>0</v>
      </c>
      <c r="AH57" s="45"/>
      <c r="AI57" s="45"/>
      <c r="AJ57" s="45"/>
      <c r="AK57" s="46"/>
      <c r="AL57" s="47">
        <f t="shared" si="15"/>
        <v>0</v>
      </c>
      <c r="AM57" s="45"/>
      <c r="AN57" s="45"/>
      <c r="AO57" s="45"/>
      <c r="AP57" s="46"/>
      <c r="AQ57" s="47">
        <f t="shared" si="16"/>
        <v>0</v>
      </c>
      <c r="AR57" s="45"/>
      <c r="AS57" s="45"/>
      <c r="AT57" s="45"/>
      <c r="AU57" s="46"/>
      <c r="AV57" s="48">
        <f t="shared" si="17"/>
        <v>0</v>
      </c>
    </row>
    <row r="58" spans="1:48" ht="15.75" customHeight="1" x14ac:dyDescent="0.25">
      <c r="A58" s="21">
        <f>#N/A</f>
        <v>2</v>
      </c>
      <c r="B58" s="44"/>
      <c r="C58" s="38" t="s">
        <v>114</v>
      </c>
      <c r="D58" s="38"/>
      <c r="E58" s="38"/>
      <c r="F58" s="38"/>
      <c r="G58" s="40"/>
      <c r="H58" s="41">
        <f t="shared" si="9"/>
        <v>0</v>
      </c>
      <c r="I58" s="38"/>
      <c r="J58" s="38"/>
      <c r="K58" s="38"/>
      <c r="L58" s="40"/>
      <c r="M58" s="41">
        <f t="shared" si="10"/>
        <v>0</v>
      </c>
      <c r="N58" s="38"/>
      <c r="O58" s="38"/>
      <c r="P58" s="38"/>
      <c r="Q58" s="40"/>
      <c r="R58" s="41">
        <f t="shared" si="11"/>
        <v>0</v>
      </c>
      <c r="S58" s="38"/>
      <c r="T58" s="38"/>
      <c r="U58" s="38"/>
      <c r="V58" s="40"/>
      <c r="W58" s="41">
        <f t="shared" si="12"/>
        <v>0</v>
      </c>
      <c r="X58" s="38"/>
      <c r="Y58" s="38"/>
      <c r="Z58" s="38"/>
      <c r="AA58" s="40"/>
      <c r="AB58" s="41">
        <f t="shared" si="13"/>
        <v>0</v>
      </c>
      <c r="AC58" s="38"/>
      <c r="AD58" s="38"/>
      <c r="AE58" s="38"/>
      <c r="AF58" s="40"/>
      <c r="AG58" s="41">
        <f t="shared" si="14"/>
        <v>0</v>
      </c>
      <c r="AH58" s="38"/>
      <c r="AI58" s="38"/>
      <c r="AJ58" s="38"/>
      <c r="AK58" s="40"/>
      <c r="AL58" s="41">
        <f t="shared" si="15"/>
        <v>0</v>
      </c>
      <c r="AM58" s="38"/>
      <c r="AN58" s="38"/>
      <c r="AO58" s="38"/>
      <c r="AP58" s="40"/>
      <c r="AQ58" s="41">
        <f t="shared" si="16"/>
        <v>0</v>
      </c>
      <c r="AR58" s="38"/>
      <c r="AS58" s="38"/>
      <c r="AT58" s="38"/>
      <c r="AU58" s="40"/>
      <c r="AV58" s="41">
        <f t="shared" si="17"/>
        <v>0</v>
      </c>
    </row>
    <row r="59" spans="1:48" ht="15.75" customHeight="1" x14ac:dyDescent="0.25">
      <c r="A59" s="21">
        <f>#N/A</f>
        <v>2</v>
      </c>
      <c r="B59" s="44"/>
      <c r="C59" s="38" t="s">
        <v>114</v>
      </c>
      <c r="D59" s="38"/>
      <c r="E59" s="38"/>
      <c r="F59" s="38"/>
      <c r="G59" s="40"/>
      <c r="H59" s="41">
        <f t="shared" si="9"/>
        <v>0</v>
      </c>
      <c r="I59" s="38"/>
      <c r="J59" s="38"/>
      <c r="K59" s="38"/>
      <c r="L59" s="40"/>
      <c r="M59" s="41">
        <f t="shared" si="10"/>
        <v>0</v>
      </c>
      <c r="N59" s="38"/>
      <c r="O59" s="38"/>
      <c r="P59" s="38"/>
      <c r="Q59" s="40"/>
      <c r="R59" s="41">
        <f t="shared" si="11"/>
        <v>0</v>
      </c>
      <c r="S59" s="38"/>
      <c r="T59" s="38"/>
      <c r="U59" s="38"/>
      <c r="V59" s="40"/>
      <c r="W59" s="41">
        <f t="shared" si="12"/>
        <v>0</v>
      </c>
      <c r="X59" s="38"/>
      <c r="Y59" s="38"/>
      <c r="Z59" s="38"/>
      <c r="AA59" s="40"/>
      <c r="AB59" s="41">
        <f t="shared" si="13"/>
        <v>0</v>
      </c>
      <c r="AC59" s="38"/>
      <c r="AD59" s="38"/>
      <c r="AE59" s="38"/>
      <c r="AF59" s="40"/>
      <c r="AG59" s="41">
        <f t="shared" si="14"/>
        <v>0</v>
      </c>
      <c r="AH59" s="38"/>
      <c r="AI59" s="38"/>
      <c r="AJ59" s="38"/>
      <c r="AK59" s="40"/>
      <c r="AL59" s="41">
        <f t="shared" si="15"/>
        <v>0</v>
      </c>
      <c r="AM59" s="38"/>
      <c r="AN59" s="38"/>
      <c r="AO59" s="38"/>
      <c r="AP59" s="40"/>
      <c r="AQ59" s="41">
        <f t="shared" si="16"/>
        <v>0</v>
      </c>
      <c r="AR59" s="38"/>
      <c r="AS59" s="38"/>
      <c r="AT59" s="38"/>
      <c r="AU59" s="40"/>
      <c r="AV59" s="41">
        <f t="shared" si="17"/>
        <v>0</v>
      </c>
    </row>
    <row r="60" spans="1:48" ht="15.75" customHeight="1" x14ac:dyDescent="0.25">
      <c r="A60" s="21">
        <f>#N/A</f>
        <v>2</v>
      </c>
      <c r="B60" s="44"/>
      <c r="C60" s="38" t="s">
        <v>114</v>
      </c>
      <c r="D60" s="38"/>
      <c r="E60" s="38"/>
      <c r="F60" s="38"/>
      <c r="G60" s="40"/>
      <c r="H60" s="41">
        <f t="shared" si="9"/>
        <v>0</v>
      </c>
      <c r="I60" s="38"/>
      <c r="J60" s="38"/>
      <c r="K60" s="38"/>
      <c r="L60" s="40"/>
      <c r="M60" s="41">
        <f t="shared" si="10"/>
        <v>0</v>
      </c>
      <c r="N60" s="38"/>
      <c r="O60" s="38"/>
      <c r="P60" s="38"/>
      <c r="Q60" s="40"/>
      <c r="R60" s="41">
        <f t="shared" si="11"/>
        <v>0</v>
      </c>
      <c r="S60" s="38"/>
      <c r="T60" s="38"/>
      <c r="U60" s="38"/>
      <c r="V60" s="40"/>
      <c r="W60" s="41">
        <f t="shared" si="12"/>
        <v>0</v>
      </c>
      <c r="X60" s="38"/>
      <c r="Y60" s="38"/>
      <c r="Z60" s="38"/>
      <c r="AA60" s="40"/>
      <c r="AB60" s="41">
        <f t="shared" si="13"/>
        <v>0</v>
      </c>
      <c r="AC60" s="38"/>
      <c r="AD60" s="38"/>
      <c r="AE60" s="38"/>
      <c r="AF60" s="40"/>
      <c r="AG60" s="41">
        <f t="shared" si="14"/>
        <v>0</v>
      </c>
      <c r="AH60" s="38"/>
      <c r="AI60" s="38"/>
      <c r="AJ60" s="38"/>
      <c r="AK60" s="40"/>
      <c r="AL60" s="41">
        <f t="shared" si="15"/>
        <v>0</v>
      </c>
      <c r="AM60" s="38"/>
      <c r="AN60" s="38"/>
      <c r="AO60" s="38"/>
      <c r="AP60" s="40"/>
      <c r="AQ60" s="41">
        <f t="shared" si="16"/>
        <v>0</v>
      </c>
      <c r="AR60" s="38"/>
      <c r="AS60" s="38"/>
      <c r="AT60" s="38"/>
      <c r="AU60" s="40"/>
      <c r="AV60" s="41">
        <f t="shared" si="17"/>
        <v>0</v>
      </c>
    </row>
    <row r="61" spans="1:48" ht="15.75" customHeight="1" x14ac:dyDescent="0.25">
      <c r="A61" s="21">
        <f>#N/A</f>
        <v>2</v>
      </c>
      <c r="B61" s="44"/>
      <c r="C61" s="38" t="s">
        <v>114</v>
      </c>
      <c r="D61" s="38"/>
      <c r="E61" s="38"/>
      <c r="F61" s="38"/>
      <c r="G61" s="40"/>
      <c r="H61" s="41">
        <f t="shared" si="9"/>
        <v>0</v>
      </c>
      <c r="I61" s="38"/>
      <c r="J61" s="38"/>
      <c r="K61" s="38"/>
      <c r="L61" s="40"/>
      <c r="M61" s="41">
        <f t="shared" si="10"/>
        <v>0</v>
      </c>
      <c r="N61" s="38"/>
      <c r="O61" s="38"/>
      <c r="P61" s="38"/>
      <c r="Q61" s="40"/>
      <c r="R61" s="41">
        <f t="shared" si="11"/>
        <v>0</v>
      </c>
      <c r="S61" s="38"/>
      <c r="T61" s="38"/>
      <c r="U61" s="38"/>
      <c r="V61" s="40"/>
      <c r="W61" s="41">
        <f t="shared" si="12"/>
        <v>0</v>
      </c>
      <c r="X61" s="38"/>
      <c r="Y61" s="38"/>
      <c r="Z61" s="38"/>
      <c r="AA61" s="40"/>
      <c r="AB61" s="41">
        <f t="shared" si="13"/>
        <v>0</v>
      </c>
      <c r="AC61" s="38"/>
      <c r="AD61" s="38"/>
      <c r="AE61" s="38"/>
      <c r="AF61" s="40"/>
      <c r="AG61" s="41">
        <f t="shared" si="14"/>
        <v>0</v>
      </c>
      <c r="AH61" s="38"/>
      <c r="AI61" s="38"/>
      <c r="AJ61" s="38"/>
      <c r="AK61" s="40"/>
      <c r="AL61" s="41">
        <f t="shared" si="15"/>
        <v>0</v>
      </c>
      <c r="AM61" s="38"/>
      <c r="AN61" s="38"/>
      <c r="AO61" s="38"/>
      <c r="AP61" s="40"/>
      <c r="AQ61" s="41">
        <f t="shared" si="16"/>
        <v>0</v>
      </c>
      <c r="AR61" s="38"/>
      <c r="AS61" s="38"/>
      <c r="AT61" s="38"/>
      <c r="AU61" s="40"/>
      <c r="AV61" s="41">
        <f t="shared" si="17"/>
        <v>0</v>
      </c>
    </row>
    <row r="62" spans="1:48" ht="15.75" customHeight="1" x14ac:dyDescent="0.25">
      <c r="A62" s="21">
        <f>#N/A</f>
        <v>2</v>
      </c>
      <c r="B62" s="44"/>
      <c r="C62" s="38" t="s">
        <v>114</v>
      </c>
      <c r="D62" s="38"/>
      <c r="E62" s="38"/>
      <c r="F62" s="38"/>
      <c r="G62" s="40"/>
      <c r="H62" s="41">
        <f t="shared" si="9"/>
        <v>0</v>
      </c>
      <c r="I62" s="38"/>
      <c r="J62" s="38"/>
      <c r="K62" s="38"/>
      <c r="L62" s="40"/>
      <c r="M62" s="41">
        <f t="shared" si="10"/>
        <v>0</v>
      </c>
      <c r="N62" s="38"/>
      <c r="O62" s="38"/>
      <c r="P62" s="38"/>
      <c r="Q62" s="40"/>
      <c r="R62" s="41">
        <f t="shared" si="11"/>
        <v>0</v>
      </c>
      <c r="S62" s="38"/>
      <c r="T62" s="38"/>
      <c r="U62" s="38"/>
      <c r="V62" s="40"/>
      <c r="W62" s="41">
        <f t="shared" si="12"/>
        <v>0</v>
      </c>
      <c r="X62" s="38"/>
      <c r="Y62" s="38"/>
      <c r="Z62" s="38"/>
      <c r="AA62" s="40"/>
      <c r="AB62" s="41">
        <f t="shared" si="13"/>
        <v>0</v>
      </c>
      <c r="AC62" s="38"/>
      <c r="AD62" s="38"/>
      <c r="AE62" s="38"/>
      <c r="AF62" s="40"/>
      <c r="AG62" s="41">
        <f t="shared" si="14"/>
        <v>0</v>
      </c>
      <c r="AH62" s="38"/>
      <c r="AI62" s="38"/>
      <c r="AJ62" s="38"/>
      <c r="AK62" s="40"/>
      <c r="AL62" s="41">
        <f t="shared" si="15"/>
        <v>0</v>
      </c>
      <c r="AM62" s="38"/>
      <c r="AN62" s="38"/>
      <c r="AO62" s="38"/>
      <c r="AP62" s="40"/>
      <c r="AQ62" s="41">
        <f t="shared" si="16"/>
        <v>0</v>
      </c>
      <c r="AR62" s="38"/>
      <c r="AS62" s="38"/>
      <c r="AT62" s="38"/>
      <c r="AU62" s="40"/>
      <c r="AV62" s="41">
        <f t="shared" si="17"/>
        <v>0</v>
      </c>
    </row>
    <row r="63" spans="1:48" ht="15.75" customHeight="1" x14ac:dyDescent="0.25">
      <c r="A63" s="21">
        <f>#N/A</f>
        <v>2</v>
      </c>
      <c r="B63" s="49"/>
      <c r="C63" s="50"/>
      <c r="D63" s="51"/>
      <c r="E63" s="52"/>
      <c r="F63" s="52"/>
      <c r="G63" s="52"/>
      <c r="H63" s="52">
        <f>SUM(H36:H62)</f>
        <v>3</v>
      </c>
      <c r="I63" s="52"/>
      <c r="J63" s="52"/>
      <c r="K63" s="52"/>
      <c r="L63" s="52"/>
      <c r="M63" s="52">
        <f>SUM(M36:M62)</f>
        <v>2</v>
      </c>
      <c r="N63" s="52"/>
      <c r="O63" s="52"/>
      <c r="P63" s="52"/>
      <c r="Q63" s="52"/>
      <c r="R63" s="52">
        <f>SUM(R36:R62)</f>
        <v>4</v>
      </c>
      <c r="S63" s="52"/>
      <c r="T63" s="52"/>
      <c r="U63" s="52"/>
      <c r="V63" s="52"/>
      <c r="W63" s="52">
        <f>SUM(W36:W62)</f>
        <v>8</v>
      </c>
      <c r="X63" s="52"/>
      <c r="Y63" s="52"/>
      <c r="Z63" s="52"/>
      <c r="AA63" s="52"/>
      <c r="AB63" s="52">
        <f>SUM(AB36:AB62)</f>
        <v>2</v>
      </c>
      <c r="AC63" s="52"/>
      <c r="AD63" s="52"/>
      <c r="AE63" s="52"/>
      <c r="AF63" s="52"/>
      <c r="AG63" s="52">
        <f>SUM(AG36:AG62)</f>
        <v>2</v>
      </c>
      <c r="AH63" s="52"/>
      <c r="AI63" s="52"/>
      <c r="AJ63" s="52"/>
      <c r="AK63" s="52"/>
      <c r="AL63" s="52">
        <f>SUM(AL36:AL62)</f>
        <v>2</v>
      </c>
      <c r="AM63" s="52"/>
      <c r="AN63" s="52"/>
      <c r="AO63" s="52"/>
      <c r="AP63" s="52"/>
      <c r="AQ63" s="52">
        <f>SUM(AQ36:AQ62)</f>
        <v>5</v>
      </c>
      <c r="AR63" s="52"/>
      <c r="AS63" s="52"/>
      <c r="AT63" s="52"/>
      <c r="AU63" s="52"/>
      <c r="AV63" s="52">
        <f>SUM(AV36:AV62)</f>
        <v>5</v>
      </c>
    </row>
    <row r="64" spans="1:48" ht="15.75" customHeight="1" x14ac:dyDescent="0.25">
      <c r="A64" s="21">
        <f>#N/A</f>
        <v>3</v>
      </c>
      <c r="B64" s="85" t="str">
        <f>"Буква (или иное название) класса "&amp;A64&amp;":"</f>
        <v>Буква (или иное название) класса 3:</v>
      </c>
      <c r="C64" s="86"/>
      <c r="D64" s="87" t="s">
        <v>84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9"/>
    </row>
    <row r="65" spans="1:48" ht="15.75" customHeight="1" x14ac:dyDescent="0.25">
      <c r="A65" s="21">
        <f>#N/A</f>
        <v>3</v>
      </c>
      <c r="B65" s="38" t="s">
        <v>70</v>
      </c>
      <c r="C65" s="37" t="s">
        <v>114</v>
      </c>
      <c r="D65" s="38"/>
      <c r="E65" s="38"/>
      <c r="F65" s="38"/>
      <c r="G65" s="42" t="s">
        <v>49</v>
      </c>
      <c r="H65" s="41">
        <f t="shared" ref="H65:H91" si="18">COUNTA(D65:G65)</f>
        <v>1</v>
      </c>
      <c r="I65" s="38"/>
      <c r="J65" s="38"/>
      <c r="K65" s="38"/>
      <c r="L65" s="40"/>
      <c r="M65" s="41">
        <f t="shared" ref="M65:M91" si="19">COUNTA(I65:L65)</f>
        <v>0</v>
      </c>
      <c r="N65" s="39"/>
      <c r="O65" s="38"/>
      <c r="P65" s="38"/>
      <c r="Q65" s="40"/>
      <c r="R65" s="41">
        <f t="shared" ref="R65:R91" si="20">COUNTA(N65:Q65)</f>
        <v>0</v>
      </c>
      <c r="S65" s="39" t="s">
        <v>49</v>
      </c>
      <c r="T65" s="38"/>
      <c r="U65" s="38"/>
      <c r="V65" s="42" t="s">
        <v>49</v>
      </c>
      <c r="W65" s="41">
        <f t="shared" ref="W65:W91" si="21">COUNTA(S65:V65)</f>
        <v>2</v>
      </c>
      <c r="X65" s="38"/>
      <c r="Y65" s="38"/>
      <c r="Z65" s="38"/>
      <c r="AA65" s="42"/>
      <c r="AB65" s="41">
        <f t="shared" ref="AB65:AB91" si="22">COUNTA(X65:AA65)</f>
        <v>0</v>
      </c>
      <c r="AC65" s="38"/>
      <c r="AD65" s="38"/>
      <c r="AE65" s="38"/>
      <c r="AF65" s="40"/>
      <c r="AG65" s="41">
        <f t="shared" ref="AG65:AG91" si="23">COUNTA(AC65:AF65)</f>
        <v>0</v>
      </c>
      <c r="AH65" s="38"/>
      <c r="AI65" s="38"/>
      <c r="AJ65" s="38"/>
      <c r="AK65" s="40"/>
      <c r="AL65" s="41">
        <f t="shared" ref="AL65:AL91" si="24">COUNTA(AH65:AK65)</f>
        <v>0</v>
      </c>
      <c r="AM65" s="38"/>
      <c r="AN65" s="38"/>
      <c r="AO65" s="38"/>
      <c r="AP65" s="40"/>
      <c r="AQ65" s="41">
        <f t="shared" ref="AQ65:AQ91" si="25">COUNTA(AM65:AP65)</f>
        <v>0</v>
      </c>
      <c r="AR65" s="38"/>
      <c r="AS65" s="38"/>
      <c r="AT65" s="38"/>
      <c r="AU65" s="40"/>
      <c r="AV65" s="43">
        <f t="shared" ref="AV65:AV91" si="26">COUNTA(AR65:AU65)</f>
        <v>0</v>
      </c>
    </row>
    <row r="66" spans="1:48" ht="15.75" customHeight="1" x14ac:dyDescent="0.25">
      <c r="A66" s="21">
        <f>#N/A</f>
        <v>3</v>
      </c>
      <c r="B66" s="38" t="s">
        <v>92</v>
      </c>
      <c r="C66" s="37" t="s">
        <v>114</v>
      </c>
      <c r="D66" s="38"/>
      <c r="E66" s="38"/>
      <c r="F66" s="38"/>
      <c r="G66" s="40"/>
      <c r="H66" s="41">
        <f t="shared" si="18"/>
        <v>0</v>
      </c>
      <c r="I66" s="38"/>
      <c r="J66" s="38"/>
      <c r="K66" s="38"/>
      <c r="L66" s="40"/>
      <c r="M66" s="41">
        <f t="shared" si="19"/>
        <v>0</v>
      </c>
      <c r="N66" s="39" t="s">
        <v>49</v>
      </c>
      <c r="O66" s="38"/>
      <c r="P66" s="38"/>
      <c r="Q66" s="40"/>
      <c r="R66" s="41">
        <f t="shared" si="20"/>
        <v>1</v>
      </c>
      <c r="S66" s="38"/>
      <c r="T66" s="38"/>
      <c r="U66" s="38"/>
      <c r="V66" s="40"/>
      <c r="W66" s="41">
        <f t="shared" si="21"/>
        <v>0</v>
      </c>
      <c r="X66" s="38"/>
      <c r="Y66" s="38"/>
      <c r="Z66" s="38"/>
      <c r="AA66" s="42" t="s">
        <v>49</v>
      </c>
      <c r="AB66" s="41">
        <f t="shared" si="22"/>
        <v>1</v>
      </c>
      <c r="AC66" s="38"/>
      <c r="AD66" s="38"/>
      <c r="AE66" s="38"/>
      <c r="AF66" s="40"/>
      <c r="AG66" s="41">
        <f t="shared" si="23"/>
        <v>0</v>
      </c>
      <c r="AH66" s="38"/>
      <c r="AI66" s="38"/>
      <c r="AJ66" s="38"/>
      <c r="AK66" s="40"/>
      <c r="AL66" s="41">
        <f t="shared" si="24"/>
        <v>0</v>
      </c>
      <c r="AM66" s="38"/>
      <c r="AN66" s="38"/>
      <c r="AO66" s="38"/>
      <c r="AP66" s="40"/>
      <c r="AQ66" s="41">
        <f t="shared" si="25"/>
        <v>0</v>
      </c>
      <c r="AR66" s="38"/>
      <c r="AS66" s="38"/>
      <c r="AT66" s="38"/>
      <c r="AU66" s="40"/>
      <c r="AV66" s="43">
        <f t="shared" si="26"/>
        <v>0</v>
      </c>
    </row>
    <row r="67" spans="1:48" ht="15.75" customHeight="1" x14ac:dyDescent="0.25">
      <c r="A67" s="21">
        <f>#N/A</f>
        <v>3</v>
      </c>
      <c r="B67" s="38" t="s">
        <v>72</v>
      </c>
      <c r="C67" s="37" t="s">
        <v>114</v>
      </c>
      <c r="D67" s="38"/>
      <c r="E67" s="38"/>
      <c r="F67" s="38"/>
      <c r="G67" s="40"/>
      <c r="H67" s="41">
        <f t="shared" si="18"/>
        <v>0</v>
      </c>
      <c r="I67" s="38"/>
      <c r="J67" s="38"/>
      <c r="K67" s="38"/>
      <c r="L67" s="40"/>
      <c r="M67" s="41">
        <f t="shared" si="19"/>
        <v>0</v>
      </c>
      <c r="N67" s="38"/>
      <c r="O67" s="38"/>
      <c r="P67" s="38"/>
      <c r="Q67" s="40"/>
      <c r="R67" s="41">
        <f t="shared" si="20"/>
        <v>0</v>
      </c>
      <c r="S67" s="38"/>
      <c r="T67" s="38"/>
      <c r="U67" s="38"/>
      <c r="V67" s="40"/>
      <c r="W67" s="41">
        <f t="shared" si="21"/>
        <v>0</v>
      </c>
      <c r="X67" s="38"/>
      <c r="Y67" s="38"/>
      <c r="Z67" s="38"/>
      <c r="AA67" s="40"/>
      <c r="AB67" s="41">
        <f t="shared" si="22"/>
        <v>0</v>
      </c>
      <c r="AC67" s="38"/>
      <c r="AD67" s="38"/>
      <c r="AE67" s="38"/>
      <c r="AF67" s="40"/>
      <c r="AG67" s="41">
        <f t="shared" si="23"/>
        <v>0</v>
      </c>
      <c r="AH67" s="38"/>
      <c r="AI67" s="38"/>
      <c r="AJ67" s="38"/>
      <c r="AK67" s="40"/>
      <c r="AL67" s="41">
        <f t="shared" si="24"/>
        <v>0</v>
      </c>
      <c r="AM67" s="38"/>
      <c r="AN67" s="38"/>
      <c r="AO67" s="38"/>
      <c r="AP67" s="40"/>
      <c r="AQ67" s="41">
        <f t="shared" si="25"/>
        <v>0</v>
      </c>
      <c r="AR67" s="38"/>
      <c r="AS67" s="38"/>
      <c r="AT67" s="38"/>
      <c r="AU67" s="40"/>
      <c r="AV67" s="43">
        <f t="shared" si="26"/>
        <v>0</v>
      </c>
    </row>
    <row r="68" spans="1:48" ht="15.75" customHeight="1" x14ac:dyDescent="0.25">
      <c r="A68" s="21">
        <f>#N/A</f>
        <v>3</v>
      </c>
      <c r="B68" s="38" t="s">
        <v>93</v>
      </c>
      <c r="C68" s="37" t="s">
        <v>114</v>
      </c>
      <c r="D68" s="38"/>
      <c r="E68" s="38"/>
      <c r="F68" s="38"/>
      <c r="G68" s="40"/>
      <c r="H68" s="41">
        <f t="shared" si="18"/>
        <v>0</v>
      </c>
      <c r="I68" s="38"/>
      <c r="J68" s="38"/>
      <c r="K68" s="38"/>
      <c r="L68" s="40"/>
      <c r="M68" s="41">
        <f t="shared" si="19"/>
        <v>0</v>
      </c>
      <c r="N68" s="38"/>
      <c r="O68" s="38"/>
      <c r="P68" s="38"/>
      <c r="Q68" s="40"/>
      <c r="R68" s="41">
        <f t="shared" si="20"/>
        <v>0</v>
      </c>
      <c r="S68" s="38"/>
      <c r="T68" s="38"/>
      <c r="U68" s="38"/>
      <c r="V68" s="40"/>
      <c r="W68" s="41">
        <f t="shared" si="21"/>
        <v>0</v>
      </c>
      <c r="X68" s="38"/>
      <c r="Y68" s="38"/>
      <c r="Z68" s="38"/>
      <c r="AA68" s="40"/>
      <c r="AB68" s="41">
        <f t="shared" si="22"/>
        <v>0</v>
      </c>
      <c r="AC68" s="38"/>
      <c r="AD68" s="38"/>
      <c r="AE68" s="38"/>
      <c r="AF68" s="40"/>
      <c r="AG68" s="41">
        <f t="shared" si="23"/>
        <v>0</v>
      </c>
      <c r="AH68" s="38"/>
      <c r="AI68" s="38"/>
      <c r="AJ68" s="38"/>
      <c r="AK68" s="40"/>
      <c r="AL68" s="41">
        <f t="shared" si="24"/>
        <v>0</v>
      </c>
      <c r="AM68" s="38"/>
      <c r="AN68" s="38"/>
      <c r="AO68" s="38"/>
      <c r="AP68" s="40"/>
      <c r="AQ68" s="41">
        <f t="shared" si="25"/>
        <v>0</v>
      </c>
      <c r="AR68" s="38"/>
      <c r="AS68" s="38"/>
      <c r="AT68" s="38"/>
      <c r="AU68" s="40"/>
      <c r="AV68" s="43">
        <f t="shared" si="26"/>
        <v>0</v>
      </c>
    </row>
    <row r="69" spans="1:48" ht="15.75" customHeight="1" x14ac:dyDescent="0.25">
      <c r="A69" s="21">
        <f>#N/A</f>
        <v>3</v>
      </c>
      <c r="B69" s="38" t="s">
        <v>74</v>
      </c>
      <c r="C69" s="37" t="s">
        <v>114</v>
      </c>
      <c r="D69" s="38"/>
      <c r="E69" s="38"/>
      <c r="F69" s="39" t="s">
        <v>49</v>
      </c>
      <c r="G69" s="40"/>
      <c r="H69" s="41">
        <f t="shared" si="18"/>
        <v>1</v>
      </c>
      <c r="I69" s="38"/>
      <c r="J69" s="38"/>
      <c r="K69" s="38"/>
      <c r="L69" s="40"/>
      <c r="M69" s="41">
        <f t="shared" si="19"/>
        <v>0</v>
      </c>
      <c r="N69" s="38"/>
      <c r="O69" s="38"/>
      <c r="P69" s="38"/>
      <c r="Q69" s="40"/>
      <c r="R69" s="41">
        <f t="shared" si="20"/>
        <v>0</v>
      </c>
      <c r="S69" s="38"/>
      <c r="T69" s="38"/>
      <c r="U69" s="39" t="s">
        <v>49</v>
      </c>
      <c r="V69" s="40"/>
      <c r="W69" s="41">
        <f t="shared" si="21"/>
        <v>1</v>
      </c>
      <c r="X69" s="38"/>
      <c r="Y69" s="38"/>
      <c r="Z69" s="38"/>
      <c r="AA69" s="40"/>
      <c r="AB69" s="41">
        <f t="shared" si="22"/>
        <v>0</v>
      </c>
      <c r="AC69" s="38"/>
      <c r="AD69" s="38"/>
      <c r="AE69" s="38"/>
      <c r="AF69" s="40"/>
      <c r="AG69" s="41">
        <f t="shared" si="23"/>
        <v>0</v>
      </c>
      <c r="AH69" s="38"/>
      <c r="AI69" s="38"/>
      <c r="AJ69" s="38"/>
      <c r="AK69" s="40"/>
      <c r="AL69" s="41">
        <f t="shared" si="24"/>
        <v>0</v>
      </c>
      <c r="AM69" s="38"/>
      <c r="AN69" s="38"/>
      <c r="AO69" s="38"/>
      <c r="AP69" s="40"/>
      <c r="AQ69" s="41">
        <f t="shared" si="25"/>
        <v>0</v>
      </c>
      <c r="AR69" s="38"/>
      <c r="AS69" s="38"/>
      <c r="AT69" s="39" t="s">
        <v>49</v>
      </c>
      <c r="AU69" s="40"/>
      <c r="AV69" s="43">
        <f t="shared" si="26"/>
        <v>1</v>
      </c>
    </row>
    <row r="70" spans="1:48" ht="15.75" customHeight="1" x14ac:dyDescent="0.25">
      <c r="A70" s="21">
        <f>#N/A</f>
        <v>3</v>
      </c>
      <c r="B70" s="38" t="s">
        <v>94</v>
      </c>
      <c r="C70" s="37" t="s">
        <v>114</v>
      </c>
      <c r="D70" s="38"/>
      <c r="E70" s="38"/>
      <c r="F70" s="38"/>
      <c r="G70" s="40"/>
      <c r="H70" s="41">
        <f t="shared" si="18"/>
        <v>0</v>
      </c>
      <c r="I70" s="38"/>
      <c r="J70" s="38"/>
      <c r="K70" s="38"/>
      <c r="L70" s="40"/>
      <c r="M70" s="41">
        <f t="shared" si="19"/>
        <v>0</v>
      </c>
      <c r="N70" s="38"/>
      <c r="O70" s="38"/>
      <c r="P70" s="38"/>
      <c r="Q70" s="40"/>
      <c r="R70" s="41">
        <f t="shared" si="20"/>
        <v>0</v>
      </c>
      <c r="S70" s="38"/>
      <c r="T70" s="38"/>
      <c r="U70" s="38"/>
      <c r="V70" s="40"/>
      <c r="W70" s="41">
        <f t="shared" si="21"/>
        <v>0</v>
      </c>
      <c r="X70" s="38"/>
      <c r="Y70" s="38"/>
      <c r="Z70" s="38"/>
      <c r="AA70" s="40"/>
      <c r="AB70" s="41">
        <f t="shared" si="22"/>
        <v>0</v>
      </c>
      <c r="AC70" s="38"/>
      <c r="AD70" s="38"/>
      <c r="AE70" s="38"/>
      <c r="AF70" s="40"/>
      <c r="AG70" s="41">
        <f t="shared" si="23"/>
        <v>0</v>
      </c>
      <c r="AH70" s="38"/>
      <c r="AI70" s="38"/>
      <c r="AJ70" s="38"/>
      <c r="AK70" s="40"/>
      <c r="AL70" s="41">
        <f t="shared" si="24"/>
        <v>0</v>
      </c>
      <c r="AM70" s="38"/>
      <c r="AN70" s="38"/>
      <c r="AO70" s="38"/>
      <c r="AP70" s="40"/>
      <c r="AQ70" s="41">
        <f t="shared" si="25"/>
        <v>0</v>
      </c>
      <c r="AR70" s="38"/>
      <c r="AS70" s="38"/>
      <c r="AT70" s="38"/>
      <c r="AU70" s="40"/>
      <c r="AV70" s="43">
        <f t="shared" si="26"/>
        <v>0</v>
      </c>
    </row>
    <row r="71" spans="1:48" ht="15.75" customHeight="1" x14ac:dyDescent="0.25">
      <c r="A71" s="21">
        <f>#N/A</f>
        <v>3</v>
      </c>
      <c r="B71" s="38" t="s">
        <v>108</v>
      </c>
      <c r="C71" s="37" t="s">
        <v>114</v>
      </c>
      <c r="D71" s="38"/>
      <c r="E71" s="38"/>
      <c r="F71" s="39" t="s">
        <v>49</v>
      </c>
      <c r="G71" s="40"/>
      <c r="H71" s="41">
        <f t="shared" si="18"/>
        <v>1</v>
      </c>
      <c r="I71" s="38"/>
      <c r="J71" s="38"/>
      <c r="K71" s="38"/>
      <c r="L71" s="40"/>
      <c r="M71" s="41">
        <f t="shared" si="19"/>
        <v>0</v>
      </c>
      <c r="N71" s="39" t="s">
        <v>49</v>
      </c>
      <c r="O71" s="38"/>
      <c r="P71" s="38"/>
      <c r="Q71" s="40"/>
      <c r="R71" s="41">
        <f t="shared" si="20"/>
        <v>1</v>
      </c>
      <c r="S71" s="39" t="s">
        <v>49</v>
      </c>
      <c r="T71" s="38"/>
      <c r="U71" s="38"/>
      <c r="V71" s="40"/>
      <c r="W71" s="41">
        <f t="shared" si="21"/>
        <v>1</v>
      </c>
      <c r="X71" s="38"/>
      <c r="Y71" s="38"/>
      <c r="Z71" s="38"/>
      <c r="AA71" s="40"/>
      <c r="AB71" s="41">
        <f t="shared" si="22"/>
        <v>0</v>
      </c>
      <c r="AC71" s="39" t="s">
        <v>49</v>
      </c>
      <c r="AD71" s="38"/>
      <c r="AE71" s="38"/>
      <c r="AF71" s="40"/>
      <c r="AG71" s="41">
        <f t="shared" si="23"/>
        <v>1</v>
      </c>
      <c r="AH71" s="38"/>
      <c r="AI71" s="38"/>
      <c r="AJ71" s="39" t="s">
        <v>49</v>
      </c>
      <c r="AK71" s="40"/>
      <c r="AL71" s="41">
        <f t="shared" si="24"/>
        <v>1</v>
      </c>
      <c r="AM71" s="38"/>
      <c r="AN71" s="38"/>
      <c r="AO71" s="38"/>
      <c r="AP71" s="42" t="s">
        <v>49</v>
      </c>
      <c r="AQ71" s="41">
        <f t="shared" si="25"/>
        <v>1</v>
      </c>
      <c r="AR71" s="38"/>
      <c r="AS71" s="38"/>
      <c r="AT71" s="38"/>
      <c r="AU71" s="40"/>
      <c r="AV71" s="43">
        <f t="shared" si="26"/>
        <v>0</v>
      </c>
    </row>
    <row r="72" spans="1:48" ht="15.75" customHeight="1" x14ac:dyDescent="0.25">
      <c r="A72" s="21">
        <f>#N/A</f>
        <v>3</v>
      </c>
      <c r="B72" s="38" t="s">
        <v>109</v>
      </c>
      <c r="C72" s="37" t="s">
        <v>114</v>
      </c>
      <c r="D72" s="38"/>
      <c r="E72" s="38"/>
      <c r="F72" s="38"/>
      <c r="G72" s="40"/>
      <c r="H72" s="41">
        <f t="shared" si="18"/>
        <v>0</v>
      </c>
      <c r="I72" s="38"/>
      <c r="J72" s="38"/>
      <c r="K72" s="38"/>
      <c r="L72" s="40"/>
      <c r="M72" s="41">
        <f t="shared" si="19"/>
        <v>0</v>
      </c>
      <c r="N72" s="38"/>
      <c r="O72" s="39" t="s">
        <v>49</v>
      </c>
      <c r="P72" s="38"/>
      <c r="Q72" s="40"/>
      <c r="R72" s="41">
        <f t="shared" si="20"/>
        <v>1</v>
      </c>
      <c r="S72" s="38"/>
      <c r="T72" s="39" t="s">
        <v>49</v>
      </c>
      <c r="U72" s="38"/>
      <c r="V72" s="40"/>
      <c r="W72" s="41">
        <f t="shared" si="21"/>
        <v>1</v>
      </c>
      <c r="X72" s="38"/>
      <c r="Y72" s="38"/>
      <c r="Z72" s="38"/>
      <c r="AA72" s="40"/>
      <c r="AB72" s="41">
        <f t="shared" si="22"/>
        <v>0</v>
      </c>
      <c r="AC72" s="38"/>
      <c r="AD72" s="39" t="s">
        <v>49</v>
      </c>
      <c r="AE72" s="38"/>
      <c r="AF72" s="40"/>
      <c r="AG72" s="41">
        <f t="shared" si="23"/>
        <v>1</v>
      </c>
      <c r="AH72" s="38"/>
      <c r="AI72" s="39" t="s">
        <v>49</v>
      </c>
      <c r="AJ72" s="38"/>
      <c r="AK72" s="40"/>
      <c r="AL72" s="41">
        <f t="shared" si="24"/>
        <v>1</v>
      </c>
      <c r="AM72" s="38"/>
      <c r="AN72" s="38"/>
      <c r="AO72" s="38"/>
      <c r="AP72" s="40"/>
      <c r="AQ72" s="41">
        <f t="shared" si="25"/>
        <v>0</v>
      </c>
      <c r="AR72" s="39" t="s">
        <v>49</v>
      </c>
      <c r="AS72" s="38"/>
      <c r="AT72" s="38"/>
      <c r="AU72" s="40"/>
      <c r="AV72" s="43">
        <f t="shared" si="26"/>
        <v>1</v>
      </c>
    </row>
    <row r="73" spans="1:48" ht="15.75" customHeight="1" x14ac:dyDescent="0.25">
      <c r="A73" s="21">
        <f>#N/A</f>
        <v>3</v>
      </c>
      <c r="B73" s="38" t="s">
        <v>110</v>
      </c>
      <c r="C73" s="37" t="s">
        <v>114</v>
      </c>
      <c r="D73" s="38"/>
      <c r="E73" s="38"/>
      <c r="F73" s="38"/>
      <c r="G73" s="40"/>
      <c r="H73" s="41">
        <f t="shared" si="18"/>
        <v>0</v>
      </c>
      <c r="I73" s="38"/>
      <c r="J73" s="38"/>
      <c r="K73" s="38"/>
      <c r="L73" s="40"/>
      <c r="M73" s="41">
        <f t="shared" si="19"/>
        <v>0</v>
      </c>
      <c r="N73" s="38"/>
      <c r="O73" s="38"/>
      <c r="P73" s="38"/>
      <c r="Q73" s="40"/>
      <c r="R73" s="41">
        <f t="shared" si="20"/>
        <v>0</v>
      </c>
      <c r="S73" s="38"/>
      <c r="T73" s="38"/>
      <c r="U73" s="38"/>
      <c r="V73" s="40"/>
      <c r="W73" s="41">
        <f t="shared" si="21"/>
        <v>0</v>
      </c>
      <c r="X73" s="38"/>
      <c r="Y73" s="38"/>
      <c r="Z73" s="38"/>
      <c r="AA73" s="40"/>
      <c r="AB73" s="41">
        <f t="shared" si="22"/>
        <v>0</v>
      </c>
      <c r="AC73" s="38"/>
      <c r="AD73" s="38"/>
      <c r="AE73" s="38"/>
      <c r="AF73" s="40"/>
      <c r="AG73" s="41">
        <f t="shared" si="23"/>
        <v>0</v>
      </c>
      <c r="AH73" s="38"/>
      <c r="AI73" s="38"/>
      <c r="AJ73" s="38"/>
      <c r="AK73" s="40"/>
      <c r="AL73" s="41">
        <f t="shared" si="24"/>
        <v>0</v>
      </c>
      <c r="AM73" s="38"/>
      <c r="AN73" s="38"/>
      <c r="AO73" s="38"/>
      <c r="AP73" s="40"/>
      <c r="AQ73" s="41">
        <f t="shared" si="25"/>
        <v>0</v>
      </c>
      <c r="AR73" s="38"/>
      <c r="AS73" s="38"/>
      <c r="AT73" s="39" t="s">
        <v>49</v>
      </c>
      <c r="AU73" s="40"/>
      <c r="AV73" s="43">
        <f t="shared" si="26"/>
        <v>1</v>
      </c>
    </row>
    <row r="74" spans="1:48" ht="15.75" customHeight="1" x14ac:dyDescent="0.25">
      <c r="A74" s="21">
        <f>#N/A</f>
        <v>3</v>
      </c>
      <c r="B74" s="38" t="s">
        <v>95</v>
      </c>
      <c r="C74" s="37" t="s">
        <v>114</v>
      </c>
      <c r="D74" s="38"/>
      <c r="E74" s="38"/>
      <c r="F74" s="38"/>
      <c r="G74" s="40"/>
      <c r="H74" s="41">
        <f t="shared" si="18"/>
        <v>0</v>
      </c>
      <c r="I74" s="38"/>
      <c r="J74" s="38"/>
      <c r="K74" s="38"/>
      <c r="L74" s="40"/>
      <c r="M74" s="41">
        <f t="shared" si="19"/>
        <v>0</v>
      </c>
      <c r="N74" s="38"/>
      <c r="O74" s="38"/>
      <c r="P74" s="38"/>
      <c r="Q74" s="40"/>
      <c r="R74" s="41">
        <f t="shared" si="20"/>
        <v>0</v>
      </c>
      <c r="S74" s="38"/>
      <c r="T74" s="38"/>
      <c r="U74" s="38"/>
      <c r="V74" s="40"/>
      <c r="W74" s="41">
        <f t="shared" si="21"/>
        <v>0</v>
      </c>
      <c r="X74" s="38"/>
      <c r="Y74" s="38"/>
      <c r="Z74" s="38"/>
      <c r="AA74" s="40"/>
      <c r="AB74" s="41">
        <f t="shared" si="22"/>
        <v>0</v>
      </c>
      <c r="AC74" s="38"/>
      <c r="AD74" s="38"/>
      <c r="AE74" s="38"/>
      <c r="AF74" s="40"/>
      <c r="AG74" s="41">
        <f t="shared" si="23"/>
        <v>0</v>
      </c>
      <c r="AH74" s="38"/>
      <c r="AI74" s="38"/>
      <c r="AJ74" s="38"/>
      <c r="AK74" s="40"/>
      <c r="AL74" s="41">
        <f t="shared" si="24"/>
        <v>0</v>
      </c>
      <c r="AM74" s="38"/>
      <c r="AN74" s="38"/>
      <c r="AO74" s="38"/>
      <c r="AP74" s="40"/>
      <c r="AQ74" s="41">
        <f t="shared" si="25"/>
        <v>0</v>
      </c>
      <c r="AR74" s="39" t="s">
        <v>49</v>
      </c>
      <c r="AS74" s="38"/>
      <c r="AT74" s="38"/>
      <c r="AU74" s="40"/>
      <c r="AV74" s="43">
        <f t="shared" si="26"/>
        <v>1</v>
      </c>
    </row>
    <row r="75" spans="1:48" ht="15.75" customHeight="1" x14ac:dyDescent="0.25">
      <c r="A75" s="21">
        <f>#N/A</f>
        <v>3</v>
      </c>
      <c r="B75" s="38" t="s">
        <v>96</v>
      </c>
      <c r="C75" s="37" t="s">
        <v>114</v>
      </c>
      <c r="D75" s="38"/>
      <c r="E75" s="38"/>
      <c r="F75" s="38"/>
      <c r="G75" s="40"/>
      <c r="H75" s="41">
        <f t="shared" si="18"/>
        <v>0</v>
      </c>
      <c r="I75" s="38"/>
      <c r="J75" s="38"/>
      <c r="K75" s="38"/>
      <c r="L75" s="40"/>
      <c r="M75" s="41">
        <f t="shared" si="19"/>
        <v>0</v>
      </c>
      <c r="N75" s="38"/>
      <c r="O75" s="38"/>
      <c r="P75" s="38"/>
      <c r="Q75" s="40"/>
      <c r="R75" s="41">
        <f t="shared" si="20"/>
        <v>0</v>
      </c>
      <c r="S75" s="38"/>
      <c r="T75" s="39" t="s">
        <v>49</v>
      </c>
      <c r="U75" s="38"/>
      <c r="V75" s="40"/>
      <c r="W75" s="41">
        <f t="shared" si="21"/>
        <v>1</v>
      </c>
      <c r="X75" s="38"/>
      <c r="Y75" s="38"/>
      <c r="Z75" s="38"/>
      <c r="AA75" s="40"/>
      <c r="AB75" s="41">
        <f t="shared" si="22"/>
        <v>0</v>
      </c>
      <c r="AC75" s="38"/>
      <c r="AD75" s="38"/>
      <c r="AE75" s="38"/>
      <c r="AF75" s="40"/>
      <c r="AG75" s="41">
        <f t="shared" si="23"/>
        <v>0</v>
      </c>
      <c r="AH75" s="38"/>
      <c r="AI75" s="38"/>
      <c r="AJ75" s="38"/>
      <c r="AK75" s="40"/>
      <c r="AL75" s="41">
        <f t="shared" si="24"/>
        <v>0</v>
      </c>
      <c r="AM75" s="38"/>
      <c r="AN75" s="38"/>
      <c r="AO75" s="39" t="s">
        <v>49</v>
      </c>
      <c r="AP75" s="40"/>
      <c r="AQ75" s="41">
        <f t="shared" si="25"/>
        <v>1</v>
      </c>
      <c r="AR75" s="38"/>
      <c r="AS75" s="38"/>
      <c r="AT75" s="38"/>
      <c r="AU75" s="40"/>
      <c r="AV75" s="43">
        <f t="shared" si="26"/>
        <v>0</v>
      </c>
    </row>
    <row r="76" spans="1:48" ht="15.75" customHeight="1" x14ac:dyDescent="0.25">
      <c r="A76" s="21">
        <f>#N/A</f>
        <v>3</v>
      </c>
      <c r="B76" s="38" t="s">
        <v>97</v>
      </c>
      <c r="C76" s="37" t="s">
        <v>114</v>
      </c>
      <c r="D76" s="38"/>
      <c r="E76" s="38"/>
      <c r="F76" s="38"/>
      <c r="G76" s="40"/>
      <c r="H76" s="41">
        <f t="shared" si="18"/>
        <v>0</v>
      </c>
      <c r="I76" s="38"/>
      <c r="J76" s="38"/>
      <c r="K76" s="38"/>
      <c r="L76" s="40"/>
      <c r="M76" s="41">
        <f t="shared" si="19"/>
        <v>0</v>
      </c>
      <c r="N76" s="38"/>
      <c r="O76" s="38"/>
      <c r="P76" s="38"/>
      <c r="Q76" s="40"/>
      <c r="R76" s="41">
        <f t="shared" si="20"/>
        <v>0</v>
      </c>
      <c r="S76" s="38"/>
      <c r="T76" s="39" t="s">
        <v>49</v>
      </c>
      <c r="U76" s="38"/>
      <c r="V76" s="40"/>
      <c r="W76" s="41">
        <f t="shared" si="21"/>
        <v>1</v>
      </c>
      <c r="X76" s="38"/>
      <c r="Y76" s="38"/>
      <c r="Z76" s="38"/>
      <c r="AA76" s="40"/>
      <c r="AB76" s="41">
        <f t="shared" si="22"/>
        <v>0</v>
      </c>
      <c r="AC76" s="38"/>
      <c r="AD76" s="38"/>
      <c r="AE76" s="38"/>
      <c r="AF76" s="40"/>
      <c r="AG76" s="41">
        <f t="shared" si="23"/>
        <v>0</v>
      </c>
      <c r="AH76" s="38"/>
      <c r="AI76" s="38"/>
      <c r="AJ76" s="38"/>
      <c r="AK76" s="40"/>
      <c r="AL76" s="41">
        <f t="shared" si="24"/>
        <v>0</v>
      </c>
      <c r="AM76" s="38"/>
      <c r="AN76" s="38"/>
      <c r="AO76" s="39" t="s">
        <v>49</v>
      </c>
      <c r="AP76" s="40"/>
      <c r="AQ76" s="41">
        <f t="shared" si="25"/>
        <v>1</v>
      </c>
      <c r="AR76" s="38"/>
      <c r="AS76" s="38"/>
      <c r="AT76" s="38"/>
      <c r="AU76" s="40"/>
      <c r="AV76" s="43">
        <f t="shared" si="26"/>
        <v>0</v>
      </c>
    </row>
    <row r="77" spans="1:48" ht="15.75" customHeight="1" x14ac:dyDescent="0.25">
      <c r="A77" s="21">
        <f>#N/A</f>
        <v>3</v>
      </c>
      <c r="B77" s="38" t="s">
        <v>98</v>
      </c>
      <c r="C77" s="37" t="s">
        <v>114</v>
      </c>
      <c r="D77" s="38"/>
      <c r="E77" s="38"/>
      <c r="F77" s="38"/>
      <c r="G77" s="40"/>
      <c r="H77" s="41">
        <f t="shared" si="18"/>
        <v>0</v>
      </c>
      <c r="I77" s="38"/>
      <c r="J77" s="38"/>
      <c r="K77" s="38"/>
      <c r="L77" s="40"/>
      <c r="M77" s="41">
        <f t="shared" si="19"/>
        <v>0</v>
      </c>
      <c r="N77" s="38"/>
      <c r="O77" s="38"/>
      <c r="P77" s="38"/>
      <c r="Q77" s="40"/>
      <c r="R77" s="41">
        <f t="shared" si="20"/>
        <v>0</v>
      </c>
      <c r="S77" s="38"/>
      <c r="T77" s="38"/>
      <c r="U77" s="38"/>
      <c r="V77" s="40"/>
      <c r="W77" s="41">
        <f t="shared" si="21"/>
        <v>0</v>
      </c>
      <c r="X77" s="38"/>
      <c r="Y77" s="38"/>
      <c r="Z77" s="38"/>
      <c r="AA77" s="40"/>
      <c r="AB77" s="41">
        <f t="shared" si="22"/>
        <v>0</v>
      </c>
      <c r="AC77" s="38"/>
      <c r="AD77" s="38"/>
      <c r="AE77" s="38"/>
      <c r="AF77" s="40"/>
      <c r="AG77" s="41">
        <f t="shared" si="23"/>
        <v>0</v>
      </c>
      <c r="AH77" s="38"/>
      <c r="AI77" s="38"/>
      <c r="AJ77" s="38"/>
      <c r="AK77" s="40"/>
      <c r="AL77" s="41">
        <f t="shared" si="24"/>
        <v>0</v>
      </c>
      <c r="AM77" s="38"/>
      <c r="AN77" s="38"/>
      <c r="AO77" s="38"/>
      <c r="AP77" s="40"/>
      <c r="AQ77" s="41">
        <f t="shared" si="25"/>
        <v>0</v>
      </c>
      <c r="AR77" s="38"/>
      <c r="AS77" s="38"/>
      <c r="AT77" s="38"/>
      <c r="AU77" s="40"/>
      <c r="AV77" s="43">
        <f t="shared" si="26"/>
        <v>0</v>
      </c>
    </row>
    <row r="78" spans="1:48" ht="15.75" customHeight="1" x14ac:dyDescent="0.25">
      <c r="A78" s="21">
        <f>#N/A</f>
        <v>3</v>
      </c>
      <c r="B78" s="38" t="s">
        <v>99</v>
      </c>
      <c r="C78" s="37" t="s">
        <v>114</v>
      </c>
      <c r="D78" s="38"/>
      <c r="E78" s="38"/>
      <c r="F78" s="38"/>
      <c r="G78" s="40"/>
      <c r="H78" s="41">
        <f t="shared" si="18"/>
        <v>0</v>
      </c>
      <c r="I78" s="38"/>
      <c r="J78" s="38"/>
      <c r="K78" s="38"/>
      <c r="L78" s="40"/>
      <c r="M78" s="41">
        <f t="shared" si="19"/>
        <v>0</v>
      </c>
      <c r="N78" s="38"/>
      <c r="O78" s="39" t="s">
        <v>49</v>
      </c>
      <c r="P78" s="38"/>
      <c r="Q78" s="40"/>
      <c r="R78" s="41">
        <f t="shared" si="20"/>
        <v>1</v>
      </c>
      <c r="S78" s="38"/>
      <c r="T78" s="38"/>
      <c r="U78" s="38"/>
      <c r="V78" s="40"/>
      <c r="W78" s="41">
        <f t="shared" si="21"/>
        <v>0</v>
      </c>
      <c r="X78" s="38"/>
      <c r="Y78" s="38"/>
      <c r="Z78" s="38"/>
      <c r="AA78" s="42" t="s">
        <v>49</v>
      </c>
      <c r="AB78" s="41">
        <f t="shared" si="22"/>
        <v>1</v>
      </c>
      <c r="AC78" s="38"/>
      <c r="AD78" s="38"/>
      <c r="AE78" s="38"/>
      <c r="AF78" s="40"/>
      <c r="AG78" s="41">
        <f t="shared" si="23"/>
        <v>0</v>
      </c>
      <c r="AH78" s="38"/>
      <c r="AI78" s="38"/>
      <c r="AJ78" s="38"/>
      <c r="AK78" s="40"/>
      <c r="AL78" s="41">
        <f t="shared" si="24"/>
        <v>0</v>
      </c>
      <c r="AM78" s="38"/>
      <c r="AN78" s="38"/>
      <c r="AO78" s="38"/>
      <c r="AP78" s="42" t="s">
        <v>49</v>
      </c>
      <c r="AQ78" s="41">
        <f t="shared" si="25"/>
        <v>1</v>
      </c>
      <c r="AR78" s="38"/>
      <c r="AS78" s="38"/>
      <c r="AT78" s="38"/>
      <c r="AU78" s="40"/>
      <c r="AV78" s="43">
        <f t="shared" si="26"/>
        <v>0</v>
      </c>
    </row>
    <row r="79" spans="1:48" ht="15.75" customHeight="1" x14ac:dyDescent="0.25">
      <c r="A79" s="21">
        <f>#N/A</f>
        <v>3</v>
      </c>
      <c r="B79" s="38" t="s">
        <v>100</v>
      </c>
      <c r="C79" s="37" t="s">
        <v>114</v>
      </c>
      <c r="D79" s="38"/>
      <c r="E79" s="38"/>
      <c r="F79" s="38"/>
      <c r="G79" s="40"/>
      <c r="H79" s="41">
        <f t="shared" si="18"/>
        <v>0</v>
      </c>
      <c r="I79" s="39" t="s">
        <v>49</v>
      </c>
      <c r="J79" s="38"/>
      <c r="K79" s="38"/>
      <c r="L79" s="40"/>
      <c r="M79" s="41">
        <f t="shared" si="19"/>
        <v>1</v>
      </c>
      <c r="N79" s="38"/>
      <c r="O79" s="38"/>
      <c r="P79" s="38"/>
      <c r="Q79" s="40"/>
      <c r="R79" s="41">
        <f t="shared" si="20"/>
        <v>0</v>
      </c>
      <c r="S79" s="38"/>
      <c r="T79" s="39" t="s">
        <v>49</v>
      </c>
      <c r="U79" s="38"/>
      <c r="V79" s="40"/>
      <c r="W79" s="41">
        <f t="shared" si="21"/>
        <v>1</v>
      </c>
      <c r="X79" s="38"/>
      <c r="Y79" s="38"/>
      <c r="Z79" s="38"/>
      <c r="AA79" s="40"/>
      <c r="AB79" s="41">
        <f t="shared" si="22"/>
        <v>0</v>
      </c>
      <c r="AC79" s="38"/>
      <c r="AD79" s="38"/>
      <c r="AE79" s="38"/>
      <c r="AF79" s="40"/>
      <c r="AG79" s="41">
        <f t="shared" si="23"/>
        <v>0</v>
      </c>
      <c r="AH79" s="38"/>
      <c r="AI79" s="38"/>
      <c r="AJ79" s="38"/>
      <c r="AK79" s="40"/>
      <c r="AL79" s="41">
        <f t="shared" si="24"/>
        <v>0</v>
      </c>
      <c r="AM79" s="38"/>
      <c r="AN79" s="39" t="s">
        <v>49</v>
      </c>
      <c r="AO79" s="38"/>
      <c r="AP79" s="40"/>
      <c r="AQ79" s="41">
        <f t="shared" si="25"/>
        <v>1</v>
      </c>
      <c r="AR79" s="38"/>
      <c r="AS79" s="38"/>
      <c r="AT79" s="38"/>
      <c r="AU79" s="40"/>
      <c r="AV79" s="43">
        <f t="shared" si="26"/>
        <v>0</v>
      </c>
    </row>
    <row r="80" spans="1:48" ht="15.75" customHeight="1" x14ac:dyDescent="0.25">
      <c r="A80" s="21">
        <f>#N/A</f>
        <v>3</v>
      </c>
      <c r="B80" s="38" t="s">
        <v>101</v>
      </c>
      <c r="C80" s="37" t="s">
        <v>114</v>
      </c>
      <c r="D80" s="38"/>
      <c r="E80" s="38"/>
      <c r="F80" s="38"/>
      <c r="G80" s="40"/>
      <c r="H80" s="41">
        <f t="shared" si="18"/>
        <v>0</v>
      </c>
      <c r="I80" s="38"/>
      <c r="J80" s="38"/>
      <c r="K80" s="38"/>
      <c r="L80" s="40"/>
      <c r="M80" s="41">
        <f t="shared" si="19"/>
        <v>0</v>
      </c>
      <c r="N80" s="38"/>
      <c r="O80" s="38"/>
      <c r="P80" s="38"/>
      <c r="Q80" s="40"/>
      <c r="R80" s="41">
        <f t="shared" si="20"/>
        <v>0</v>
      </c>
      <c r="S80" s="38"/>
      <c r="T80" s="38"/>
      <c r="U80" s="38"/>
      <c r="V80" s="40"/>
      <c r="W80" s="41">
        <f t="shared" si="21"/>
        <v>0</v>
      </c>
      <c r="X80" s="38"/>
      <c r="Y80" s="38"/>
      <c r="Z80" s="38"/>
      <c r="AA80" s="40"/>
      <c r="AB80" s="41">
        <f t="shared" si="22"/>
        <v>0</v>
      </c>
      <c r="AC80" s="38"/>
      <c r="AD80" s="38"/>
      <c r="AE80" s="38"/>
      <c r="AF80" s="40"/>
      <c r="AG80" s="41">
        <f t="shared" si="23"/>
        <v>0</v>
      </c>
      <c r="AH80" s="38"/>
      <c r="AI80" s="38"/>
      <c r="AJ80" s="38"/>
      <c r="AK80" s="40"/>
      <c r="AL80" s="41">
        <f t="shared" si="24"/>
        <v>0</v>
      </c>
      <c r="AM80" s="38"/>
      <c r="AN80" s="38"/>
      <c r="AO80" s="38"/>
      <c r="AP80" s="40"/>
      <c r="AQ80" s="41">
        <f t="shared" si="25"/>
        <v>0</v>
      </c>
      <c r="AR80" s="38"/>
      <c r="AS80" s="38"/>
      <c r="AT80" s="38"/>
      <c r="AU80" s="40"/>
      <c r="AV80" s="43">
        <f t="shared" si="26"/>
        <v>0</v>
      </c>
    </row>
    <row r="81" spans="1:48" ht="15.75" customHeight="1" x14ac:dyDescent="0.25">
      <c r="A81" s="21">
        <f>#N/A</f>
        <v>3</v>
      </c>
      <c r="B81" s="38" t="s">
        <v>78</v>
      </c>
      <c r="C81" s="37" t="s">
        <v>114</v>
      </c>
      <c r="D81" s="38"/>
      <c r="E81" s="38"/>
      <c r="F81" s="38"/>
      <c r="G81" s="40"/>
      <c r="H81" s="41">
        <f t="shared" si="18"/>
        <v>0</v>
      </c>
      <c r="I81" s="38"/>
      <c r="J81" s="38"/>
      <c r="K81" s="38"/>
      <c r="L81" s="40"/>
      <c r="M81" s="41">
        <f t="shared" si="19"/>
        <v>0</v>
      </c>
      <c r="N81" s="38"/>
      <c r="O81" s="38"/>
      <c r="P81" s="38"/>
      <c r="Q81" s="40"/>
      <c r="R81" s="41">
        <f t="shared" si="20"/>
        <v>0</v>
      </c>
      <c r="S81" s="38"/>
      <c r="T81" s="38"/>
      <c r="U81" s="38"/>
      <c r="V81" s="40"/>
      <c r="W81" s="41">
        <f t="shared" si="21"/>
        <v>0</v>
      </c>
      <c r="X81" s="38"/>
      <c r="Y81" s="38"/>
      <c r="Z81" s="38"/>
      <c r="AA81" s="40"/>
      <c r="AB81" s="41">
        <f t="shared" si="22"/>
        <v>0</v>
      </c>
      <c r="AC81" s="38"/>
      <c r="AD81" s="38"/>
      <c r="AE81" s="38"/>
      <c r="AF81" s="40"/>
      <c r="AG81" s="41">
        <f t="shared" si="23"/>
        <v>0</v>
      </c>
      <c r="AH81" s="38"/>
      <c r="AI81" s="38"/>
      <c r="AJ81" s="38"/>
      <c r="AK81" s="40"/>
      <c r="AL81" s="41">
        <f t="shared" si="24"/>
        <v>0</v>
      </c>
      <c r="AM81" s="38"/>
      <c r="AN81" s="38"/>
      <c r="AO81" s="38"/>
      <c r="AP81" s="40"/>
      <c r="AQ81" s="41">
        <f t="shared" si="25"/>
        <v>0</v>
      </c>
      <c r="AR81" s="38"/>
      <c r="AS81" s="38"/>
      <c r="AT81" s="38"/>
      <c r="AU81" s="40"/>
      <c r="AV81" s="43">
        <f t="shared" si="26"/>
        <v>0</v>
      </c>
    </row>
    <row r="82" spans="1:48" ht="15.75" customHeight="1" x14ac:dyDescent="0.25">
      <c r="A82" s="21">
        <f>#N/A</f>
        <v>3</v>
      </c>
      <c r="B82" s="38" t="s">
        <v>79</v>
      </c>
      <c r="C82" s="37" t="s">
        <v>114</v>
      </c>
      <c r="D82" s="38"/>
      <c r="E82" s="38"/>
      <c r="F82" s="38"/>
      <c r="G82" s="40"/>
      <c r="H82" s="41">
        <f t="shared" si="18"/>
        <v>0</v>
      </c>
      <c r="I82" s="38"/>
      <c r="J82" s="38"/>
      <c r="K82" s="38"/>
      <c r="L82" s="40"/>
      <c r="M82" s="41">
        <f t="shared" si="19"/>
        <v>0</v>
      </c>
      <c r="N82" s="38"/>
      <c r="O82" s="38"/>
      <c r="P82" s="38"/>
      <c r="Q82" s="40"/>
      <c r="R82" s="41">
        <f t="shared" si="20"/>
        <v>0</v>
      </c>
      <c r="S82" s="38"/>
      <c r="T82" s="38"/>
      <c r="U82" s="38"/>
      <c r="V82" s="40"/>
      <c r="W82" s="41">
        <f t="shared" si="21"/>
        <v>0</v>
      </c>
      <c r="X82" s="38"/>
      <c r="Y82" s="38"/>
      <c r="Z82" s="38"/>
      <c r="AA82" s="40"/>
      <c r="AB82" s="41">
        <f t="shared" si="22"/>
        <v>0</v>
      </c>
      <c r="AC82" s="38"/>
      <c r="AD82" s="38"/>
      <c r="AE82" s="38"/>
      <c r="AF82" s="40"/>
      <c r="AG82" s="41">
        <f t="shared" si="23"/>
        <v>0</v>
      </c>
      <c r="AH82" s="38"/>
      <c r="AI82" s="38"/>
      <c r="AJ82" s="38"/>
      <c r="AK82" s="40"/>
      <c r="AL82" s="41">
        <f t="shared" si="24"/>
        <v>0</v>
      </c>
      <c r="AM82" s="38"/>
      <c r="AN82" s="38"/>
      <c r="AO82" s="38"/>
      <c r="AP82" s="40"/>
      <c r="AQ82" s="41">
        <f t="shared" si="25"/>
        <v>0</v>
      </c>
      <c r="AR82" s="38"/>
      <c r="AS82" s="38"/>
      <c r="AT82" s="38"/>
      <c r="AU82" s="40"/>
      <c r="AV82" s="43">
        <f t="shared" si="26"/>
        <v>0</v>
      </c>
    </row>
    <row r="83" spans="1:48" ht="15.75" customHeight="1" x14ac:dyDescent="0.25">
      <c r="A83" s="21">
        <f>#N/A</f>
        <v>3</v>
      </c>
      <c r="B83" s="38" t="s">
        <v>80</v>
      </c>
      <c r="C83" s="37" t="s">
        <v>114</v>
      </c>
      <c r="D83" s="38"/>
      <c r="E83" s="38"/>
      <c r="F83" s="38"/>
      <c r="G83" s="40"/>
      <c r="H83" s="41">
        <f t="shared" si="18"/>
        <v>0</v>
      </c>
      <c r="I83" s="38"/>
      <c r="J83" s="38"/>
      <c r="K83" s="39" t="s">
        <v>49</v>
      </c>
      <c r="L83" s="40"/>
      <c r="M83" s="41">
        <f t="shared" si="19"/>
        <v>1</v>
      </c>
      <c r="N83" s="38"/>
      <c r="O83" s="38"/>
      <c r="P83" s="38"/>
      <c r="Q83" s="40"/>
      <c r="R83" s="41">
        <f t="shared" si="20"/>
        <v>0</v>
      </c>
      <c r="S83" s="38"/>
      <c r="T83" s="38"/>
      <c r="U83" s="38"/>
      <c r="V83" s="40"/>
      <c r="W83" s="41">
        <f t="shared" si="21"/>
        <v>0</v>
      </c>
      <c r="X83" s="38"/>
      <c r="Y83" s="38"/>
      <c r="Z83" s="38"/>
      <c r="AA83" s="40"/>
      <c r="AB83" s="41">
        <f t="shared" si="22"/>
        <v>0</v>
      </c>
      <c r="AC83" s="38"/>
      <c r="AD83" s="38"/>
      <c r="AE83" s="38"/>
      <c r="AF83" s="40"/>
      <c r="AG83" s="41">
        <f t="shared" si="23"/>
        <v>0</v>
      </c>
      <c r="AH83" s="38"/>
      <c r="AI83" s="38"/>
      <c r="AJ83" s="38"/>
      <c r="AK83" s="40"/>
      <c r="AL83" s="41">
        <f t="shared" si="24"/>
        <v>0</v>
      </c>
      <c r="AM83" s="38"/>
      <c r="AN83" s="38"/>
      <c r="AO83" s="38"/>
      <c r="AP83" s="40"/>
      <c r="AQ83" s="41">
        <f t="shared" si="25"/>
        <v>0</v>
      </c>
      <c r="AR83" s="39"/>
      <c r="AS83" s="38"/>
      <c r="AT83" s="39" t="s">
        <v>49</v>
      </c>
      <c r="AU83" s="40"/>
      <c r="AV83" s="43">
        <f t="shared" si="26"/>
        <v>1</v>
      </c>
    </row>
    <row r="84" spans="1:48" ht="15.75" customHeight="1" x14ac:dyDescent="0.25">
      <c r="A84" s="21">
        <f>#N/A</f>
        <v>3</v>
      </c>
      <c r="B84" s="38" t="s">
        <v>81</v>
      </c>
      <c r="C84" s="37" t="s">
        <v>114</v>
      </c>
      <c r="D84" s="38"/>
      <c r="E84" s="38"/>
      <c r="F84" s="38"/>
      <c r="G84" s="40"/>
      <c r="H84" s="41">
        <f t="shared" si="18"/>
        <v>0</v>
      </c>
      <c r="I84" s="38"/>
      <c r="J84" s="38"/>
      <c r="K84" s="38"/>
      <c r="L84" s="40"/>
      <c r="M84" s="41">
        <f t="shared" si="19"/>
        <v>0</v>
      </c>
      <c r="N84" s="38"/>
      <c r="O84" s="38"/>
      <c r="P84" s="38"/>
      <c r="Q84" s="40"/>
      <c r="R84" s="41">
        <f t="shared" si="20"/>
        <v>0</v>
      </c>
      <c r="S84" s="38"/>
      <c r="T84" s="38"/>
      <c r="U84" s="38"/>
      <c r="V84" s="40"/>
      <c r="W84" s="41">
        <f t="shared" si="21"/>
        <v>0</v>
      </c>
      <c r="X84" s="38"/>
      <c r="Y84" s="38"/>
      <c r="Z84" s="38"/>
      <c r="AA84" s="40"/>
      <c r="AB84" s="41">
        <f t="shared" si="22"/>
        <v>0</v>
      </c>
      <c r="AC84" s="38"/>
      <c r="AD84" s="38"/>
      <c r="AE84" s="38"/>
      <c r="AF84" s="40"/>
      <c r="AG84" s="41">
        <f t="shared" si="23"/>
        <v>0</v>
      </c>
      <c r="AH84" s="38"/>
      <c r="AI84" s="38"/>
      <c r="AJ84" s="38"/>
      <c r="AK84" s="40"/>
      <c r="AL84" s="41">
        <f t="shared" si="24"/>
        <v>0</v>
      </c>
      <c r="AM84" s="38"/>
      <c r="AN84" s="38"/>
      <c r="AO84" s="38"/>
      <c r="AP84" s="40"/>
      <c r="AQ84" s="41">
        <f t="shared" si="25"/>
        <v>0</v>
      </c>
      <c r="AR84" s="38"/>
      <c r="AS84" s="38"/>
      <c r="AT84" s="38"/>
      <c r="AU84" s="40"/>
      <c r="AV84" s="43">
        <f t="shared" si="26"/>
        <v>0</v>
      </c>
    </row>
    <row r="85" spans="1:48" ht="15.75" customHeight="1" x14ac:dyDescent="0.25">
      <c r="A85" s="21">
        <f>#N/A</f>
        <v>3</v>
      </c>
      <c r="B85" s="38" t="s">
        <v>102</v>
      </c>
      <c r="C85" s="37" t="s">
        <v>114</v>
      </c>
      <c r="D85" s="38"/>
      <c r="E85" s="38"/>
      <c r="F85" s="38"/>
      <c r="G85" s="40"/>
      <c r="H85" s="41">
        <f t="shared" si="18"/>
        <v>0</v>
      </c>
      <c r="I85" s="38"/>
      <c r="J85" s="38"/>
      <c r="K85" s="38"/>
      <c r="L85" s="40"/>
      <c r="M85" s="41">
        <f t="shared" si="19"/>
        <v>0</v>
      </c>
      <c r="N85" s="38"/>
      <c r="O85" s="38"/>
      <c r="P85" s="38"/>
      <c r="Q85" s="40"/>
      <c r="R85" s="41">
        <f t="shared" si="20"/>
        <v>0</v>
      </c>
      <c r="S85" s="38"/>
      <c r="T85" s="38"/>
      <c r="U85" s="38"/>
      <c r="V85" s="40"/>
      <c r="W85" s="41">
        <f t="shared" si="21"/>
        <v>0</v>
      </c>
      <c r="X85" s="38"/>
      <c r="Y85" s="38"/>
      <c r="Z85" s="38"/>
      <c r="AA85" s="40"/>
      <c r="AB85" s="41">
        <f t="shared" si="22"/>
        <v>0</v>
      </c>
      <c r="AC85" s="38"/>
      <c r="AD85" s="38"/>
      <c r="AE85" s="38"/>
      <c r="AF85" s="40"/>
      <c r="AG85" s="41">
        <f t="shared" si="23"/>
        <v>0</v>
      </c>
      <c r="AH85" s="38"/>
      <c r="AI85" s="38"/>
      <c r="AJ85" s="38"/>
      <c r="AK85" s="40"/>
      <c r="AL85" s="41">
        <f t="shared" si="24"/>
        <v>0</v>
      </c>
      <c r="AM85" s="38"/>
      <c r="AN85" s="38"/>
      <c r="AO85" s="38"/>
      <c r="AP85" s="40"/>
      <c r="AQ85" s="41">
        <f t="shared" si="25"/>
        <v>0</v>
      </c>
      <c r="AR85" s="38"/>
      <c r="AS85" s="38"/>
      <c r="AT85" s="38"/>
      <c r="AU85" s="40"/>
      <c r="AV85" s="43">
        <f t="shared" si="26"/>
        <v>0</v>
      </c>
    </row>
    <row r="86" spans="1:48" ht="15.75" customHeight="1" x14ac:dyDescent="0.25">
      <c r="A86" s="21">
        <f>#N/A</f>
        <v>3</v>
      </c>
      <c r="B86" s="44" t="s">
        <v>82</v>
      </c>
      <c r="C86" s="37" t="s">
        <v>114</v>
      </c>
      <c r="D86" s="45"/>
      <c r="E86" s="45"/>
      <c r="F86" s="45"/>
      <c r="G86" s="46"/>
      <c r="H86" s="47">
        <f t="shared" si="18"/>
        <v>0</v>
      </c>
      <c r="I86" s="45"/>
      <c r="J86" s="45"/>
      <c r="K86" s="45"/>
      <c r="L86" s="46"/>
      <c r="M86" s="47">
        <f t="shared" si="19"/>
        <v>0</v>
      </c>
      <c r="N86" s="45"/>
      <c r="O86" s="45"/>
      <c r="P86" s="45"/>
      <c r="Q86" s="46"/>
      <c r="R86" s="47">
        <f t="shared" si="20"/>
        <v>0</v>
      </c>
      <c r="S86" s="45"/>
      <c r="T86" s="45"/>
      <c r="U86" s="45"/>
      <c r="V86" s="46"/>
      <c r="W86" s="47">
        <f t="shared" si="21"/>
        <v>0</v>
      </c>
      <c r="X86" s="45"/>
      <c r="Y86" s="45"/>
      <c r="Z86" s="45"/>
      <c r="AA86" s="46"/>
      <c r="AB86" s="47">
        <f t="shared" si="22"/>
        <v>0</v>
      </c>
      <c r="AC86" s="45"/>
      <c r="AD86" s="45"/>
      <c r="AE86" s="45"/>
      <c r="AF86" s="46"/>
      <c r="AG86" s="47">
        <f t="shared" si="23"/>
        <v>0</v>
      </c>
      <c r="AH86" s="45"/>
      <c r="AI86" s="45"/>
      <c r="AJ86" s="45"/>
      <c r="AK86" s="46"/>
      <c r="AL86" s="47">
        <f t="shared" si="24"/>
        <v>0</v>
      </c>
      <c r="AM86" s="45"/>
      <c r="AN86" s="45"/>
      <c r="AO86" s="45"/>
      <c r="AP86" s="46"/>
      <c r="AQ86" s="47">
        <f t="shared" si="25"/>
        <v>0</v>
      </c>
      <c r="AR86" s="45"/>
      <c r="AS86" s="45"/>
      <c r="AT86" s="45"/>
      <c r="AU86" s="46"/>
      <c r="AV86" s="48">
        <f t="shared" si="26"/>
        <v>0</v>
      </c>
    </row>
    <row r="87" spans="1:48" ht="15.75" customHeight="1" x14ac:dyDescent="0.25">
      <c r="A87" s="21">
        <f>#N/A</f>
        <v>3</v>
      </c>
      <c r="B87" s="44"/>
      <c r="C87" s="38" t="s">
        <v>114</v>
      </c>
      <c r="D87" s="38"/>
      <c r="E87" s="38"/>
      <c r="F87" s="38"/>
      <c r="G87" s="40"/>
      <c r="H87" s="41">
        <f t="shared" si="18"/>
        <v>0</v>
      </c>
      <c r="I87" s="38"/>
      <c r="J87" s="38"/>
      <c r="K87" s="38"/>
      <c r="L87" s="40"/>
      <c r="M87" s="41">
        <f t="shared" si="19"/>
        <v>0</v>
      </c>
      <c r="N87" s="38"/>
      <c r="O87" s="38"/>
      <c r="P87" s="38"/>
      <c r="Q87" s="40"/>
      <c r="R87" s="41">
        <f t="shared" si="20"/>
        <v>0</v>
      </c>
      <c r="S87" s="38"/>
      <c r="T87" s="38"/>
      <c r="U87" s="38"/>
      <c r="V87" s="40"/>
      <c r="W87" s="41">
        <f t="shared" si="21"/>
        <v>0</v>
      </c>
      <c r="X87" s="38"/>
      <c r="Y87" s="38"/>
      <c r="Z87" s="38"/>
      <c r="AA87" s="40"/>
      <c r="AB87" s="41">
        <f t="shared" si="22"/>
        <v>0</v>
      </c>
      <c r="AC87" s="38"/>
      <c r="AD87" s="38"/>
      <c r="AE87" s="38"/>
      <c r="AF87" s="40"/>
      <c r="AG87" s="41">
        <f t="shared" si="23"/>
        <v>0</v>
      </c>
      <c r="AH87" s="38"/>
      <c r="AI87" s="38"/>
      <c r="AJ87" s="38"/>
      <c r="AK87" s="40"/>
      <c r="AL87" s="41">
        <f t="shared" si="24"/>
        <v>0</v>
      </c>
      <c r="AM87" s="38"/>
      <c r="AN87" s="38"/>
      <c r="AO87" s="38"/>
      <c r="AP87" s="40"/>
      <c r="AQ87" s="41">
        <f t="shared" si="25"/>
        <v>0</v>
      </c>
      <c r="AR87" s="38"/>
      <c r="AS87" s="38"/>
      <c r="AT87" s="38"/>
      <c r="AU87" s="40"/>
      <c r="AV87" s="41">
        <f t="shared" si="26"/>
        <v>0</v>
      </c>
    </row>
    <row r="88" spans="1:48" ht="15.75" customHeight="1" x14ac:dyDescent="0.25">
      <c r="A88" s="21">
        <f>#N/A</f>
        <v>3</v>
      </c>
      <c r="B88" s="44"/>
      <c r="C88" s="38" t="s">
        <v>114</v>
      </c>
      <c r="D88" s="38"/>
      <c r="E88" s="38"/>
      <c r="F88" s="38"/>
      <c r="G88" s="40"/>
      <c r="H88" s="41">
        <f t="shared" si="18"/>
        <v>0</v>
      </c>
      <c r="I88" s="38"/>
      <c r="J88" s="38"/>
      <c r="K88" s="38"/>
      <c r="L88" s="40"/>
      <c r="M88" s="41">
        <f t="shared" si="19"/>
        <v>0</v>
      </c>
      <c r="N88" s="38"/>
      <c r="O88" s="38"/>
      <c r="P88" s="38"/>
      <c r="Q88" s="40"/>
      <c r="R88" s="41">
        <f t="shared" si="20"/>
        <v>0</v>
      </c>
      <c r="S88" s="38"/>
      <c r="T88" s="38"/>
      <c r="U88" s="38"/>
      <c r="V88" s="40"/>
      <c r="W88" s="41">
        <f t="shared" si="21"/>
        <v>0</v>
      </c>
      <c r="X88" s="38"/>
      <c r="Y88" s="38"/>
      <c r="Z88" s="38"/>
      <c r="AA88" s="40"/>
      <c r="AB88" s="41">
        <f t="shared" si="22"/>
        <v>0</v>
      </c>
      <c r="AC88" s="38"/>
      <c r="AD88" s="38"/>
      <c r="AE88" s="38"/>
      <c r="AF88" s="40"/>
      <c r="AG88" s="41">
        <f t="shared" si="23"/>
        <v>0</v>
      </c>
      <c r="AH88" s="38"/>
      <c r="AI88" s="38"/>
      <c r="AJ88" s="38"/>
      <c r="AK88" s="40"/>
      <c r="AL88" s="41">
        <f t="shared" si="24"/>
        <v>0</v>
      </c>
      <c r="AM88" s="38"/>
      <c r="AN88" s="38"/>
      <c r="AO88" s="38"/>
      <c r="AP88" s="40"/>
      <c r="AQ88" s="41">
        <f t="shared" si="25"/>
        <v>0</v>
      </c>
      <c r="AR88" s="38"/>
      <c r="AS88" s="38"/>
      <c r="AT88" s="38"/>
      <c r="AU88" s="40"/>
      <c r="AV88" s="41">
        <f t="shared" si="26"/>
        <v>0</v>
      </c>
    </row>
    <row r="89" spans="1:48" ht="15.75" customHeight="1" x14ac:dyDescent="0.25">
      <c r="A89" s="21">
        <f>#N/A</f>
        <v>3</v>
      </c>
      <c r="B89" s="44"/>
      <c r="C89" s="38" t="s">
        <v>114</v>
      </c>
      <c r="D89" s="38"/>
      <c r="E89" s="38"/>
      <c r="F89" s="38"/>
      <c r="G89" s="40"/>
      <c r="H89" s="41">
        <f t="shared" si="18"/>
        <v>0</v>
      </c>
      <c r="I89" s="38"/>
      <c r="J89" s="38"/>
      <c r="K89" s="38"/>
      <c r="L89" s="40"/>
      <c r="M89" s="41">
        <f t="shared" si="19"/>
        <v>0</v>
      </c>
      <c r="N89" s="38"/>
      <c r="O89" s="38"/>
      <c r="P89" s="38"/>
      <c r="Q89" s="40"/>
      <c r="R89" s="41">
        <f t="shared" si="20"/>
        <v>0</v>
      </c>
      <c r="S89" s="38"/>
      <c r="T89" s="38"/>
      <c r="U89" s="38"/>
      <c r="V89" s="40"/>
      <c r="W89" s="41">
        <f t="shared" si="21"/>
        <v>0</v>
      </c>
      <c r="X89" s="38"/>
      <c r="Y89" s="38"/>
      <c r="Z89" s="38"/>
      <c r="AA89" s="40"/>
      <c r="AB89" s="41">
        <f t="shared" si="22"/>
        <v>0</v>
      </c>
      <c r="AC89" s="38"/>
      <c r="AD89" s="38"/>
      <c r="AE89" s="38"/>
      <c r="AF89" s="40"/>
      <c r="AG89" s="41">
        <f t="shared" si="23"/>
        <v>0</v>
      </c>
      <c r="AH89" s="38"/>
      <c r="AI89" s="38"/>
      <c r="AJ89" s="38"/>
      <c r="AK89" s="40"/>
      <c r="AL89" s="41">
        <f t="shared" si="24"/>
        <v>0</v>
      </c>
      <c r="AM89" s="38"/>
      <c r="AN89" s="38"/>
      <c r="AO89" s="38"/>
      <c r="AP89" s="40"/>
      <c r="AQ89" s="41">
        <f t="shared" si="25"/>
        <v>0</v>
      </c>
      <c r="AR89" s="38"/>
      <c r="AS89" s="38"/>
      <c r="AT89" s="38"/>
      <c r="AU89" s="40"/>
      <c r="AV89" s="41">
        <f t="shared" si="26"/>
        <v>0</v>
      </c>
    </row>
    <row r="90" spans="1:48" ht="15.75" customHeight="1" x14ac:dyDescent="0.25">
      <c r="A90" s="21">
        <f>#N/A</f>
        <v>3</v>
      </c>
      <c r="B90" s="44"/>
      <c r="C90" s="38" t="s">
        <v>114</v>
      </c>
      <c r="D90" s="38"/>
      <c r="E90" s="38"/>
      <c r="F90" s="38"/>
      <c r="G90" s="40"/>
      <c r="H90" s="41">
        <f t="shared" si="18"/>
        <v>0</v>
      </c>
      <c r="I90" s="38"/>
      <c r="J90" s="38"/>
      <c r="K90" s="38"/>
      <c r="L90" s="40"/>
      <c r="M90" s="41">
        <f t="shared" si="19"/>
        <v>0</v>
      </c>
      <c r="N90" s="38"/>
      <c r="O90" s="38"/>
      <c r="P90" s="38"/>
      <c r="Q90" s="40"/>
      <c r="R90" s="41">
        <f t="shared" si="20"/>
        <v>0</v>
      </c>
      <c r="S90" s="38"/>
      <c r="T90" s="38"/>
      <c r="U90" s="38"/>
      <c r="V90" s="40"/>
      <c r="W90" s="41">
        <f t="shared" si="21"/>
        <v>0</v>
      </c>
      <c r="X90" s="38"/>
      <c r="Y90" s="38"/>
      <c r="Z90" s="38"/>
      <c r="AA90" s="40"/>
      <c r="AB90" s="41">
        <f t="shared" si="22"/>
        <v>0</v>
      </c>
      <c r="AC90" s="38"/>
      <c r="AD90" s="38"/>
      <c r="AE90" s="38"/>
      <c r="AF90" s="40"/>
      <c r="AG90" s="41">
        <f t="shared" si="23"/>
        <v>0</v>
      </c>
      <c r="AH90" s="38"/>
      <c r="AI90" s="38"/>
      <c r="AJ90" s="38"/>
      <c r="AK90" s="40"/>
      <c r="AL90" s="41">
        <f t="shared" si="24"/>
        <v>0</v>
      </c>
      <c r="AM90" s="38"/>
      <c r="AN90" s="38"/>
      <c r="AO90" s="38"/>
      <c r="AP90" s="40"/>
      <c r="AQ90" s="41">
        <f t="shared" si="25"/>
        <v>0</v>
      </c>
      <c r="AR90" s="38"/>
      <c r="AS90" s="38"/>
      <c r="AT90" s="38"/>
      <c r="AU90" s="40"/>
      <c r="AV90" s="41">
        <f t="shared" si="26"/>
        <v>0</v>
      </c>
    </row>
    <row r="91" spans="1:48" ht="15.75" customHeight="1" x14ac:dyDescent="0.25">
      <c r="A91" s="21">
        <f>#N/A</f>
        <v>3</v>
      </c>
      <c r="B91" s="44"/>
      <c r="C91" s="38" t="s">
        <v>114</v>
      </c>
      <c r="D91" s="38"/>
      <c r="E91" s="38"/>
      <c r="F91" s="38"/>
      <c r="G91" s="40"/>
      <c r="H91" s="41">
        <f t="shared" si="18"/>
        <v>0</v>
      </c>
      <c r="I91" s="38"/>
      <c r="J91" s="38"/>
      <c r="K91" s="38"/>
      <c r="L91" s="40"/>
      <c r="M91" s="41">
        <f t="shared" si="19"/>
        <v>0</v>
      </c>
      <c r="N91" s="38"/>
      <c r="O91" s="38"/>
      <c r="P91" s="38"/>
      <c r="Q91" s="40"/>
      <c r="R91" s="41">
        <f t="shared" si="20"/>
        <v>0</v>
      </c>
      <c r="S91" s="38"/>
      <c r="T91" s="38"/>
      <c r="U91" s="38"/>
      <c r="V91" s="40"/>
      <c r="W91" s="41">
        <f t="shared" si="21"/>
        <v>0</v>
      </c>
      <c r="X91" s="38"/>
      <c r="Y91" s="38"/>
      <c r="Z91" s="38"/>
      <c r="AA91" s="40"/>
      <c r="AB91" s="41">
        <f t="shared" si="22"/>
        <v>0</v>
      </c>
      <c r="AC91" s="38"/>
      <c r="AD91" s="38"/>
      <c r="AE91" s="38"/>
      <c r="AF91" s="40"/>
      <c r="AG91" s="41">
        <f t="shared" si="23"/>
        <v>0</v>
      </c>
      <c r="AH91" s="38"/>
      <c r="AI91" s="38"/>
      <c r="AJ91" s="38"/>
      <c r="AK91" s="40"/>
      <c r="AL91" s="41">
        <f t="shared" si="24"/>
        <v>0</v>
      </c>
      <c r="AM91" s="38"/>
      <c r="AN91" s="38"/>
      <c r="AO91" s="38"/>
      <c r="AP91" s="40"/>
      <c r="AQ91" s="41">
        <f t="shared" si="25"/>
        <v>0</v>
      </c>
      <c r="AR91" s="38"/>
      <c r="AS91" s="38"/>
      <c r="AT91" s="38"/>
      <c r="AU91" s="40"/>
      <c r="AV91" s="41">
        <f t="shared" si="26"/>
        <v>0</v>
      </c>
    </row>
    <row r="92" spans="1:48" ht="15.75" customHeight="1" x14ac:dyDescent="0.25">
      <c r="A92" s="21">
        <f>#N/A</f>
        <v>3</v>
      </c>
      <c r="B92" s="49"/>
      <c r="C92" s="50"/>
      <c r="D92" s="51"/>
      <c r="E92" s="52"/>
      <c r="F92" s="52"/>
      <c r="G92" s="52"/>
      <c r="H92" s="52">
        <f>SUM(H65:H91)</f>
        <v>3</v>
      </c>
      <c r="I92" s="52"/>
      <c r="J92" s="52"/>
      <c r="K92" s="52"/>
      <c r="L92" s="52"/>
      <c r="M92" s="52">
        <f>SUM(M65:M91)</f>
        <v>2</v>
      </c>
      <c r="N92" s="52"/>
      <c r="O92" s="52"/>
      <c r="P92" s="52"/>
      <c r="Q92" s="52"/>
      <c r="R92" s="52">
        <f>SUM(R65:R91)</f>
        <v>4</v>
      </c>
      <c r="S92" s="52"/>
      <c r="T92" s="52"/>
      <c r="U92" s="52"/>
      <c r="V92" s="52"/>
      <c r="W92" s="52">
        <f>SUM(W65:W91)</f>
        <v>8</v>
      </c>
      <c r="X92" s="52"/>
      <c r="Y92" s="52"/>
      <c r="Z92" s="52"/>
      <c r="AA92" s="52"/>
      <c r="AB92" s="52">
        <f>SUM(AB65:AB91)</f>
        <v>2</v>
      </c>
      <c r="AC92" s="52"/>
      <c r="AD92" s="52"/>
      <c r="AE92" s="52"/>
      <c r="AF92" s="52"/>
      <c r="AG92" s="52">
        <f>SUM(AG65:AG91)</f>
        <v>2</v>
      </c>
      <c r="AH92" s="52"/>
      <c r="AI92" s="52"/>
      <c r="AJ92" s="52"/>
      <c r="AK92" s="52"/>
      <c r="AL92" s="52">
        <f>SUM(AL65:AL91)</f>
        <v>2</v>
      </c>
      <c r="AM92" s="52"/>
      <c r="AN92" s="52"/>
      <c r="AO92" s="52"/>
      <c r="AP92" s="52"/>
      <c r="AQ92" s="52">
        <f>SUM(AQ65:AQ91)</f>
        <v>5</v>
      </c>
      <c r="AR92" s="52"/>
      <c r="AS92" s="52"/>
      <c r="AT92" s="52"/>
      <c r="AU92" s="52"/>
      <c r="AV92" s="52">
        <f>SUM(AV65:AV91)</f>
        <v>5</v>
      </c>
    </row>
    <row r="93" spans="1:48" ht="15.75" customHeight="1" x14ac:dyDescent="0.25">
      <c r="A93" s="21">
        <f>#N/A</f>
        <v>4</v>
      </c>
      <c r="B93" s="85" t="str">
        <f>"Буква (или иное название) класса "&amp;A93&amp;":"</f>
        <v>Буква (или иное название) класса 4:</v>
      </c>
      <c r="C93" s="86"/>
      <c r="D93" s="87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9"/>
    </row>
  </sheetData>
  <mergeCells count="19">
    <mergeCell ref="B35:C35"/>
    <mergeCell ref="D35:AV35"/>
    <mergeCell ref="B64:C64"/>
    <mergeCell ref="D64:AV64"/>
    <mergeCell ref="B93:C93"/>
    <mergeCell ref="D93:AV93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6:AV93">
    <cfRule type="expression" dxfId="10" priority="1">
      <formula>$A6&gt;$C$2</formula>
    </cfRule>
  </conditionalFormatting>
  <conditionalFormatting sqref="D6:AV6 D35:AV35 D64:AV64 D93:AV93">
    <cfRule type="expression" dxfId="9" priority="2">
      <formula>AND(LEN($D6)=0,$A6&lt;=$C$2)</formula>
    </cfRule>
  </conditionalFormatting>
  <conditionalFormatting sqref="C2">
    <cfRule type="expression" dxfId="8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800-000000000000}">
      <formula1>0</formula1>
    </dataValidation>
    <dataValidation type="list" allowBlank="1" showErrorMessage="1" sqref="D7:G33 I7:L33 N7:Q33 S7:V33 X7:AA33 AC7:AF33 AH7:AK33 AM7:AP33 AR7:AU33 D36:G62 I36:L62 N36:Q62 S36:V62 X36:AA62 AC36:AF62 AH36:AK62 AM36:AP62 AR36:AU62 D65:G91 I65:L91 N65:Q91 S65:V91 X65:AA91 AC65:AF91 AH65:AK91 AM65:AP91 AR65:AU91" xr:uid="{00000000-0002-0000-0800-000001000000}">
      <formula1>$D$1:$F$1</formula1>
    </dataValidation>
  </dataValidations>
  <pageMargins left="0.7" right="0.7" top="0.75" bottom="0.75" header="0" footer="0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V38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9" sqref="A39:XFD1410"/>
    </sheetView>
  </sheetViews>
  <sheetFormatPr defaultColWidth="11.25" defaultRowHeight="15" customHeight="1" x14ac:dyDescent="0.25"/>
  <cols>
    <col min="1" max="1" width="4.125" hidden="1" customWidth="1"/>
    <col min="2" max="2" width="42" customWidth="1"/>
    <col min="3" max="3" width="12" customWidth="1"/>
    <col min="4" max="48" width="6.37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115</v>
      </c>
      <c r="C2" s="63">
        <v>1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116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8" t="s">
        <v>70</v>
      </c>
      <c r="C7" s="37" t="s">
        <v>116</v>
      </c>
      <c r="D7" s="38"/>
      <c r="E7" s="38"/>
      <c r="F7" s="38"/>
      <c r="G7" s="42" t="s">
        <v>49</v>
      </c>
      <c r="H7" s="41">
        <f t="shared" ref="H7:H36" si="0">COUNTA(D7:G7)</f>
        <v>1</v>
      </c>
      <c r="I7" s="38"/>
      <c r="J7" s="38"/>
      <c r="K7" s="38"/>
      <c r="L7" s="40"/>
      <c r="M7" s="41">
        <f t="shared" ref="M7:M36" si="1">COUNTA(I7:L7)</f>
        <v>0</v>
      </c>
      <c r="N7" s="38"/>
      <c r="O7" s="38"/>
      <c r="P7" s="38"/>
      <c r="Q7" s="40"/>
      <c r="R7" s="41">
        <f t="shared" ref="R7:R36" si="2">COUNTA(N7:Q7)</f>
        <v>0</v>
      </c>
      <c r="S7" s="38"/>
      <c r="T7" s="38"/>
      <c r="U7" s="38"/>
      <c r="V7" s="42" t="s">
        <v>49</v>
      </c>
      <c r="W7" s="41">
        <f t="shared" ref="W7:W36" si="3">COUNTA(S7:V7)</f>
        <v>1</v>
      </c>
      <c r="X7" s="38"/>
      <c r="Y7" s="38"/>
      <c r="Z7" s="38"/>
      <c r="AA7" s="40"/>
      <c r="AB7" s="41">
        <f t="shared" ref="AB7:AB36" si="4">COUNTA(X7:AA7)</f>
        <v>0</v>
      </c>
      <c r="AC7" s="38"/>
      <c r="AD7" s="38"/>
      <c r="AE7" s="38"/>
      <c r="AF7" s="40"/>
      <c r="AG7" s="41">
        <f t="shared" ref="AG7:AG36" si="5">COUNTA(AC7:AF7)</f>
        <v>0</v>
      </c>
      <c r="AH7" s="38"/>
      <c r="AI7" s="38"/>
      <c r="AJ7" s="38"/>
      <c r="AK7" s="40"/>
      <c r="AL7" s="41">
        <f t="shared" ref="AL7:AL36" si="6">COUNTA(AH7:AK7)</f>
        <v>0</v>
      </c>
      <c r="AM7" s="38"/>
      <c r="AN7" s="38"/>
      <c r="AO7" s="38"/>
      <c r="AP7" s="40"/>
      <c r="AQ7" s="41">
        <f t="shared" ref="AQ7:AQ36" si="7">COUNTA(AM7:AP7)</f>
        <v>0</v>
      </c>
      <c r="AR7" s="38"/>
      <c r="AS7" s="38"/>
      <c r="AT7" s="38"/>
      <c r="AU7" s="40"/>
      <c r="AV7" s="43">
        <f t="shared" ref="AV7:AV36" si="8">COUNTA(AR7:AU7)</f>
        <v>0</v>
      </c>
    </row>
    <row r="8" spans="1:48" ht="15.75" customHeight="1" x14ac:dyDescent="0.25">
      <c r="A8" s="21">
        <v>1</v>
      </c>
      <c r="B8" s="38" t="s">
        <v>92</v>
      </c>
      <c r="C8" s="37" t="s">
        <v>116</v>
      </c>
      <c r="D8" s="38"/>
      <c r="E8" s="38"/>
      <c r="F8" s="38"/>
      <c r="G8" s="40"/>
      <c r="H8" s="41">
        <f t="shared" si="0"/>
        <v>0</v>
      </c>
      <c r="I8" s="38"/>
      <c r="J8" s="38"/>
      <c r="K8" s="39" t="s">
        <v>49</v>
      </c>
      <c r="L8" s="40"/>
      <c r="M8" s="41">
        <f t="shared" si="1"/>
        <v>1</v>
      </c>
      <c r="N8" s="38"/>
      <c r="O8" s="38"/>
      <c r="P8" s="38"/>
      <c r="Q8" s="40"/>
      <c r="R8" s="41">
        <f t="shared" si="2"/>
        <v>0</v>
      </c>
      <c r="S8" s="38"/>
      <c r="T8" s="39" t="s">
        <v>49</v>
      </c>
      <c r="U8" s="38"/>
      <c r="V8" s="40"/>
      <c r="W8" s="41">
        <f t="shared" si="3"/>
        <v>1</v>
      </c>
      <c r="X8" s="38"/>
      <c r="Y8" s="38"/>
      <c r="Z8" s="38"/>
      <c r="AA8" s="40"/>
      <c r="AB8" s="41">
        <f t="shared" si="4"/>
        <v>0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0"/>
      <c r="AQ8" s="41">
        <f t="shared" si="7"/>
        <v>0</v>
      </c>
      <c r="AR8" s="38"/>
      <c r="AS8" s="38"/>
      <c r="AT8" s="38"/>
      <c r="AU8" s="40"/>
      <c r="AV8" s="43">
        <f t="shared" si="8"/>
        <v>0</v>
      </c>
    </row>
    <row r="9" spans="1:48" ht="15.75" customHeight="1" x14ac:dyDescent="0.25">
      <c r="A9" s="21">
        <v>1</v>
      </c>
      <c r="B9" s="38" t="s">
        <v>117</v>
      </c>
      <c r="C9" s="37" t="s">
        <v>116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93</v>
      </c>
      <c r="C10" s="37" t="s">
        <v>116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37" t="s">
        <v>116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94</v>
      </c>
      <c r="C12" s="37" t="s">
        <v>116</v>
      </c>
      <c r="D12" s="38"/>
      <c r="E12" s="38"/>
      <c r="F12" s="38"/>
      <c r="G12" s="40"/>
      <c r="H12" s="41">
        <f t="shared" si="0"/>
        <v>0</v>
      </c>
      <c r="I12" s="38"/>
      <c r="J12" s="38"/>
      <c r="K12" s="38"/>
      <c r="L12" s="40"/>
      <c r="M12" s="41">
        <f t="shared" si="1"/>
        <v>0</v>
      </c>
      <c r="N12" s="38"/>
      <c r="O12" s="38"/>
      <c r="P12" s="38"/>
      <c r="Q12" s="40"/>
      <c r="R12" s="41">
        <f t="shared" si="2"/>
        <v>0</v>
      </c>
      <c r="S12" s="38"/>
      <c r="T12" s="38"/>
      <c r="U12" s="38"/>
      <c r="V12" s="40"/>
      <c r="W12" s="41">
        <f t="shared" si="3"/>
        <v>0</v>
      </c>
      <c r="X12" s="38"/>
      <c r="Y12" s="38"/>
      <c r="Z12" s="38"/>
      <c r="AA12" s="40"/>
      <c r="AB12" s="41">
        <f t="shared" si="4"/>
        <v>0</v>
      </c>
      <c r="AC12" s="38"/>
      <c r="AD12" s="38"/>
      <c r="AE12" s="38"/>
      <c r="AF12" s="40"/>
      <c r="AG12" s="41">
        <f t="shared" si="5"/>
        <v>0</v>
      </c>
      <c r="AH12" s="38"/>
      <c r="AI12" s="38"/>
      <c r="AJ12" s="38"/>
      <c r="AK12" s="40"/>
      <c r="AL12" s="41">
        <f t="shared" si="6"/>
        <v>0</v>
      </c>
      <c r="AM12" s="38"/>
      <c r="AN12" s="38"/>
      <c r="AO12" s="38"/>
      <c r="AP12" s="40"/>
      <c r="AQ12" s="41">
        <f t="shared" si="7"/>
        <v>0</v>
      </c>
      <c r="AR12" s="38"/>
      <c r="AS12" s="38"/>
      <c r="AT12" s="38"/>
      <c r="AU12" s="40"/>
      <c r="AV12" s="43">
        <f t="shared" si="8"/>
        <v>0</v>
      </c>
    </row>
    <row r="13" spans="1:48" ht="15.75" customHeight="1" x14ac:dyDescent="0.25">
      <c r="A13" s="21">
        <v>1</v>
      </c>
      <c r="B13" s="38" t="s">
        <v>96</v>
      </c>
      <c r="C13" s="37" t="s">
        <v>116</v>
      </c>
      <c r="D13" s="38"/>
      <c r="E13" s="38"/>
      <c r="F13" s="38"/>
      <c r="G13" s="42" t="s">
        <v>49</v>
      </c>
      <c r="H13" s="41">
        <f t="shared" si="0"/>
        <v>1</v>
      </c>
      <c r="I13" s="38"/>
      <c r="J13" s="38"/>
      <c r="K13" s="38"/>
      <c r="L13" s="40"/>
      <c r="M13" s="41">
        <f t="shared" si="1"/>
        <v>0</v>
      </c>
      <c r="N13" s="38"/>
      <c r="O13" s="38"/>
      <c r="P13" s="38"/>
      <c r="Q13" s="40"/>
      <c r="R13" s="41">
        <f t="shared" si="2"/>
        <v>0</v>
      </c>
      <c r="S13" s="38"/>
      <c r="T13" s="38"/>
      <c r="U13" s="38"/>
      <c r="V13" s="40"/>
      <c r="W13" s="41">
        <f t="shared" si="3"/>
        <v>0</v>
      </c>
      <c r="X13" s="38"/>
      <c r="Y13" s="38"/>
      <c r="Z13" s="38"/>
      <c r="AA13" s="40"/>
      <c r="AB13" s="41">
        <f t="shared" si="4"/>
        <v>0</v>
      </c>
      <c r="AC13" s="38"/>
      <c r="AD13" s="38"/>
      <c r="AE13" s="38"/>
      <c r="AF13" s="40"/>
      <c r="AG13" s="41">
        <f t="shared" si="5"/>
        <v>0</v>
      </c>
      <c r="AH13" s="38"/>
      <c r="AI13" s="38"/>
      <c r="AJ13" s="38"/>
      <c r="AK13" s="40"/>
      <c r="AL13" s="41">
        <f t="shared" si="6"/>
        <v>0</v>
      </c>
      <c r="AM13" s="38"/>
      <c r="AN13" s="38"/>
      <c r="AO13" s="38"/>
      <c r="AP13" s="40"/>
      <c r="AQ13" s="41">
        <f t="shared" si="7"/>
        <v>0</v>
      </c>
      <c r="AR13" s="38"/>
      <c r="AS13" s="38"/>
      <c r="AT13" s="39" t="s">
        <v>49</v>
      </c>
      <c r="AU13" s="40"/>
      <c r="AV13" s="43">
        <f t="shared" si="8"/>
        <v>1</v>
      </c>
    </row>
    <row r="14" spans="1:48" ht="15.75" customHeight="1" x14ac:dyDescent="0.25">
      <c r="A14" s="21">
        <v>1</v>
      </c>
      <c r="B14" s="38" t="s">
        <v>98</v>
      </c>
      <c r="C14" s="37" t="s">
        <v>116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8"/>
      <c r="AK14" s="40"/>
      <c r="AL14" s="41">
        <f t="shared" si="6"/>
        <v>0</v>
      </c>
      <c r="AM14" s="38"/>
      <c r="AN14" s="38"/>
      <c r="AO14" s="38"/>
      <c r="AP14" s="40"/>
      <c r="AQ14" s="41">
        <f t="shared" si="7"/>
        <v>0</v>
      </c>
      <c r="AR14" s="38"/>
      <c r="AS14" s="38"/>
      <c r="AT14" s="38"/>
      <c r="AU14" s="40"/>
      <c r="AV14" s="43">
        <f t="shared" si="8"/>
        <v>0</v>
      </c>
    </row>
    <row r="15" spans="1:48" ht="15.75" customHeight="1" x14ac:dyDescent="0.25">
      <c r="A15" s="21">
        <v>1</v>
      </c>
      <c r="B15" s="38" t="s">
        <v>118</v>
      </c>
      <c r="C15" s="37" t="s">
        <v>116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8"/>
      <c r="U15" s="38"/>
      <c r="V15" s="40"/>
      <c r="W15" s="41">
        <f t="shared" si="3"/>
        <v>0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8"/>
      <c r="AS15" s="38"/>
      <c r="AT15" s="38"/>
      <c r="AU15" s="40"/>
      <c r="AV15" s="43">
        <f t="shared" si="8"/>
        <v>0</v>
      </c>
    </row>
    <row r="16" spans="1:48" ht="15.75" customHeight="1" x14ac:dyDescent="0.25">
      <c r="A16" s="21">
        <v>1</v>
      </c>
      <c r="B16" s="38" t="s">
        <v>119</v>
      </c>
      <c r="C16" s="37" t="s">
        <v>116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8"/>
      <c r="AS16" s="38"/>
      <c r="AT16" s="38"/>
      <c r="AU16" s="40"/>
      <c r="AV16" s="43">
        <f t="shared" si="8"/>
        <v>0</v>
      </c>
    </row>
    <row r="17" spans="1:48" ht="15.75" customHeight="1" x14ac:dyDescent="0.25">
      <c r="A17" s="21">
        <v>1</v>
      </c>
      <c r="B17" s="38" t="s">
        <v>97</v>
      </c>
      <c r="C17" s="37" t="s">
        <v>116</v>
      </c>
      <c r="D17" s="38"/>
      <c r="E17" s="38"/>
      <c r="F17" s="38"/>
      <c r="G17" s="40"/>
      <c r="H17" s="41">
        <f t="shared" si="0"/>
        <v>0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9" t="s">
        <v>49</v>
      </c>
      <c r="T17" s="38"/>
      <c r="U17" s="38"/>
      <c r="V17" s="40"/>
      <c r="W17" s="41">
        <f t="shared" si="3"/>
        <v>1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8"/>
      <c r="AN17" s="38"/>
      <c r="AO17" s="38"/>
      <c r="AP17" s="40"/>
      <c r="AQ17" s="41">
        <f t="shared" si="7"/>
        <v>0</v>
      </c>
      <c r="AR17" s="38"/>
      <c r="AS17" s="39" t="s">
        <v>49</v>
      </c>
      <c r="AT17" s="38"/>
      <c r="AU17" s="40"/>
      <c r="AV17" s="43">
        <f t="shared" si="8"/>
        <v>1</v>
      </c>
    </row>
    <row r="18" spans="1:48" ht="15.75" customHeight="1" x14ac:dyDescent="0.25">
      <c r="A18" s="21">
        <v>1</v>
      </c>
      <c r="B18" s="38" t="s">
        <v>120</v>
      </c>
      <c r="C18" s="37" t="s">
        <v>116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8"/>
      <c r="V18" s="40"/>
      <c r="W18" s="41">
        <f t="shared" si="3"/>
        <v>0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8"/>
      <c r="AP18" s="40"/>
      <c r="AQ18" s="41">
        <f t="shared" si="7"/>
        <v>0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38" t="s">
        <v>121</v>
      </c>
      <c r="C19" s="37" t="s">
        <v>116</v>
      </c>
      <c r="D19" s="38"/>
      <c r="E19" s="38"/>
      <c r="F19" s="39" t="s">
        <v>49</v>
      </c>
      <c r="G19" s="40"/>
      <c r="H19" s="41">
        <f t="shared" si="0"/>
        <v>1</v>
      </c>
      <c r="I19" s="38"/>
      <c r="J19" s="39" t="s">
        <v>49</v>
      </c>
      <c r="K19" s="38"/>
      <c r="L19" s="40"/>
      <c r="M19" s="41">
        <f t="shared" si="1"/>
        <v>1</v>
      </c>
      <c r="N19" s="38"/>
      <c r="O19" s="38"/>
      <c r="P19" s="39" t="s">
        <v>49</v>
      </c>
      <c r="Q19" s="40"/>
      <c r="R19" s="41">
        <f t="shared" si="2"/>
        <v>1</v>
      </c>
      <c r="S19" s="38"/>
      <c r="T19" s="39" t="s">
        <v>49</v>
      </c>
      <c r="U19" s="38"/>
      <c r="V19" s="40"/>
      <c r="W19" s="41">
        <f t="shared" si="3"/>
        <v>1</v>
      </c>
      <c r="X19" s="38"/>
      <c r="Y19" s="38"/>
      <c r="Z19" s="39" t="s">
        <v>49</v>
      </c>
      <c r="AA19" s="40"/>
      <c r="AB19" s="41">
        <f t="shared" si="4"/>
        <v>1</v>
      </c>
      <c r="AC19" s="38"/>
      <c r="AD19" s="39" t="s">
        <v>49</v>
      </c>
      <c r="AE19" s="38"/>
      <c r="AF19" s="40"/>
      <c r="AG19" s="41">
        <f t="shared" si="5"/>
        <v>1</v>
      </c>
      <c r="AH19" s="38"/>
      <c r="AI19" s="38"/>
      <c r="AJ19" s="38"/>
      <c r="AK19" s="40"/>
      <c r="AL19" s="41">
        <f t="shared" si="6"/>
        <v>0</v>
      </c>
      <c r="AM19" s="39" t="s">
        <v>49</v>
      </c>
      <c r="AN19" s="38"/>
      <c r="AO19" s="38"/>
      <c r="AP19" s="42" t="s">
        <v>49</v>
      </c>
      <c r="AQ19" s="41">
        <f t="shared" si="7"/>
        <v>2</v>
      </c>
      <c r="AR19" s="38"/>
      <c r="AS19" s="38"/>
      <c r="AT19" s="39" t="s">
        <v>49</v>
      </c>
      <c r="AU19" s="40"/>
      <c r="AV19" s="43">
        <f t="shared" si="8"/>
        <v>1</v>
      </c>
    </row>
    <row r="20" spans="1:48" ht="15.75" customHeight="1" x14ac:dyDescent="0.25">
      <c r="A20" s="21">
        <v>1</v>
      </c>
      <c r="B20" s="38" t="s">
        <v>109</v>
      </c>
      <c r="C20" s="37" t="s">
        <v>116</v>
      </c>
      <c r="D20" s="38"/>
      <c r="E20" s="38"/>
      <c r="F20" s="38"/>
      <c r="G20" s="40"/>
      <c r="H20" s="41">
        <f t="shared" si="0"/>
        <v>0</v>
      </c>
      <c r="I20" s="38"/>
      <c r="J20" s="38"/>
      <c r="K20" s="39" t="s">
        <v>49</v>
      </c>
      <c r="L20" s="40"/>
      <c r="M20" s="41">
        <f t="shared" si="1"/>
        <v>1</v>
      </c>
      <c r="N20" s="38"/>
      <c r="O20" s="38"/>
      <c r="P20" s="38"/>
      <c r="Q20" s="40"/>
      <c r="R20" s="41">
        <f t="shared" si="2"/>
        <v>0</v>
      </c>
      <c r="S20" s="39" t="s">
        <v>49</v>
      </c>
      <c r="T20" s="38"/>
      <c r="U20" s="38"/>
      <c r="V20" s="42" t="s">
        <v>49</v>
      </c>
      <c r="W20" s="41">
        <f t="shared" si="3"/>
        <v>2</v>
      </c>
      <c r="X20" s="38"/>
      <c r="Y20" s="38"/>
      <c r="Z20" s="38"/>
      <c r="AA20" s="40"/>
      <c r="AB20" s="41">
        <f t="shared" si="4"/>
        <v>0</v>
      </c>
      <c r="AC20" s="38"/>
      <c r="AD20" s="38"/>
      <c r="AE20" s="39" t="s">
        <v>49</v>
      </c>
      <c r="AF20" s="40"/>
      <c r="AG20" s="41">
        <f t="shared" si="5"/>
        <v>1</v>
      </c>
      <c r="AH20" s="39" t="s">
        <v>49</v>
      </c>
      <c r="AI20" s="38"/>
      <c r="AJ20" s="38"/>
      <c r="AK20" s="40"/>
      <c r="AL20" s="41">
        <f t="shared" si="6"/>
        <v>1</v>
      </c>
      <c r="AM20" s="38"/>
      <c r="AN20" s="38"/>
      <c r="AO20" s="38"/>
      <c r="AP20" s="40"/>
      <c r="AQ20" s="41">
        <f t="shared" si="7"/>
        <v>0</v>
      </c>
      <c r="AR20" s="38"/>
      <c r="AS20" s="39" t="s">
        <v>49</v>
      </c>
      <c r="AT20" s="38"/>
      <c r="AU20" s="40"/>
      <c r="AV20" s="43">
        <f t="shared" si="8"/>
        <v>1</v>
      </c>
    </row>
    <row r="21" spans="1:48" ht="15.75" customHeight="1" x14ac:dyDescent="0.25">
      <c r="A21" s="21">
        <v>1</v>
      </c>
      <c r="B21" s="38" t="s">
        <v>110</v>
      </c>
      <c r="C21" s="37" t="s">
        <v>116</v>
      </c>
      <c r="D21" s="38"/>
      <c r="E21" s="38"/>
      <c r="F21" s="38"/>
      <c r="G21" s="40"/>
      <c r="H21" s="41">
        <f t="shared" si="0"/>
        <v>0</v>
      </c>
      <c r="I21" s="38"/>
      <c r="J21" s="38"/>
      <c r="K21" s="38"/>
      <c r="L21" s="40"/>
      <c r="M21" s="41">
        <f t="shared" si="1"/>
        <v>0</v>
      </c>
      <c r="N21" s="38"/>
      <c r="O21" s="38"/>
      <c r="P21" s="38"/>
      <c r="Q21" s="40"/>
      <c r="R21" s="41">
        <f t="shared" si="2"/>
        <v>0</v>
      </c>
      <c r="S21" s="38"/>
      <c r="T21" s="38"/>
      <c r="U21" s="38"/>
      <c r="V21" s="40"/>
      <c r="W21" s="41">
        <f t="shared" si="3"/>
        <v>0</v>
      </c>
      <c r="X21" s="38"/>
      <c r="Y21" s="38"/>
      <c r="Z21" s="38"/>
      <c r="AA21" s="40"/>
      <c r="AB21" s="41">
        <f t="shared" si="4"/>
        <v>0</v>
      </c>
      <c r="AC21" s="39" t="s">
        <v>49</v>
      </c>
      <c r="AD21" s="38"/>
      <c r="AE21" s="38"/>
      <c r="AF21" s="40"/>
      <c r="AG21" s="41">
        <f t="shared" si="5"/>
        <v>1</v>
      </c>
      <c r="AH21" s="38"/>
      <c r="AI21" s="38"/>
      <c r="AJ21" s="38"/>
      <c r="AK21" s="40"/>
      <c r="AL21" s="41">
        <f t="shared" si="6"/>
        <v>0</v>
      </c>
      <c r="AM21" s="38"/>
      <c r="AN21" s="38"/>
      <c r="AO21" s="38"/>
      <c r="AP21" s="40"/>
      <c r="AQ21" s="41">
        <f t="shared" si="7"/>
        <v>0</v>
      </c>
      <c r="AR21" s="38"/>
      <c r="AS21" s="38"/>
      <c r="AT21" s="39" t="s">
        <v>49</v>
      </c>
      <c r="AU21" s="40"/>
      <c r="AV21" s="43">
        <f t="shared" si="8"/>
        <v>1</v>
      </c>
    </row>
    <row r="22" spans="1:48" ht="15.75" customHeight="1" x14ac:dyDescent="0.25">
      <c r="A22" s="21">
        <v>1</v>
      </c>
      <c r="B22" s="38" t="s">
        <v>95</v>
      </c>
      <c r="C22" s="37" t="s">
        <v>116</v>
      </c>
      <c r="D22" s="38"/>
      <c r="E22" s="38"/>
      <c r="F22" s="38"/>
      <c r="G22" s="40"/>
      <c r="H22" s="41">
        <f t="shared" si="0"/>
        <v>0</v>
      </c>
      <c r="I22" s="38"/>
      <c r="J22" s="38"/>
      <c r="K22" s="38"/>
      <c r="L22" s="40"/>
      <c r="M22" s="41">
        <f t="shared" si="1"/>
        <v>0</v>
      </c>
      <c r="N22" s="38"/>
      <c r="O22" s="38"/>
      <c r="P22" s="38"/>
      <c r="Q22" s="40"/>
      <c r="R22" s="41">
        <f t="shared" si="2"/>
        <v>0</v>
      </c>
      <c r="S22" s="38"/>
      <c r="T22" s="38"/>
      <c r="U22" s="38"/>
      <c r="V22" s="40"/>
      <c r="W22" s="41">
        <f t="shared" si="3"/>
        <v>0</v>
      </c>
      <c r="X22" s="38"/>
      <c r="Y22" s="38"/>
      <c r="Z22" s="38"/>
      <c r="AA22" s="40"/>
      <c r="AB22" s="41">
        <f t="shared" si="4"/>
        <v>0</v>
      </c>
      <c r="AC22" s="39"/>
      <c r="AD22" s="38"/>
      <c r="AE22" s="38"/>
      <c r="AF22" s="40"/>
      <c r="AG22" s="41">
        <f t="shared" si="5"/>
        <v>0</v>
      </c>
      <c r="AH22" s="38"/>
      <c r="AI22" s="38"/>
      <c r="AJ22" s="38"/>
      <c r="AK22" s="40"/>
      <c r="AL22" s="41">
        <f t="shared" si="6"/>
        <v>0</v>
      </c>
      <c r="AM22" s="38"/>
      <c r="AN22" s="38"/>
      <c r="AO22" s="38"/>
      <c r="AP22" s="40"/>
      <c r="AQ22" s="41">
        <f t="shared" si="7"/>
        <v>0</v>
      </c>
      <c r="AR22" s="39" t="s">
        <v>49</v>
      </c>
      <c r="AS22" s="38"/>
      <c r="AT22" s="39"/>
      <c r="AU22" s="40"/>
      <c r="AV22" s="43">
        <f t="shared" si="8"/>
        <v>1</v>
      </c>
    </row>
    <row r="23" spans="1:48" ht="15.75" customHeight="1" x14ac:dyDescent="0.25">
      <c r="A23" s="21">
        <v>1</v>
      </c>
      <c r="B23" s="38" t="s">
        <v>99</v>
      </c>
      <c r="C23" s="37" t="s">
        <v>116</v>
      </c>
      <c r="D23" s="38"/>
      <c r="E23" s="38"/>
      <c r="F23" s="38"/>
      <c r="G23" s="40"/>
      <c r="H23" s="41">
        <f t="shared" si="0"/>
        <v>0</v>
      </c>
      <c r="I23" s="38"/>
      <c r="J23" s="38"/>
      <c r="K23" s="38"/>
      <c r="L23" s="40"/>
      <c r="M23" s="41">
        <f t="shared" si="1"/>
        <v>0</v>
      </c>
      <c r="N23" s="38"/>
      <c r="O23" s="39" t="s">
        <v>49</v>
      </c>
      <c r="P23" s="38"/>
      <c r="Q23" s="40"/>
      <c r="R23" s="41">
        <f t="shared" si="2"/>
        <v>1</v>
      </c>
      <c r="S23" s="38"/>
      <c r="T23" s="38"/>
      <c r="U23" s="38"/>
      <c r="V23" s="40"/>
      <c r="W23" s="41">
        <f t="shared" si="3"/>
        <v>0</v>
      </c>
      <c r="X23" s="38"/>
      <c r="Y23" s="38"/>
      <c r="Z23" s="38"/>
      <c r="AA23" s="42" t="s">
        <v>49</v>
      </c>
      <c r="AB23" s="41">
        <f t="shared" si="4"/>
        <v>1</v>
      </c>
      <c r="AC23" s="38"/>
      <c r="AD23" s="38"/>
      <c r="AE23" s="38"/>
      <c r="AF23" s="40"/>
      <c r="AG23" s="41">
        <f t="shared" si="5"/>
        <v>0</v>
      </c>
      <c r="AH23" s="38"/>
      <c r="AI23" s="38"/>
      <c r="AJ23" s="38"/>
      <c r="AK23" s="40"/>
      <c r="AL23" s="41">
        <f t="shared" si="6"/>
        <v>0</v>
      </c>
      <c r="AM23" s="38"/>
      <c r="AN23" s="38"/>
      <c r="AO23" s="38"/>
      <c r="AP23" s="40"/>
      <c r="AQ23" s="41">
        <f t="shared" si="7"/>
        <v>0</v>
      </c>
      <c r="AR23" s="38"/>
      <c r="AS23" s="39" t="s">
        <v>49</v>
      </c>
      <c r="AT23" s="38"/>
      <c r="AU23" s="40"/>
      <c r="AV23" s="43">
        <f t="shared" si="8"/>
        <v>1</v>
      </c>
    </row>
    <row r="24" spans="1:48" ht="15.75" customHeight="1" x14ac:dyDescent="0.25">
      <c r="A24" s="21">
        <v>1</v>
      </c>
      <c r="B24" s="38" t="s">
        <v>100</v>
      </c>
      <c r="C24" s="37" t="s">
        <v>116</v>
      </c>
      <c r="D24" s="38"/>
      <c r="E24" s="38"/>
      <c r="F24" s="38"/>
      <c r="G24" s="40"/>
      <c r="H24" s="41">
        <f t="shared" si="0"/>
        <v>0</v>
      </c>
      <c r="I24" s="38"/>
      <c r="J24" s="38"/>
      <c r="K24" s="38"/>
      <c r="L24" s="40"/>
      <c r="M24" s="41">
        <f t="shared" si="1"/>
        <v>0</v>
      </c>
      <c r="N24" s="38"/>
      <c r="O24" s="38"/>
      <c r="P24" s="39" t="s">
        <v>49</v>
      </c>
      <c r="Q24" s="40"/>
      <c r="R24" s="41">
        <f t="shared" si="2"/>
        <v>1</v>
      </c>
      <c r="S24" s="38"/>
      <c r="T24" s="38"/>
      <c r="U24" s="38"/>
      <c r="V24" s="40"/>
      <c r="W24" s="41">
        <f t="shared" si="3"/>
        <v>0</v>
      </c>
      <c r="X24" s="38"/>
      <c r="Y24" s="38"/>
      <c r="Z24" s="38"/>
      <c r="AA24" s="40"/>
      <c r="AB24" s="41">
        <f t="shared" si="4"/>
        <v>0</v>
      </c>
      <c r="AC24" s="38"/>
      <c r="AD24" s="38"/>
      <c r="AE24" s="39" t="s">
        <v>49</v>
      </c>
      <c r="AF24" s="40"/>
      <c r="AG24" s="41">
        <f t="shared" si="5"/>
        <v>1</v>
      </c>
      <c r="AH24" s="38"/>
      <c r="AI24" s="38"/>
      <c r="AJ24" s="38"/>
      <c r="AK24" s="40"/>
      <c r="AL24" s="41">
        <f t="shared" si="6"/>
        <v>0</v>
      </c>
      <c r="AM24" s="38"/>
      <c r="AN24" s="38"/>
      <c r="AO24" s="38"/>
      <c r="AP24" s="40"/>
      <c r="AQ24" s="41">
        <f t="shared" si="7"/>
        <v>0</v>
      </c>
      <c r="AR24" s="38"/>
      <c r="AS24" s="38"/>
      <c r="AT24" s="39" t="s">
        <v>49</v>
      </c>
      <c r="AU24" s="40"/>
      <c r="AV24" s="43">
        <f t="shared" si="8"/>
        <v>1</v>
      </c>
    </row>
    <row r="25" spans="1:48" ht="15.75" customHeight="1" x14ac:dyDescent="0.25">
      <c r="A25" s="21">
        <v>1</v>
      </c>
      <c r="B25" s="38" t="s">
        <v>101</v>
      </c>
      <c r="C25" s="37" t="s">
        <v>116</v>
      </c>
      <c r="D25" s="38"/>
      <c r="E25" s="38"/>
      <c r="F25" s="38"/>
      <c r="G25" s="40"/>
      <c r="H25" s="41">
        <f t="shared" si="0"/>
        <v>0</v>
      </c>
      <c r="I25" s="38"/>
      <c r="J25" s="38"/>
      <c r="K25" s="38"/>
      <c r="L25" s="40"/>
      <c r="M25" s="41">
        <f t="shared" si="1"/>
        <v>0</v>
      </c>
      <c r="N25" s="38"/>
      <c r="O25" s="38"/>
      <c r="P25" s="38"/>
      <c r="Q25" s="40"/>
      <c r="R25" s="41">
        <f t="shared" si="2"/>
        <v>0</v>
      </c>
      <c r="S25" s="38"/>
      <c r="T25" s="38"/>
      <c r="U25" s="38"/>
      <c r="V25" s="40"/>
      <c r="W25" s="41">
        <f t="shared" si="3"/>
        <v>0</v>
      </c>
      <c r="X25" s="38"/>
      <c r="Y25" s="38"/>
      <c r="Z25" s="38"/>
      <c r="AA25" s="40"/>
      <c r="AB25" s="41">
        <f t="shared" si="4"/>
        <v>0</v>
      </c>
      <c r="AC25" s="38"/>
      <c r="AD25" s="38"/>
      <c r="AE25" s="38"/>
      <c r="AF25" s="40"/>
      <c r="AG25" s="41">
        <f t="shared" si="5"/>
        <v>0</v>
      </c>
      <c r="AH25" s="38"/>
      <c r="AI25" s="38"/>
      <c r="AJ25" s="38"/>
      <c r="AK25" s="40"/>
      <c r="AL25" s="41">
        <f t="shared" si="6"/>
        <v>0</v>
      </c>
      <c r="AM25" s="38"/>
      <c r="AN25" s="38"/>
      <c r="AO25" s="38"/>
      <c r="AP25" s="40"/>
      <c r="AQ25" s="41">
        <f t="shared" si="7"/>
        <v>0</v>
      </c>
      <c r="AR25" s="38"/>
      <c r="AS25" s="38"/>
      <c r="AT25" s="38"/>
      <c r="AU25" s="40"/>
      <c r="AV25" s="43">
        <f t="shared" si="8"/>
        <v>0</v>
      </c>
    </row>
    <row r="26" spans="1:48" ht="15.75" customHeight="1" x14ac:dyDescent="0.25">
      <c r="A26" s="21">
        <v>1</v>
      </c>
      <c r="B26" s="38" t="s">
        <v>122</v>
      </c>
      <c r="C26" s="37" t="s">
        <v>116</v>
      </c>
      <c r="D26" s="38"/>
      <c r="E26" s="38"/>
      <c r="F26" s="38"/>
      <c r="G26" s="40"/>
      <c r="H26" s="41">
        <f t="shared" si="0"/>
        <v>0</v>
      </c>
      <c r="I26" s="38"/>
      <c r="J26" s="38"/>
      <c r="K26" s="38"/>
      <c r="L26" s="40"/>
      <c r="M26" s="41">
        <f t="shared" si="1"/>
        <v>0</v>
      </c>
      <c r="N26" s="38"/>
      <c r="O26" s="38"/>
      <c r="P26" s="38"/>
      <c r="Q26" s="40"/>
      <c r="R26" s="41">
        <f t="shared" si="2"/>
        <v>0</v>
      </c>
      <c r="S26" s="38"/>
      <c r="T26" s="38"/>
      <c r="U26" s="38"/>
      <c r="V26" s="40"/>
      <c r="W26" s="41">
        <f t="shared" si="3"/>
        <v>0</v>
      </c>
      <c r="X26" s="38"/>
      <c r="Y26" s="38"/>
      <c r="Z26" s="38"/>
      <c r="AA26" s="40"/>
      <c r="AB26" s="41">
        <f t="shared" si="4"/>
        <v>0</v>
      </c>
      <c r="AC26" s="38"/>
      <c r="AD26" s="38"/>
      <c r="AE26" s="38"/>
      <c r="AF26" s="40"/>
      <c r="AG26" s="41">
        <f t="shared" si="5"/>
        <v>0</v>
      </c>
      <c r="AH26" s="38"/>
      <c r="AI26" s="38"/>
      <c r="AJ26" s="38"/>
      <c r="AK26" s="40"/>
      <c r="AL26" s="41">
        <f t="shared" si="6"/>
        <v>0</v>
      </c>
      <c r="AM26" s="38"/>
      <c r="AN26" s="38"/>
      <c r="AO26" s="38"/>
      <c r="AP26" s="40"/>
      <c r="AQ26" s="41">
        <f t="shared" si="7"/>
        <v>0</v>
      </c>
      <c r="AR26" s="38"/>
      <c r="AS26" s="38"/>
      <c r="AT26" s="38"/>
      <c r="AU26" s="40"/>
      <c r="AV26" s="43">
        <f t="shared" si="8"/>
        <v>0</v>
      </c>
    </row>
    <row r="27" spans="1:48" ht="15.75" customHeight="1" x14ac:dyDescent="0.25">
      <c r="A27" s="21">
        <v>1</v>
      </c>
      <c r="B27" s="38" t="s">
        <v>123</v>
      </c>
      <c r="C27" s="37" t="s">
        <v>116</v>
      </c>
      <c r="D27" s="38"/>
      <c r="E27" s="38"/>
      <c r="F27" s="38"/>
      <c r="G27" s="40"/>
      <c r="H27" s="41">
        <f t="shared" si="0"/>
        <v>0</v>
      </c>
      <c r="I27" s="38"/>
      <c r="J27" s="38"/>
      <c r="K27" s="38"/>
      <c r="L27" s="40"/>
      <c r="M27" s="41">
        <f t="shared" si="1"/>
        <v>0</v>
      </c>
      <c r="N27" s="38"/>
      <c r="O27" s="38"/>
      <c r="P27" s="38"/>
      <c r="Q27" s="40"/>
      <c r="R27" s="41">
        <f t="shared" si="2"/>
        <v>0</v>
      </c>
      <c r="S27" s="38"/>
      <c r="T27" s="38"/>
      <c r="U27" s="38"/>
      <c r="V27" s="40"/>
      <c r="W27" s="41">
        <f t="shared" si="3"/>
        <v>0</v>
      </c>
      <c r="X27" s="38"/>
      <c r="Y27" s="38"/>
      <c r="Z27" s="38"/>
      <c r="AA27" s="40"/>
      <c r="AB27" s="41">
        <f t="shared" si="4"/>
        <v>0</v>
      </c>
      <c r="AC27" s="38"/>
      <c r="AD27" s="38"/>
      <c r="AE27" s="38"/>
      <c r="AF27" s="40"/>
      <c r="AG27" s="41">
        <f t="shared" si="5"/>
        <v>0</v>
      </c>
      <c r="AH27" s="38"/>
      <c r="AI27" s="38"/>
      <c r="AJ27" s="38"/>
      <c r="AK27" s="40"/>
      <c r="AL27" s="41">
        <f t="shared" si="6"/>
        <v>0</v>
      </c>
      <c r="AM27" s="38"/>
      <c r="AN27" s="38"/>
      <c r="AO27" s="38"/>
      <c r="AP27" s="40"/>
      <c r="AQ27" s="41">
        <f t="shared" si="7"/>
        <v>0</v>
      </c>
      <c r="AR27" s="38"/>
      <c r="AS27" s="38"/>
      <c r="AT27" s="38"/>
      <c r="AU27" s="40"/>
      <c r="AV27" s="43">
        <f t="shared" si="8"/>
        <v>0</v>
      </c>
    </row>
    <row r="28" spans="1:48" ht="15.75" customHeight="1" x14ac:dyDescent="0.25">
      <c r="A28" s="21">
        <v>1</v>
      </c>
      <c r="B28" s="38" t="s">
        <v>81</v>
      </c>
      <c r="C28" s="37" t="s">
        <v>116</v>
      </c>
      <c r="D28" s="38"/>
      <c r="E28" s="38"/>
      <c r="F28" s="38"/>
      <c r="G28" s="40"/>
      <c r="H28" s="41">
        <f t="shared" si="0"/>
        <v>0</v>
      </c>
      <c r="I28" s="38"/>
      <c r="J28" s="38"/>
      <c r="K28" s="38"/>
      <c r="L28" s="40"/>
      <c r="M28" s="41">
        <f t="shared" si="1"/>
        <v>0</v>
      </c>
      <c r="N28" s="38"/>
      <c r="O28" s="38"/>
      <c r="P28" s="38"/>
      <c r="Q28" s="40"/>
      <c r="R28" s="41">
        <f t="shared" si="2"/>
        <v>0</v>
      </c>
      <c r="S28" s="38"/>
      <c r="T28" s="38"/>
      <c r="U28" s="38"/>
      <c r="V28" s="40"/>
      <c r="W28" s="41">
        <f t="shared" si="3"/>
        <v>0</v>
      </c>
      <c r="X28" s="38"/>
      <c r="Y28" s="38"/>
      <c r="Z28" s="38"/>
      <c r="AA28" s="40"/>
      <c r="AB28" s="41">
        <f t="shared" si="4"/>
        <v>0</v>
      </c>
      <c r="AC28" s="38"/>
      <c r="AD28" s="38"/>
      <c r="AE28" s="38"/>
      <c r="AF28" s="40"/>
      <c r="AG28" s="41">
        <f t="shared" si="5"/>
        <v>0</v>
      </c>
      <c r="AH28" s="38"/>
      <c r="AI28" s="38"/>
      <c r="AJ28" s="38"/>
      <c r="AK28" s="40"/>
      <c r="AL28" s="41">
        <f t="shared" si="6"/>
        <v>0</v>
      </c>
      <c r="AM28" s="38"/>
      <c r="AN28" s="38"/>
      <c r="AO28" s="38"/>
      <c r="AP28" s="40"/>
      <c r="AQ28" s="41">
        <f t="shared" si="7"/>
        <v>0</v>
      </c>
      <c r="AR28" s="38"/>
      <c r="AS28" s="38"/>
      <c r="AT28" s="38"/>
      <c r="AU28" s="40"/>
      <c r="AV28" s="43">
        <f t="shared" si="8"/>
        <v>0</v>
      </c>
    </row>
    <row r="29" spans="1:48" ht="15.75" customHeight="1" x14ac:dyDescent="0.25">
      <c r="A29" s="21">
        <v>1</v>
      </c>
      <c r="B29" s="38" t="s">
        <v>124</v>
      </c>
      <c r="C29" s="37" t="s">
        <v>116</v>
      </c>
      <c r="D29" s="38"/>
      <c r="E29" s="38"/>
      <c r="F29" s="38"/>
      <c r="G29" s="40"/>
      <c r="H29" s="41">
        <f t="shared" si="0"/>
        <v>0</v>
      </c>
      <c r="I29" s="38"/>
      <c r="J29" s="38"/>
      <c r="K29" s="38"/>
      <c r="L29" s="40"/>
      <c r="M29" s="41">
        <f t="shared" si="1"/>
        <v>0</v>
      </c>
      <c r="N29" s="38"/>
      <c r="O29" s="38"/>
      <c r="P29" s="38"/>
      <c r="Q29" s="40"/>
      <c r="R29" s="41">
        <f t="shared" si="2"/>
        <v>0</v>
      </c>
      <c r="S29" s="38"/>
      <c r="T29" s="38"/>
      <c r="U29" s="38"/>
      <c r="V29" s="40"/>
      <c r="W29" s="41">
        <f t="shared" si="3"/>
        <v>0</v>
      </c>
      <c r="X29" s="38"/>
      <c r="Y29" s="38"/>
      <c r="Z29" s="38"/>
      <c r="AA29" s="40"/>
      <c r="AB29" s="41">
        <f t="shared" si="4"/>
        <v>0</v>
      </c>
      <c r="AC29" s="38"/>
      <c r="AD29" s="38"/>
      <c r="AE29" s="38"/>
      <c r="AF29" s="40"/>
      <c r="AG29" s="41">
        <f t="shared" si="5"/>
        <v>0</v>
      </c>
      <c r="AH29" s="38"/>
      <c r="AI29" s="38"/>
      <c r="AJ29" s="38"/>
      <c r="AK29" s="40"/>
      <c r="AL29" s="41">
        <f t="shared" si="6"/>
        <v>0</v>
      </c>
      <c r="AM29" s="38"/>
      <c r="AN29" s="38"/>
      <c r="AO29" s="38"/>
      <c r="AP29" s="40"/>
      <c r="AQ29" s="41">
        <f t="shared" si="7"/>
        <v>0</v>
      </c>
      <c r="AR29" s="38"/>
      <c r="AS29" s="38"/>
      <c r="AT29" s="38"/>
      <c r="AU29" s="40"/>
      <c r="AV29" s="43">
        <f t="shared" si="8"/>
        <v>0</v>
      </c>
    </row>
    <row r="30" spans="1:48" ht="15.75" customHeight="1" x14ac:dyDescent="0.25">
      <c r="A30" s="21">
        <v>1</v>
      </c>
      <c r="B30" s="38" t="s">
        <v>102</v>
      </c>
      <c r="C30" s="37" t="s">
        <v>116</v>
      </c>
      <c r="D30" s="38"/>
      <c r="E30" s="38"/>
      <c r="F30" s="38"/>
      <c r="G30" s="40"/>
      <c r="H30" s="41">
        <f t="shared" si="0"/>
        <v>0</v>
      </c>
      <c r="I30" s="38"/>
      <c r="J30" s="38"/>
      <c r="K30" s="38"/>
      <c r="L30" s="40"/>
      <c r="M30" s="41">
        <f t="shared" si="1"/>
        <v>0</v>
      </c>
      <c r="N30" s="38"/>
      <c r="O30" s="38"/>
      <c r="P30" s="38"/>
      <c r="Q30" s="40"/>
      <c r="R30" s="41">
        <f t="shared" si="2"/>
        <v>0</v>
      </c>
      <c r="S30" s="38"/>
      <c r="T30" s="38"/>
      <c r="U30" s="38"/>
      <c r="V30" s="40"/>
      <c r="W30" s="41">
        <f t="shared" si="3"/>
        <v>0</v>
      </c>
      <c r="X30" s="38"/>
      <c r="Y30" s="38"/>
      <c r="Z30" s="38"/>
      <c r="AA30" s="40"/>
      <c r="AB30" s="41">
        <f t="shared" si="4"/>
        <v>0</v>
      </c>
      <c r="AC30" s="38"/>
      <c r="AD30" s="38"/>
      <c r="AE30" s="38"/>
      <c r="AF30" s="40"/>
      <c r="AG30" s="41">
        <f t="shared" si="5"/>
        <v>0</v>
      </c>
      <c r="AH30" s="38"/>
      <c r="AI30" s="38"/>
      <c r="AJ30" s="38"/>
      <c r="AK30" s="40"/>
      <c r="AL30" s="41">
        <f t="shared" si="6"/>
        <v>0</v>
      </c>
      <c r="AM30" s="38"/>
      <c r="AN30" s="38"/>
      <c r="AO30" s="38"/>
      <c r="AP30" s="40"/>
      <c r="AQ30" s="41">
        <f t="shared" si="7"/>
        <v>0</v>
      </c>
      <c r="AR30" s="38"/>
      <c r="AS30" s="38"/>
      <c r="AT30" s="38"/>
      <c r="AU30" s="40"/>
      <c r="AV30" s="43">
        <f t="shared" si="8"/>
        <v>0</v>
      </c>
    </row>
    <row r="31" spans="1:48" ht="15.75" customHeight="1" x14ac:dyDescent="0.25">
      <c r="A31" s="21">
        <v>1</v>
      </c>
      <c r="B31" s="44" t="s">
        <v>82</v>
      </c>
      <c r="C31" s="37" t="s">
        <v>116</v>
      </c>
      <c r="D31" s="45"/>
      <c r="E31" s="45"/>
      <c r="F31" s="45"/>
      <c r="G31" s="46"/>
      <c r="H31" s="47">
        <f t="shared" si="0"/>
        <v>0</v>
      </c>
      <c r="I31" s="45"/>
      <c r="J31" s="45"/>
      <c r="K31" s="45"/>
      <c r="L31" s="46"/>
      <c r="M31" s="47">
        <f t="shared" si="1"/>
        <v>0</v>
      </c>
      <c r="N31" s="45"/>
      <c r="O31" s="45"/>
      <c r="P31" s="45"/>
      <c r="Q31" s="46"/>
      <c r="R31" s="47">
        <f t="shared" si="2"/>
        <v>0</v>
      </c>
      <c r="S31" s="45"/>
      <c r="T31" s="45"/>
      <c r="U31" s="45"/>
      <c r="V31" s="46"/>
      <c r="W31" s="47">
        <f t="shared" si="3"/>
        <v>0</v>
      </c>
      <c r="X31" s="45"/>
      <c r="Y31" s="45"/>
      <c r="Z31" s="45"/>
      <c r="AA31" s="46"/>
      <c r="AB31" s="47">
        <f t="shared" si="4"/>
        <v>0</v>
      </c>
      <c r="AC31" s="45"/>
      <c r="AD31" s="45"/>
      <c r="AE31" s="45"/>
      <c r="AF31" s="46"/>
      <c r="AG31" s="47">
        <f t="shared" si="5"/>
        <v>0</v>
      </c>
      <c r="AH31" s="45"/>
      <c r="AI31" s="45"/>
      <c r="AJ31" s="45"/>
      <c r="AK31" s="46"/>
      <c r="AL31" s="47">
        <f t="shared" si="6"/>
        <v>0</v>
      </c>
      <c r="AM31" s="45"/>
      <c r="AN31" s="45"/>
      <c r="AO31" s="45"/>
      <c r="AP31" s="46"/>
      <c r="AQ31" s="47">
        <f t="shared" si="7"/>
        <v>0</v>
      </c>
      <c r="AR31" s="45"/>
      <c r="AS31" s="45"/>
      <c r="AT31" s="45"/>
      <c r="AU31" s="46"/>
      <c r="AV31" s="48">
        <f t="shared" si="8"/>
        <v>0</v>
      </c>
    </row>
    <row r="32" spans="1:48" ht="15.75" customHeight="1" x14ac:dyDescent="0.25">
      <c r="A32" s="21">
        <v>1</v>
      </c>
      <c r="B32" s="44"/>
      <c r="C32" s="38" t="s">
        <v>116</v>
      </c>
      <c r="D32" s="38"/>
      <c r="E32" s="38"/>
      <c r="F32" s="38"/>
      <c r="G32" s="40"/>
      <c r="H32" s="41">
        <f t="shared" si="0"/>
        <v>0</v>
      </c>
      <c r="I32" s="38"/>
      <c r="J32" s="38"/>
      <c r="K32" s="38"/>
      <c r="L32" s="40"/>
      <c r="M32" s="41">
        <f t="shared" si="1"/>
        <v>0</v>
      </c>
      <c r="N32" s="38"/>
      <c r="O32" s="38"/>
      <c r="P32" s="38"/>
      <c r="Q32" s="40"/>
      <c r="R32" s="41">
        <f t="shared" si="2"/>
        <v>0</v>
      </c>
      <c r="S32" s="38"/>
      <c r="T32" s="38"/>
      <c r="U32" s="38"/>
      <c r="V32" s="40"/>
      <c r="W32" s="41">
        <f t="shared" si="3"/>
        <v>0</v>
      </c>
      <c r="X32" s="38"/>
      <c r="Y32" s="38"/>
      <c r="Z32" s="38"/>
      <c r="AA32" s="40"/>
      <c r="AB32" s="41">
        <f t="shared" si="4"/>
        <v>0</v>
      </c>
      <c r="AC32" s="38"/>
      <c r="AD32" s="38"/>
      <c r="AE32" s="38"/>
      <c r="AF32" s="40"/>
      <c r="AG32" s="41">
        <f t="shared" si="5"/>
        <v>0</v>
      </c>
      <c r="AH32" s="38"/>
      <c r="AI32" s="38"/>
      <c r="AJ32" s="38"/>
      <c r="AK32" s="40"/>
      <c r="AL32" s="41">
        <f t="shared" si="6"/>
        <v>0</v>
      </c>
      <c r="AM32" s="38"/>
      <c r="AN32" s="38"/>
      <c r="AO32" s="38"/>
      <c r="AP32" s="40"/>
      <c r="AQ32" s="41">
        <f t="shared" si="7"/>
        <v>0</v>
      </c>
      <c r="AR32" s="38"/>
      <c r="AS32" s="38"/>
      <c r="AT32" s="38"/>
      <c r="AU32" s="40"/>
      <c r="AV32" s="41">
        <f t="shared" si="8"/>
        <v>0</v>
      </c>
    </row>
    <row r="33" spans="1:48" ht="15.75" customHeight="1" x14ac:dyDescent="0.25">
      <c r="A33" s="21">
        <v>1</v>
      </c>
      <c r="B33" s="44"/>
      <c r="C33" s="38" t="s">
        <v>116</v>
      </c>
      <c r="D33" s="38"/>
      <c r="E33" s="38"/>
      <c r="F33" s="38"/>
      <c r="G33" s="40"/>
      <c r="H33" s="41">
        <f t="shared" si="0"/>
        <v>0</v>
      </c>
      <c r="I33" s="38"/>
      <c r="J33" s="38"/>
      <c r="K33" s="38"/>
      <c r="L33" s="40"/>
      <c r="M33" s="41">
        <f t="shared" si="1"/>
        <v>0</v>
      </c>
      <c r="N33" s="38"/>
      <c r="O33" s="38"/>
      <c r="P33" s="38"/>
      <c r="Q33" s="40"/>
      <c r="R33" s="41">
        <f t="shared" si="2"/>
        <v>0</v>
      </c>
      <c r="S33" s="38"/>
      <c r="T33" s="38"/>
      <c r="U33" s="38"/>
      <c r="V33" s="40"/>
      <c r="W33" s="41">
        <f t="shared" si="3"/>
        <v>0</v>
      </c>
      <c r="X33" s="38"/>
      <c r="Y33" s="38"/>
      <c r="Z33" s="38"/>
      <c r="AA33" s="40"/>
      <c r="AB33" s="41">
        <f t="shared" si="4"/>
        <v>0</v>
      </c>
      <c r="AC33" s="38"/>
      <c r="AD33" s="38"/>
      <c r="AE33" s="38"/>
      <c r="AF33" s="40"/>
      <c r="AG33" s="41">
        <f t="shared" si="5"/>
        <v>0</v>
      </c>
      <c r="AH33" s="38"/>
      <c r="AI33" s="38"/>
      <c r="AJ33" s="38"/>
      <c r="AK33" s="40"/>
      <c r="AL33" s="41">
        <f t="shared" si="6"/>
        <v>0</v>
      </c>
      <c r="AM33" s="38"/>
      <c r="AN33" s="38"/>
      <c r="AO33" s="38"/>
      <c r="AP33" s="40"/>
      <c r="AQ33" s="41">
        <f t="shared" si="7"/>
        <v>0</v>
      </c>
      <c r="AR33" s="38"/>
      <c r="AS33" s="38"/>
      <c r="AT33" s="38"/>
      <c r="AU33" s="40"/>
      <c r="AV33" s="41">
        <f t="shared" si="8"/>
        <v>0</v>
      </c>
    </row>
    <row r="34" spans="1:48" ht="15.75" customHeight="1" x14ac:dyDescent="0.25">
      <c r="A34" s="21">
        <v>1</v>
      </c>
      <c r="B34" s="44"/>
      <c r="C34" s="38" t="s">
        <v>116</v>
      </c>
      <c r="D34" s="38"/>
      <c r="E34" s="38"/>
      <c r="F34" s="38"/>
      <c r="G34" s="40"/>
      <c r="H34" s="41">
        <f t="shared" si="0"/>
        <v>0</v>
      </c>
      <c r="I34" s="38"/>
      <c r="J34" s="38"/>
      <c r="K34" s="38"/>
      <c r="L34" s="40"/>
      <c r="M34" s="41">
        <f t="shared" si="1"/>
        <v>0</v>
      </c>
      <c r="N34" s="38"/>
      <c r="O34" s="38"/>
      <c r="P34" s="38"/>
      <c r="Q34" s="40"/>
      <c r="R34" s="41">
        <f t="shared" si="2"/>
        <v>0</v>
      </c>
      <c r="S34" s="38"/>
      <c r="T34" s="38"/>
      <c r="U34" s="38"/>
      <c r="V34" s="40"/>
      <c r="W34" s="41">
        <f t="shared" si="3"/>
        <v>0</v>
      </c>
      <c r="X34" s="38"/>
      <c r="Y34" s="38"/>
      <c r="Z34" s="38"/>
      <c r="AA34" s="40"/>
      <c r="AB34" s="41">
        <f t="shared" si="4"/>
        <v>0</v>
      </c>
      <c r="AC34" s="38"/>
      <c r="AD34" s="38"/>
      <c r="AE34" s="38"/>
      <c r="AF34" s="40"/>
      <c r="AG34" s="41">
        <f t="shared" si="5"/>
        <v>0</v>
      </c>
      <c r="AH34" s="38"/>
      <c r="AI34" s="38"/>
      <c r="AJ34" s="38"/>
      <c r="AK34" s="40"/>
      <c r="AL34" s="41">
        <f t="shared" si="6"/>
        <v>0</v>
      </c>
      <c r="AM34" s="38"/>
      <c r="AN34" s="38"/>
      <c r="AO34" s="38"/>
      <c r="AP34" s="40"/>
      <c r="AQ34" s="41">
        <f t="shared" si="7"/>
        <v>0</v>
      </c>
      <c r="AR34" s="38"/>
      <c r="AS34" s="38"/>
      <c r="AT34" s="38"/>
      <c r="AU34" s="40"/>
      <c r="AV34" s="41">
        <f t="shared" si="8"/>
        <v>0</v>
      </c>
    </row>
    <row r="35" spans="1:48" ht="15.75" customHeight="1" x14ac:dyDescent="0.25">
      <c r="A35" s="21">
        <v>1</v>
      </c>
      <c r="B35" s="44"/>
      <c r="C35" s="38" t="s">
        <v>116</v>
      </c>
      <c r="D35" s="38"/>
      <c r="E35" s="38"/>
      <c r="F35" s="38"/>
      <c r="G35" s="40"/>
      <c r="H35" s="41">
        <f t="shared" si="0"/>
        <v>0</v>
      </c>
      <c r="I35" s="38"/>
      <c r="J35" s="38"/>
      <c r="K35" s="38"/>
      <c r="L35" s="40"/>
      <c r="M35" s="41">
        <f t="shared" si="1"/>
        <v>0</v>
      </c>
      <c r="N35" s="38"/>
      <c r="O35" s="38"/>
      <c r="P35" s="38"/>
      <c r="Q35" s="40"/>
      <c r="R35" s="41">
        <f t="shared" si="2"/>
        <v>0</v>
      </c>
      <c r="S35" s="38"/>
      <c r="T35" s="38"/>
      <c r="U35" s="38"/>
      <c r="V35" s="40"/>
      <c r="W35" s="41">
        <f t="shared" si="3"/>
        <v>0</v>
      </c>
      <c r="X35" s="38"/>
      <c r="Y35" s="38"/>
      <c r="Z35" s="38"/>
      <c r="AA35" s="40"/>
      <c r="AB35" s="41">
        <f t="shared" si="4"/>
        <v>0</v>
      </c>
      <c r="AC35" s="38"/>
      <c r="AD35" s="38"/>
      <c r="AE35" s="38"/>
      <c r="AF35" s="40"/>
      <c r="AG35" s="41">
        <f t="shared" si="5"/>
        <v>0</v>
      </c>
      <c r="AH35" s="38"/>
      <c r="AI35" s="38"/>
      <c r="AJ35" s="38"/>
      <c r="AK35" s="40"/>
      <c r="AL35" s="41">
        <f t="shared" si="6"/>
        <v>0</v>
      </c>
      <c r="AM35" s="38"/>
      <c r="AN35" s="38"/>
      <c r="AO35" s="38"/>
      <c r="AP35" s="40"/>
      <c r="AQ35" s="41">
        <f t="shared" si="7"/>
        <v>0</v>
      </c>
      <c r="AR35" s="38"/>
      <c r="AS35" s="38"/>
      <c r="AT35" s="38"/>
      <c r="AU35" s="40"/>
      <c r="AV35" s="41">
        <f t="shared" si="8"/>
        <v>0</v>
      </c>
    </row>
    <row r="36" spans="1:48" ht="15.75" customHeight="1" x14ac:dyDescent="0.25">
      <c r="A36" s="21">
        <v>1</v>
      </c>
      <c r="B36" s="44"/>
      <c r="C36" s="38" t="s">
        <v>116</v>
      </c>
      <c r="D36" s="38"/>
      <c r="E36" s="38"/>
      <c r="F36" s="38"/>
      <c r="G36" s="40"/>
      <c r="H36" s="41">
        <f t="shared" si="0"/>
        <v>0</v>
      </c>
      <c r="I36" s="38"/>
      <c r="J36" s="38"/>
      <c r="K36" s="38"/>
      <c r="L36" s="40"/>
      <c r="M36" s="41">
        <f t="shared" si="1"/>
        <v>0</v>
      </c>
      <c r="N36" s="38"/>
      <c r="O36" s="38"/>
      <c r="P36" s="38"/>
      <c r="Q36" s="40"/>
      <c r="R36" s="41">
        <f t="shared" si="2"/>
        <v>0</v>
      </c>
      <c r="S36" s="38"/>
      <c r="T36" s="38"/>
      <c r="U36" s="38"/>
      <c r="V36" s="40"/>
      <c r="W36" s="41">
        <f t="shared" si="3"/>
        <v>0</v>
      </c>
      <c r="X36" s="38"/>
      <c r="Y36" s="38"/>
      <c r="Z36" s="38"/>
      <c r="AA36" s="40"/>
      <c r="AB36" s="41">
        <f t="shared" si="4"/>
        <v>0</v>
      </c>
      <c r="AC36" s="38"/>
      <c r="AD36" s="38"/>
      <c r="AE36" s="38"/>
      <c r="AF36" s="40"/>
      <c r="AG36" s="41">
        <f t="shared" si="5"/>
        <v>0</v>
      </c>
      <c r="AH36" s="38"/>
      <c r="AI36" s="38"/>
      <c r="AJ36" s="38"/>
      <c r="AK36" s="40"/>
      <c r="AL36" s="41">
        <f t="shared" si="6"/>
        <v>0</v>
      </c>
      <c r="AM36" s="38"/>
      <c r="AN36" s="38"/>
      <c r="AO36" s="38"/>
      <c r="AP36" s="40"/>
      <c r="AQ36" s="41">
        <f t="shared" si="7"/>
        <v>0</v>
      </c>
      <c r="AR36" s="38"/>
      <c r="AS36" s="38"/>
      <c r="AT36" s="38"/>
      <c r="AU36" s="40"/>
      <c r="AV36" s="41">
        <f t="shared" si="8"/>
        <v>0</v>
      </c>
    </row>
    <row r="37" spans="1:48" ht="15.75" customHeight="1" x14ac:dyDescent="0.25">
      <c r="A37" s="21">
        <v>1</v>
      </c>
      <c r="B37" s="49"/>
      <c r="C37" s="50"/>
      <c r="D37" s="51"/>
      <c r="E37" s="52"/>
      <c r="F37" s="52"/>
      <c r="G37" s="52"/>
      <c r="H37" s="52">
        <f>SUM(H7:H36)</f>
        <v>4</v>
      </c>
      <c r="I37" s="52"/>
      <c r="J37" s="52"/>
      <c r="K37" s="52"/>
      <c r="L37" s="52"/>
      <c r="M37" s="52">
        <f>SUM(M7:M36)</f>
        <v>3</v>
      </c>
      <c r="N37" s="52"/>
      <c r="O37" s="52"/>
      <c r="P37" s="52"/>
      <c r="Q37" s="52"/>
      <c r="R37" s="52">
        <f>SUM(R7:R36)</f>
        <v>3</v>
      </c>
      <c r="S37" s="52"/>
      <c r="T37" s="52"/>
      <c r="U37" s="52"/>
      <c r="V37" s="52"/>
      <c r="W37" s="52">
        <f>SUM(W7:W36)</f>
        <v>7</v>
      </c>
      <c r="X37" s="52"/>
      <c r="Y37" s="52"/>
      <c r="Z37" s="52"/>
      <c r="AA37" s="52"/>
      <c r="AB37" s="52">
        <f>SUM(AB7:AB36)</f>
        <v>2</v>
      </c>
      <c r="AC37" s="52"/>
      <c r="AD37" s="52"/>
      <c r="AE37" s="52"/>
      <c r="AF37" s="52"/>
      <c r="AG37" s="52">
        <f>SUM(AG7:AG36)</f>
        <v>4</v>
      </c>
      <c r="AH37" s="52"/>
      <c r="AI37" s="52"/>
      <c r="AJ37" s="52"/>
      <c r="AK37" s="52"/>
      <c r="AL37" s="52">
        <f>SUM(AL7:AL36)</f>
        <v>1</v>
      </c>
      <c r="AM37" s="52"/>
      <c r="AN37" s="52"/>
      <c r="AO37" s="52"/>
      <c r="AP37" s="52"/>
      <c r="AQ37" s="52">
        <f>SUM(AQ7:AQ36)</f>
        <v>2</v>
      </c>
      <c r="AR37" s="52"/>
      <c r="AS37" s="52"/>
      <c r="AT37" s="52"/>
      <c r="AU37" s="52"/>
      <c r="AV37" s="52">
        <f>SUM(AV7:AV36)</f>
        <v>9</v>
      </c>
    </row>
    <row r="38" spans="1:48" ht="15.75" customHeight="1" x14ac:dyDescent="0.25">
      <c r="A38" s="21">
        <v>2</v>
      </c>
      <c r="B38" s="85" t="str">
        <f>"Буква (или иное название) класса "&amp;A38&amp;":"</f>
        <v>Буква (или иное название) класса 2:</v>
      </c>
      <c r="C38" s="86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9"/>
    </row>
  </sheetData>
  <mergeCells count="15">
    <mergeCell ref="B38:C38"/>
    <mergeCell ref="D38:AV38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6:AV38">
    <cfRule type="expression" dxfId="7" priority="1">
      <formula>$A6&gt;$C$2</formula>
    </cfRule>
  </conditionalFormatting>
  <conditionalFormatting sqref="D6:AV6 D38:AV38">
    <cfRule type="expression" dxfId="6" priority="2">
      <formula>AND(LEN($D6)=0,$A6&lt;=$C$2)</formula>
    </cfRule>
  </conditionalFormatting>
  <conditionalFormatting sqref="C2">
    <cfRule type="expression" dxfId="5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900-000000000000}">
      <formula1>0</formula1>
    </dataValidation>
    <dataValidation type="list" allowBlank="1" showErrorMessage="1" sqref="D7:G36 I7:L36 N7:Q36 S7:V36 X7:AA36 AC7:AF36 AH7:AK36 AM7:AP36 AR7:AU36" xr:uid="{00000000-0002-0000-0900-000001000000}">
      <formula1>$D$1:$F$1</formula1>
    </dataValidation>
  </dataValidations>
  <pageMargins left="0.7" right="0.7" top="0.75" bottom="0.75" header="0" footer="0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V38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9" sqref="A39:XFD1405"/>
    </sheetView>
  </sheetViews>
  <sheetFormatPr defaultColWidth="11.25" defaultRowHeight="15" customHeight="1" x14ac:dyDescent="0.25"/>
  <cols>
    <col min="1" max="1" width="4.25" hidden="1" customWidth="1"/>
    <col min="2" max="2" width="42" customWidth="1"/>
    <col min="3" max="3" width="12" customWidth="1"/>
    <col min="4" max="48" width="5.25" customWidth="1"/>
  </cols>
  <sheetData>
    <row r="1" spans="1:48" ht="32.25" customHeight="1" x14ac:dyDescent="0.25">
      <c r="A1" s="21"/>
      <c r="B1" s="79" t="s">
        <v>46</v>
      </c>
      <c r="C1" s="75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25">
      <c r="A2" s="21"/>
      <c r="B2" s="24" t="s">
        <v>125</v>
      </c>
      <c r="C2" s="63">
        <v>1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25">
      <c r="A3" s="21"/>
      <c r="B3" s="80" t="s">
        <v>51</v>
      </c>
      <c r="C3" s="78"/>
      <c r="D3" s="81" t="s">
        <v>52</v>
      </c>
      <c r="E3" s="82"/>
      <c r="F3" s="82"/>
      <c r="G3" s="82"/>
      <c r="H3" s="83"/>
      <c r="I3" s="84" t="s">
        <v>53</v>
      </c>
      <c r="J3" s="82"/>
      <c r="K3" s="82"/>
      <c r="L3" s="82"/>
      <c r="M3" s="83"/>
      <c r="N3" s="84" t="s">
        <v>54</v>
      </c>
      <c r="O3" s="82"/>
      <c r="P3" s="82"/>
      <c r="Q3" s="82"/>
      <c r="R3" s="83"/>
      <c r="S3" s="84" t="s">
        <v>55</v>
      </c>
      <c r="T3" s="82"/>
      <c r="U3" s="82"/>
      <c r="V3" s="82"/>
      <c r="W3" s="83"/>
      <c r="X3" s="84" t="s">
        <v>56</v>
      </c>
      <c r="Y3" s="82"/>
      <c r="Z3" s="82"/>
      <c r="AA3" s="82"/>
      <c r="AB3" s="83"/>
      <c r="AC3" s="84" t="s">
        <v>57</v>
      </c>
      <c r="AD3" s="82"/>
      <c r="AE3" s="82"/>
      <c r="AF3" s="82"/>
      <c r="AG3" s="83"/>
      <c r="AH3" s="84" t="s">
        <v>58</v>
      </c>
      <c r="AI3" s="82"/>
      <c r="AJ3" s="82"/>
      <c r="AK3" s="82"/>
      <c r="AL3" s="83"/>
      <c r="AM3" s="84" t="s">
        <v>59</v>
      </c>
      <c r="AN3" s="82"/>
      <c r="AO3" s="82"/>
      <c r="AP3" s="82"/>
      <c r="AQ3" s="83"/>
      <c r="AR3" s="84" t="s">
        <v>60</v>
      </c>
      <c r="AS3" s="82"/>
      <c r="AT3" s="82"/>
      <c r="AU3" s="82"/>
      <c r="AV3" s="83"/>
    </row>
    <row r="4" spans="1:48" ht="59.25" customHeight="1" x14ac:dyDescent="0.25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25">
      <c r="A5" s="21"/>
      <c r="B5" s="31" t="s">
        <v>126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25">
      <c r="A6" s="21">
        <v>1</v>
      </c>
      <c r="B6" s="85" t="str">
        <f>"Буква (или иное название) класса "&amp;A6&amp;":"</f>
        <v>Буква (или иное название) класса 1:</v>
      </c>
      <c r="C6" s="86"/>
      <c r="D6" s="87" t="s">
        <v>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5.75" customHeight="1" x14ac:dyDescent="0.25">
      <c r="A7" s="21">
        <v>1</v>
      </c>
      <c r="B7" s="38" t="s">
        <v>70</v>
      </c>
      <c r="C7" s="37" t="s">
        <v>126</v>
      </c>
      <c r="D7" s="38"/>
      <c r="E7" s="38"/>
      <c r="F7" s="38"/>
      <c r="G7" s="42" t="s">
        <v>49</v>
      </c>
      <c r="H7" s="41">
        <f t="shared" ref="H7:H36" si="0">COUNTA(D7:G7)</f>
        <v>1</v>
      </c>
      <c r="I7" s="38"/>
      <c r="J7" s="38"/>
      <c r="K7" s="38"/>
      <c r="L7" s="40"/>
      <c r="M7" s="41">
        <f t="shared" ref="M7:M36" si="1">COUNTA(I7:L7)</f>
        <v>0</v>
      </c>
      <c r="N7" s="38"/>
      <c r="O7" s="38"/>
      <c r="P7" s="38"/>
      <c r="Q7" s="40"/>
      <c r="R7" s="41">
        <f t="shared" ref="R7:R36" si="2">COUNTA(N7:Q7)</f>
        <v>0</v>
      </c>
      <c r="S7" s="38"/>
      <c r="T7" s="38"/>
      <c r="U7" s="38"/>
      <c r="V7" s="42" t="s">
        <v>49</v>
      </c>
      <c r="W7" s="41">
        <f t="shared" ref="W7:W36" si="3">COUNTA(S7:V7)</f>
        <v>1</v>
      </c>
      <c r="X7" s="38"/>
      <c r="Y7" s="38"/>
      <c r="Z7" s="38"/>
      <c r="AA7" s="40"/>
      <c r="AB7" s="41">
        <f t="shared" ref="AB7:AB36" si="4">COUNTA(X7:AA7)</f>
        <v>0</v>
      </c>
      <c r="AC7" s="38"/>
      <c r="AD7" s="38"/>
      <c r="AE7" s="38"/>
      <c r="AF7" s="40"/>
      <c r="AG7" s="41">
        <f t="shared" ref="AG7:AG36" si="5">COUNTA(AC7:AF7)</f>
        <v>0</v>
      </c>
      <c r="AH7" s="38"/>
      <c r="AI7" s="38"/>
      <c r="AJ7" s="38"/>
      <c r="AK7" s="40"/>
      <c r="AL7" s="41">
        <f t="shared" ref="AL7:AL36" si="6">COUNTA(AH7:AK7)</f>
        <v>0</v>
      </c>
      <c r="AM7" s="38"/>
      <c r="AN7" s="38"/>
      <c r="AO7" s="38"/>
      <c r="AP7" s="40"/>
      <c r="AQ7" s="41">
        <f t="shared" ref="AQ7:AQ36" si="7">COUNTA(AM7:AP7)</f>
        <v>0</v>
      </c>
      <c r="AR7" s="38"/>
      <c r="AS7" s="38"/>
      <c r="AT7" s="38"/>
      <c r="AU7" s="40"/>
      <c r="AV7" s="43">
        <f t="shared" ref="AV7:AV36" si="8">COUNTA(AR7:AU7)</f>
        <v>0</v>
      </c>
    </row>
    <row r="8" spans="1:48" ht="15.75" customHeight="1" x14ac:dyDescent="0.25">
      <c r="A8" s="21">
        <v>1</v>
      </c>
      <c r="B8" s="38" t="s">
        <v>92</v>
      </c>
      <c r="C8" s="37" t="s">
        <v>126</v>
      </c>
      <c r="D8" s="38"/>
      <c r="E8" s="38"/>
      <c r="F8" s="38"/>
      <c r="G8" s="40"/>
      <c r="H8" s="41">
        <f t="shared" si="0"/>
        <v>0</v>
      </c>
      <c r="I8" s="38"/>
      <c r="J8" s="38"/>
      <c r="K8" s="38"/>
      <c r="L8" s="40"/>
      <c r="M8" s="41">
        <f t="shared" si="1"/>
        <v>0</v>
      </c>
      <c r="N8" s="38"/>
      <c r="O8" s="38"/>
      <c r="P8" s="38"/>
      <c r="Q8" s="40"/>
      <c r="R8" s="41">
        <f t="shared" si="2"/>
        <v>0</v>
      </c>
      <c r="S8" s="38"/>
      <c r="T8" s="38"/>
      <c r="U8" s="38"/>
      <c r="V8" s="40"/>
      <c r="W8" s="41">
        <f t="shared" si="3"/>
        <v>0</v>
      </c>
      <c r="X8" s="38"/>
      <c r="Y8" s="38"/>
      <c r="Z8" s="38"/>
      <c r="AA8" s="40"/>
      <c r="AB8" s="41">
        <f t="shared" si="4"/>
        <v>0</v>
      </c>
      <c r="AC8" s="38"/>
      <c r="AD8" s="38"/>
      <c r="AE8" s="38"/>
      <c r="AF8" s="40"/>
      <c r="AG8" s="41">
        <f t="shared" si="5"/>
        <v>0</v>
      </c>
      <c r="AH8" s="38"/>
      <c r="AI8" s="38"/>
      <c r="AJ8" s="38"/>
      <c r="AK8" s="40"/>
      <c r="AL8" s="41">
        <f t="shared" si="6"/>
        <v>0</v>
      </c>
      <c r="AM8" s="38"/>
      <c r="AN8" s="38"/>
      <c r="AO8" s="38"/>
      <c r="AP8" s="40"/>
      <c r="AQ8" s="41">
        <f t="shared" si="7"/>
        <v>0</v>
      </c>
      <c r="AR8" s="38"/>
      <c r="AS8" s="38"/>
      <c r="AT8" s="38"/>
      <c r="AU8" s="40"/>
      <c r="AV8" s="43">
        <f t="shared" si="8"/>
        <v>0</v>
      </c>
    </row>
    <row r="9" spans="1:48" ht="15.75" customHeight="1" x14ac:dyDescent="0.25">
      <c r="A9" s="21">
        <v>1</v>
      </c>
      <c r="B9" s="38" t="s">
        <v>117</v>
      </c>
      <c r="C9" s="37" t="s">
        <v>126</v>
      </c>
      <c r="D9" s="38"/>
      <c r="E9" s="38"/>
      <c r="F9" s="38"/>
      <c r="G9" s="40"/>
      <c r="H9" s="41">
        <f t="shared" si="0"/>
        <v>0</v>
      </c>
      <c r="I9" s="38"/>
      <c r="J9" s="38"/>
      <c r="K9" s="38"/>
      <c r="L9" s="40"/>
      <c r="M9" s="41">
        <f t="shared" si="1"/>
        <v>0</v>
      </c>
      <c r="N9" s="38"/>
      <c r="O9" s="38"/>
      <c r="P9" s="38"/>
      <c r="Q9" s="40"/>
      <c r="R9" s="41">
        <f t="shared" si="2"/>
        <v>0</v>
      </c>
      <c r="S9" s="38"/>
      <c r="T9" s="38"/>
      <c r="U9" s="38"/>
      <c r="V9" s="40"/>
      <c r="W9" s="41">
        <f t="shared" si="3"/>
        <v>0</v>
      </c>
      <c r="X9" s="38"/>
      <c r="Y9" s="38"/>
      <c r="Z9" s="38"/>
      <c r="AA9" s="40"/>
      <c r="AB9" s="41">
        <f t="shared" si="4"/>
        <v>0</v>
      </c>
      <c r="AC9" s="38"/>
      <c r="AD9" s="38"/>
      <c r="AE9" s="38"/>
      <c r="AF9" s="40"/>
      <c r="AG9" s="41">
        <f t="shared" si="5"/>
        <v>0</v>
      </c>
      <c r="AH9" s="38"/>
      <c r="AI9" s="38"/>
      <c r="AJ9" s="38"/>
      <c r="AK9" s="40"/>
      <c r="AL9" s="41">
        <f t="shared" si="6"/>
        <v>0</v>
      </c>
      <c r="AM9" s="38"/>
      <c r="AN9" s="38"/>
      <c r="AO9" s="38"/>
      <c r="AP9" s="40"/>
      <c r="AQ9" s="41">
        <f t="shared" si="7"/>
        <v>0</v>
      </c>
      <c r="AR9" s="38"/>
      <c r="AS9" s="38"/>
      <c r="AT9" s="38"/>
      <c r="AU9" s="40"/>
      <c r="AV9" s="43">
        <f t="shared" si="8"/>
        <v>0</v>
      </c>
    </row>
    <row r="10" spans="1:48" ht="15.75" customHeight="1" x14ac:dyDescent="0.25">
      <c r="A10" s="21">
        <v>1</v>
      </c>
      <c r="B10" s="38" t="s">
        <v>93</v>
      </c>
      <c r="C10" s="37" t="s">
        <v>126</v>
      </c>
      <c r="D10" s="38"/>
      <c r="E10" s="38"/>
      <c r="F10" s="38"/>
      <c r="G10" s="40"/>
      <c r="H10" s="41">
        <f t="shared" si="0"/>
        <v>0</v>
      </c>
      <c r="I10" s="38"/>
      <c r="J10" s="38"/>
      <c r="K10" s="38"/>
      <c r="L10" s="40"/>
      <c r="M10" s="41">
        <f t="shared" si="1"/>
        <v>0</v>
      </c>
      <c r="N10" s="38"/>
      <c r="O10" s="38"/>
      <c r="P10" s="38"/>
      <c r="Q10" s="40"/>
      <c r="R10" s="41">
        <f t="shared" si="2"/>
        <v>0</v>
      </c>
      <c r="S10" s="38"/>
      <c r="T10" s="38"/>
      <c r="U10" s="38"/>
      <c r="V10" s="40"/>
      <c r="W10" s="41">
        <f t="shared" si="3"/>
        <v>0</v>
      </c>
      <c r="X10" s="38"/>
      <c r="Y10" s="38"/>
      <c r="Z10" s="38"/>
      <c r="AA10" s="40"/>
      <c r="AB10" s="41">
        <f t="shared" si="4"/>
        <v>0</v>
      </c>
      <c r="AC10" s="38"/>
      <c r="AD10" s="38"/>
      <c r="AE10" s="38"/>
      <c r="AF10" s="40"/>
      <c r="AG10" s="41">
        <f t="shared" si="5"/>
        <v>0</v>
      </c>
      <c r="AH10" s="38"/>
      <c r="AI10" s="38"/>
      <c r="AJ10" s="38"/>
      <c r="AK10" s="40"/>
      <c r="AL10" s="41">
        <f t="shared" si="6"/>
        <v>0</v>
      </c>
      <c r="AM10" s="38"/>
      <c r="AN10" s="38"/>
      <c r="AO10" s="38"/>
      <c r="AP10" s="40"/>
      <c r="AQ10" s="41">
        <f t="shared" si="7"/>
        <v>0</v>
      </c>
      <c r="AR10" s="38"/>
      <c r="AS10" s="38"/>
      <c r="AT10" s="38"/>
      <c r="AU10" s="40"/>
      <c r="AV10" s="43">
        <f t="shared" si="8"/>
        <v>0</v>
      </c>
    </row>
    <row r="11" spans="1:48" ht="15.75" customHeight="1" x14ac:dyDescent="0.25">
      <c r="A11" s="21">
        <v>1</v>
      </c>
      <c r="B11" s="38" t="s">
        <v>74</v>
      </c>
      <c r="C11" s="37" t="s">
        <v>126</v>
      </c>
      <c r="D11" s="38"/>
      <c r="E11" s="38"/>
      <c r="F11" s="39" t="s">
        <v>49</v>
      </c>
      <c r="G11" s="40"/>
      <c r="H11" s="41">
        <f t="shared" si="0"/>
        <v>1</v>
      </c>
      <c r="I11" s="38"/>
      <c r="J11" s="38"/>
      <c r="K11" s="38"/>
      <c r="L11" s="40"/>
      <c r="M11" s="41">
        <f t="shared" si="1"/>
        <v>0</v>
      </c>
      <c r="N11" s="38"/>
      <c r="O11" s="38"/>
      <c r="P11" s="38"/>
      <c r="Q11" s="40"/>
      <c r="R11" s="41">
        <f t="shared" si="2"/>
        <v>0</v>
      </c>
      <c r="S11" s="38"/>
      <c r="T11" s="38"/>
      <c r="U11" s="39" t="s">
        <v>49</v>
      </c>
      <c r="V11" s="40"/>
      <c r="W11" s="41">
        <f t="shared" si="3"/>
        <v>1</v>
      </c>
      <c r="X11" s="38"/>
      <c r="Y11" s="38"/>
      <c r="Z11" s="38"/>
      <c r="AA11" s="40"/>
      <c r="AB11" s="41">
        <f t="shared" si="4"/>
        <v>0</v>
      </c>
      <c r="AC11" s="38"/>
      <c r="AD11" s="38"/>
      <c r="AE11" s="38"/>
      <c r="AF11" s="40"/>
      <c r="AG11" s="41">
        <f t="shared" si="5"/>
        <v>0</v>
      </c>
      <c r="AH11" s="38"/>
      <c r="AI11" s="38"/>
      <c r="AJ11" s="38"/>
      <c r="AK11" s="40"/>
      <c r="AL11" s="41">
        <f t="shared" si="6"/>
        <v>0</v>
      </c>
      <c r="AM11" s="38"/>
      <c r="AN11" s="38"/>
      <c r="AO11" s="38"/>
      <c r="AP11" s="40"/>
      <c r="AQ11" s="41">
        <f t="shared" si="7"/>
        <v>0</v>
      </c>
      <c r="AR11" s="38"/>
      <c r="AS11" s="38"/>
      <c r="AT11" s="39" t="s">
        <v>49</v>
      </c>
      <c r="AU11" s="40"/>
      <c r="AV11" s="43">
        <f t="shared" si="8"/>
        <v>1</v>
      </c>
    </row>
    <row r="12" spans="1:48" ht="15.75" customHeight="1" x14ac:dyDescent="0.25">
      <c r="A12" s="21">
        <v>1</v>
      </c>
      <c r="B12" s="38" t="s">
        <v>94</v>
      </c>
      <c r="C12" s="37" t="s">
        <v>126</v>
      </c>
      <c r="D12" s="38"/>
      <c r="E12" s="38"/>
      <c r="F12" s="38"/>
      <c r="G12" s="40"/>
      <c r="H12" s="41">
        <f t="shared" si="0"/>
        <v>0</v>
      </c>
      <c r="I12" s="38"/>
      <c r="J12" s="38"/>
      <c r="K12" s="38"/>
      <c r="L12" s="40"/>
      <c r="M12" s="41">
        <f t="shared" si="1"/>
        <v>0</v>
      </c>
      <c r="N12" s="38"/>
      <c r="O12" s="38"/>
      <c r="P12" s="38"/>
      <c r="Q12" s="40"/>
      <c r="R12" s="41">
        <f t="shared" si="2"/>
        <v>0</v>
      </c>
      <c r="S12" s="38"/>
      <c r="T12" s="38"/>
      <c r="U12" s="38"/>
      <c r="V12" s="40"/>
      <c r="W12" s="41">
        <f t="shared" si="3"/>
        <v>0</v>
      </c>
      <c r="X12" s="38"/>
      <c r="Y12" s="38"/>
      <c r="Z12" s="38"/>
      <c r="AA12" s="40"/>
      <c r="AB12" s="41">
        <f t="shared" si="4"/>
        <v>0</v>
      </c>
      <c r="AC12" s="38"/>
      <c r="AD12" s="38"/>
      <c r="AE12" s="38"/>
      <c r="AF12" s="40"/>
      <c r="AG12" s="41">
        <f t="shared" si="5"/>
        <v>0</v>
      </c>
      <c r="AH12" s="38"/>
      <c r="AI12" s="38"/>
      <c r="AJ12" s="38"/>
      <c r="AK12" s="40"/>
      <c r="AL12" s="41">
        <f t="shared" si="6"/>
        <v>0</v>
      </c>
      <c r="AM12" s="38"/>
      <c r="AN12" s="38"/>
      <c r="AO12" s="38"/>
      <c r="AP12" s="40"/>
      <c r="AQ12" s="41">
        <f t="shared" si="7"/>
        <v>0</v>
      </c>
      <c r="AR12" s="38"/>
      <c r="AS12" s="38"/>
      <c r="AT12" s="38"/>
      <c r="AU12" s="40"/>
      <c r="AV12" s="43">
        <f t="shared" si="8"/>
        <v>0</v>
      </c>
    </row>
    <row r="13" spans="1:48" ht="15.75" customHeight="1" x14ac:dyDescent="0.25">
      <c r="A13" s="21">
        <v>1</v>
      </c>
      <c r="B13" s="38" t="s">
        <v>96</v>
      </c>
      <c r="C13" s="37" t="s">
        <v>126</v>
      </c>
      <c r="D13" s="38"/>
      <c r="E13" s="38"/>
      <c r="F13" s="38"/>
      <c r="G13" s="42" t="s">
        <v>49</v>
      </c>
      <c r="H13" s="41">
        <f t="shared" si="0"/>
        <v>1</v>
      </c>
      <c r="I13" s="38"/>
      <c r="J13" s="38"/>
      <c r="K13" s="38"/>
      <c r="L13" s="40"/>
      <c r="M13" s="41">
        <f t="shared" si="1"/>
        <v>0</v>
      </c>
      <c r="N13" s="38"/>
      <c r="O13" s="38"/>
      <c r="P13" s="38"/>
      <c r="Q13" s="40"/>
      <c r="R13" s="41">
        <f t="shared" si="2"/>
        <v>0</v>
      </c>
      <c r="S13" s="38"/>
      <c r="T13" s="38"/>
      <c r="U13" s="38"/>
      <c r="V13" s="40"/>
      <c r="W13" s="41">
        <f t="shared" si="3"/>
        <v>0</v>
      </c>
      <c r="X13" s="38"/>
      <c r="Y13" s="38"/>
      <c r="Z13" s="38"/>
      <c r="AA13" s="40"/>
      <c r="AB13" s="41">
        <f t="shared" si="4"/>
        <v>0</v>
      </c>
      <c r="AC13" s="38"/>
      <c r="AD13" s="38"/>
      <c r="AE13" s="38"/>
      <c r="AF13" s="40"/>
      <c r="AG13" s="41">
        <f t="shared" si="5"/>
        <v>0</v>
      </c>
      <c r="AH13" s="38"/>
      <c r="AI13" s="38"/>
      <c r="AJ13" s="38"/>
      <c r="AK13" s="40"/>
      <c r="AL13" s="41">
        <f t="shared" si="6"/>
        <v>0</v>
      </c>
      <c r="AM13" s="38"/>
      <c r="AN13" s="39" t="s">
        <v>49</v>
      </c>
      <c r="AO13" s="38"/>
      <c r="AP13" s="40"/>
      <c r="AQ13" s="41">
        <f t="shared" si="7"/>
        <v>1</v>
      </c>
      <c r="AR13" s="38"/>
      <c r="AS13" s="38"/>
      <c r="AT13" s="38"/>
      <c r="AU13" s="40"/>
      <c r="AV13" s="43">
        <f t="shared" si="8"/>
        <v>0</v>
      </c>
    </row>
    <row r="14" spans="1:48" ht="15.75" customHeight="1" x14ac:dyDescent="0.25">
      <c r="A14" s="21">
        <v>1</v>
      </c>
      <c r="B14" s="38" t="s">
        <v>98</v>
      </c>
      <c r="C14" s="37" t="s">
        <v>126</v>
      </c>
      <c r="D14" s="38"/>
      <c r="E14" s="38"/>
      <c r="F14" s="38"/>
      <c r="G14" s="40"/>
      <c r="H14" s="41">
        <f t="shared" si="0"/>
        <v>0</v>
      </c>
      <c r="I14" s="38"/>
      <c r="J14" s="38"/>
      <c r="K14" s="38"/>
      <c r="L14" s="40"/>
      <c r="M14" s="41">
        <f t="shared" si="1"/>
        <v>0</v>
      </c>
      <c r="N14" s="38"/>
      <c r="O14" s="38"/>
      <c r="P14" s="38"/>
      <c r="Q14" s="40"/>
      <c r="R14" s="41">
        <f t="shared" si="2"/>
        <v>0</v>
      </c>
      <c r="S14" s="38"/>
      <c r="T14" s="38"/>
      <c r="U14" s="38"/>
      <c r="V14" s="40"/>
      <c r="W14" s="41">
        <f t="shared" si="3"/>
        <v>0</v>
      </c>
      <c r="X14" s="38"/>
      <c r="Y14" s="38"/>
      <c r="Z14" s="38"/>
      <c r="AA14" s="40"/>
      <c r="AB14" s="41">
        <f t="shared" si="4"/>
        <v>0</v>
      </c>
      <c r="AC14" s="38"/>
      <c r="AD14" s="38"/>
      <c r="AE14" s="38"/>
      <c r="AF14" s="40"/>
      <c r="AG14" s="41">
        <f t="shared" si="5"/>
        <v>0</v>
      </c>
      <c r="AH14" s="38"/>
      <c r="AI14" s="38"/>
      <c r="AJ14" s="39" t="s">
        <v>49</v>
      </c>
      <c r="AK14" s="40"/>
      <c r="AL14" s="41">
        <f t="shared" si="6"/>
        <v>1</v>
      </c>
      <c r="AM14" s="38"/>
      <c r="AN14" s="38"/>
      <c r="AO14" s="38"/>
      <c r="AP14" s="40"/>
      <c r="AQ14" s="41">
        <f t="shared" si="7"/>
        <v>0</v>
      </c>
      <c r="AR14" s="38"/>
      <c r="AS14" s="38"/>
      <c r="AT14" s="38"/>
      <c r="AU14" s="40"/>
      <c r="AV14" s="43">
        <f t="shared" si="8"/>
        <v>0</v>
      </c>
    </row>
    <row r="15" spans="1:48" ht="15.75" customHeight="1" x14ac:dyDescent="0.25">
      <c r="A15" s="21">
        <v>1</v>
      </c>
      <c r="B15" s="38" t="s">
        <v>118</v>
      </c>
      <c r="C15" s="37" t="s">
        <v>126</v>
      </c>
      <c r="D15" s="38"/>
      <c r="E15" s="38"/>
      <c r="F15" s="38"/>
      <c r="G15" s="40"/>
      <c r="H15" s="41">
        <f t="shared" si="0"/>
        <v>0</v>
      </c>
      <c r="I15" s="38"/>
      <c r="J15" s="38"/>
      <c r="K15" s="38"/>
      <c r="L15" s="40"/>
      <c r="M15" s="41">
        <f t="shared" si="1"/>
        <v>0</v>
      </c>
      <c r="N15" s="38"/>
      <c r="O15" s="38"/>
      <c r="P15" s="38"/>
      <c r="Q15" s="40"/>
      <c r="R15" s="41">
        <f t="shared" si="2"/>
        <v>0</v>
      </c>
      <c r="S15" s="38"/>
      <c r="T15" s="38"/>
      <c r="U15" s="38"/>
      <c r="V15" s="40"/>
      <c r="W15" s="41">
        <f t="shared" si="3"/>
        <v>0</v>
      </c>
      <c r="X15" s="38"/>
      <c r="Y15" s="38"/>
      <c r="Z15" s="38"/>
      <c r="AA15" s="40"/>
      <c r="AB15" s="41">
        <f t="shared" si="4"/>
        <v>0</v>
      </c>
      <c r="AC15" s="38"/>
      <c r="AD15" s="38"/>
      <c r="AE15" s="38"/>
      <c r="AF15" s="40"/>
      <c r="AG15" s="41">
        <f t="shared" si="5"/>
        <v>0</v>
      </c>
      <c r="AH15" s="38"/>
      <c r="AI15" s="38"/>
      <c r="AJ15" s="38"/>
      <c r="AK15" s="40"/>
      <c r="AL15" s="41">
        <f t="shared" si="6"/>
        <v>0</v>
      </c>
      <c r="AM15" s="38"/>
      <c r="AN15" s="38"/>
      <c r="AO15" s="38"/>
      <c r="AP15" s="40"/>
      <c r="AQ15" s="41">
        <f t="shared" si="7"/>
        <v>0</v>
      </c>
      <c r="AR15" s="38"/>
      <c r="AS15" s="38"/>
      <c r="AT15" s="38"/>
      <c r="AU15" s="40"/>
      <c r="AV15" s="43">
        <f t="shared" si="8"/>
        <v>0</v>
      </c>
    </row>
    <row r="16" spans="1:48" ht="15.75" customHeight="1" x14ac:dyDescent="0.25">
      <c r="A16" s="21">
        <v>1</v>
      </c>
      <c r="B16" s="38" t="s">
        <v>119</v>
      </c>
      <c r="C16" s="37" t="s">
        <v>126</v>
      </c>
      <c r="D16" s="38"/>
      <c r="E16" s="38"/>
      <c r="F16" s="38"/>
      <c r="G16" s="40"/>
      <c r="H16" s="41">
        <f t="shared" si="0"/>
        <v>0</v>
      </c>
      <c r="I16" s="38"/>
      <c r="J16" s="38"/>
      <c r="K16" s="38"/>
      <c r="L16" s="40"/>
      <c r="M16" s="41">
        <f t="shared" si="1"/>
        <v>0</v>
      </c>
      <c r="N16" s="38"/>
      <c r="O16" s="38"/>
      <c r="P16" s="38"/>
      <c r="Q16" s="40"/>
      <c r="R16" s="41">
        <f t="shared" si="2"/>
        <v>0</v>
      </c>
      <c r="S16" s="38"/>
      <c r="T16" s="38"/>
      <c r="U16" s="38"/>
      <c r="V16" s="40"/>
      <c r="W16" s="41">
        <f t="shared" si="3"/>
        <v>0</v>
      </c>
      <c r="X16" s="38"/>
      <c r="Y16" s="38"/>
      <c r="Z16" s="38"/>
      <c r="AA16" s="40"/>
      <c r="AB16" s="41">
        <f t="shared" si="4"/>
        <v>0</v>
      </c>
      <c r="AC16" s="38"/>
      <c r="AD16" s="38"/>
      <c r="AE16" s="38"/>
      <c r="AF16" s="40"/>
      <c r="AG16" s="41">
        <f t="shared" si="5"/>
        <v>0</v>
      </c>
      <c r="AH16" s="38"/>
      <c r="AI16" s="38"/>
      <c r="AJ16" s="38"/>
      <c r="AK16" s="40"/>
      <c r="AL16" s="41">
        <f t="shared" si="6"/>
        <v>0</v>
      </c>
      <c r="AM16" s="38"/>
      <c r="AN16" s="38"/>
      <c r="AO16" s="38"/>
      <c r="AP16" s="40"/>
      <c r="AQ16" s="41">
        <f t="shared" si="7"/>
        <v>0</v>
      </c>
      <c r="AR16" s="38"/>
      <c r="AS16" s="38"/>
      <c r="AT16" s="38"/>
      <c r="AU16" s="40"/>
      <c r="AV16" s="43">
        <f t="shared" si="8"/>
        <v>0</v>
      </c>
    </row>
    <row r="17" spans="1:48" ht="15.75" customHeight="1" x14ac:dyDescent="0.25">
      <c r="A17" s="21">
        <v>1</v>
      </c>
      <c r="B17" s="38" t="s">
        <v>97</v>
      </c>
      <c r="C17" s="37" t="s">
        <v>126</v>
      </c>
      <c r="D17" s="38"/>
      <c r="E17" s="38"/>
      <c r="F17" s="38"/>
      <c r="G17" s="42" t="s">
        <v>49</v>
      </c>
      <c r="H17" s="41">
        <f t="shared" si="0"/>
        <v>1</v>
      </c>
      <c r="I17" s="38"/>
      <c r="J17" s="38"/>
      <c r="K17" s="38"/>
      <c r="L17" s="40"/>
      <c r="M17" s="41">
        <f t="shared" si="1"/>
        <v>0</v>
      </c>
      <c r="N17" s="38"/>
      <c r="O17" s="38"/>
      <c r="P17" s="38"/>
      <c r="Q17" s="40"/>
      <c r="R17" s="41">
        <f t="shared" si="2"/>
        <v>0</v>
      </c>
      <c r="S17" s="38"/>
      <c r="T17" s="38"/>
      <c r="U17" s="38"/>
      <c r="V17" s="40"/>
      <c r="W17" s="41">
        <f t="shared" si="3"/>
        <v>0</v>
      </c>
      <c r="X17" s="38"/>
      <c r="Y17" s="38"/>
      <c r="Z17" s="38"/>
      <c r="AA17" s="40"/>
      <c r="AB17" s="41">
        <f t="shared" si="4"/>
        <v>0</v>
      </c>
      <c r="AC17" s="38"/>
      <c r="AD17" s="38"/>
      <c r="AE17" s="38"/>
      <c r="AF17" s="40"/>
      <c r="AG17" s="41">
        <f t="shared" si="5"/>
        <v>0</v>
      </c>
      <c r="AH17" s="38"/>
      <c r="AI17" s="38"/>
      <c r="AJ17" s="38"/>
      <c r="AK17" s="40"/>
      <c r="AL17" s="41">
        <f t="shared" si="6"/>
        <v>0</v>
      </c>
      <c r="AM17" s="39" t="s">
        <v>49</v>
      </c>
      <c r="AN17" s="38"/>
      <c r="AO17" s="38"/>
      <c r="AP17" s="40"/>
      <c r="AQ17" s="41">
        <f t="shared" si="7"/>
        <v>1</v>
      </c>
      <c r="AR17" s="38"/>
      <c r="AS17" s="38"/>
      <c r="AT17" s="38"/>
      <c r="AU17" s="40"/>
      <c r="AV17" s="43">
        <f t="shared" si="8"/>
        <v>0</v>
      </c>
    </row>
    <row r="18" spans="1:48" ht="15.75" customHeight="1" x14ac:dyDescent="0.25">
      <c r="A18" s="21">
        <v>1</v>
      </c>
      <c r="B18" s="38" t="s">
        <v>120</v>
      </c>
      <c r="C18" s="37" t="s">
        <v>126</v>
      </c>
      <c r="D18" s="38"/>
      <c r="E18" s="38"/>
      <c r="F18" s="38"/>
      <c r="G18" s="40"/>
      <c r="H18" s="41">
        <f t="shared" si="0"/>
        <v>0</v>
      </c>
      <c r="I18" s="38"/>
      <c r="J18" s="38"/>
      <c r="K18" s="38"/>
      <c r="L18" s="40"/>
      <c r="M18" s="41">
        <f t="shared" si="1"/>
        <v>0</v>
      </c>
      <c r="N18" s="38"/>
      <c r="O18" s="38"/>
      <c r="P18" s="38"/>
      <c r="Q18" s="40"/>
      <c r="R18" s="41">
        <f t="shared" si="2"/>
        <v>0</v>
      </c>
      <c r="S18" s="38"/>
      <c r="T18" s="38"/>
      <c r="U18" s="38"/>
      <c r="V18" s="40"/>
      <c r="W18" s="41">
        <f t="shared" si="3"/>
        <v>0</v>
      </c>
      <c r="X18" s="38"/>
      <c r="Y18" s="38"/>
      <c r="Z18" s="38"/>
      <c r="AA18" s="40"/>
      <c r="AB18" s="41">
        <f t="shared" si="4"/>
        <v>0</v>
      </c>
      <c r="AC18" s="38"/>
      <c r="AD18" s="38"/>
      <c r="AE18" s="38"/>
      <c r="AF18" s="40"/>
      <c r="AG18" s="41">
        <f t="shared" si="5"/>
        <v>0</v>
      </c>
      <c r="AH18" s="38"/>
      <c r="AI18" s="38"/>
      <c r="AJ18" s="38"/>
      <c r="AK18" s="40"/>
      <c r="AL18" s="41">
        <f t="shared" si="6"/>
        <v>0</v>
      </c>
      <c r="AM18" s="38"/>
      <c r="AN18" s="38"/>
      <c r="AO18" s="38"/>
      <c r="AP18" s="40"/>
      <c r="AQ18" s="41">
        <f t="shared" si="7"/>
        <v>0</v>
      </c>
      <c r="AR18" s="38"/>
      <c r="AS18" s="38"/>
      <c r="AT18" s="38"/>
      <c r="AU18" s="40"/>
      <c r="AV18" s="43">
        <f t="shared" si="8"/>
        <v>0</v>
      </c>
    </row>
    <row r="19" spans="1:48" ht="15.75" customHeight="1" x14ac:dyDescent="0.25">
      <c r="A19" s="21">
        <v>1</v>
      </c>
      <c r="B19" s="38" t="s">
        <v>121</v>
      </c>
      <c r="C19" s="37" t="s">
        <v>126</v>
      </c>
      <c r="D19" s="38"/>
      <c r="E19" s="39" t="s">
        <v>49</v>
      </c>
      <c r="F19" s="38"/>
      <c r="G19" s="40"/>
      <c r="H19" s="41">
        <f t="shared" si="0"/>
        <v>1</v>
      </c>
      <c r="I19" s="39" t="s">
        <v>49</v>
      </c>
      <c r="J19" s="38"/>
      <c r="K19" s="38"/>
      <c r="L19" s="40"/>
      <c r="M19" s="41">
        <f t="shared" si="1"/>
        <v>1</v>
      </c>
      <c r="N19" s="38"/>
      <c r="O19" s="38"/>
      <c r="P19" s="38"/>
      <c r="Q19" s="40"/>
      <c r="R19" s="41">
        <f t="shared" si="2"/>
        <v>0</v>
      </c>
      <c r="S19" s="39" t="s">
        <v>49</v>
      </c>
      <c r="T19" s="38"/>
      <c r="U19" s="38"/>
      <c r="V19" s="40"/>
      <c r="W19" s="41">
        <f t="shared" si="3"/>
        <v>1</v>
      </c>
      <c r="X19" s="38"/>
      <c r="Y19" s="38"/>
      <c r="Z19" s="38"/>
      <c r="AA19" s="40"/>
      <c r="AB19" s="41">
        <f t="shared" si="4"/>
        <v>0</v>
      </c>
      <c r="AC19" s="38"/>
      <c r="AD19" s="39" t="s">
        <v>49</v>
      </c>
      <c r="AE19" s="38"/>
      <c r="AF19" s="40"/>
      <c r="AG19" s="41">
        <f t="shared" si="5"/>
        <v>1</v>
      </c>
      <c r="AH19" s="38"/>
      <c r="AI19" s="38"/>
      <c r="AJ19" s="38"/>
      <c r="AK19" s="40"/>
      <c r="AL19" s="41">
        <f t="shared" si="6"/>
        <v>0</v>
      </c>
      <c r="AM19" s="38"/>
      <c r="AN19" s="39" t="s">
        <v>49</v>
      </c>
      <c r="AO19" s="38"/>
      <c r="AP19" s="40"/>
      <c r="AQ19" s="41">
        <f t="shared" si="7"/>
        <v>1</v>
      </c>
      <c r="AR19" s="38"/>
      <c r="AS19" s="39"/>
      <c r="AT19" s="39" t="s">
        <v>49</v>
      </c>
      <c r="AU19" s="40"/>
      <c r="AV19" s="43">
        <f t="shared" si="8"/>
        <v>1</v>
      </c>
    </row>
    <row r="20" spans="1:48" ht="15.75" customHeight="1" x14ac:dyDescent="0.25">
      <c r="A20" s="21">
        <v>1</v>
      </c>
      <c r="B20" s="38" t="s">
        <v>109</v>
      </c>
      <c r="C20" s="37" t="s">
        <v>126</v>
      </c>
      <c r="D20" s="38"/>
      <c r="E20" s="38"/>
      <c r="F20" s="38"/>
      <c r="G20" s="40"/>
      <c r="H20" s="41">
        <f t="shared" si="0"/>
        <v>0</v>
      </c>
      <c r="I20" s="38"/>
      <c r="J20" s="38"/>
      <c r="K20" s="38"/>
      <c r="L20" s="40"/>
      <c r="M20" s="41">
        <f t="shared" si="1"/>
        <v>0</v>
      </c>
      <c r="N20" s="38"/>
      <c r="O20" s="38"/>
      <c r="P20" s="38"/>
      <c r="Q20" s="40"/>
      <c r="R20" s="41">
        <f t="shared" si="2"/>
        <v>0</v>
      </c>
      <c r="S20" s="38"/>
      <c r="T20" s="38"/>
      <c r="U20" s="38"/>
      <c r="V20" s="40"/>
      <c r="W20" s="41">
        <f t="shared" si="3"/>
        <v>0</v>
      </c>
      <c r="X20" s="38"/>
      <c r="Y20" s="38"/>
      <c r="Z20" s="39" t="s">
        <v>49</v>
      </c>
      <c r="AA20" s="40"/>
      <c r="AB20" s="41">
        <f t="shared" si="4"/>
        <v>1</v>
      </c>
      <c r="AC20" s="38"/>
      <c r="AD20" s="38"/>
      <c r="AE20" s="38"/>
      <c r="AF20" s="40"/>
      <c r="AG20" s="41">
        <f t="shared" si="5"/>
        <v>0</v>
      </c>
      <c r="AH20" s="38"/>
      <c r="AI20" s="38"/>
      <c r="AJ20" s="38"/>
      <c r="AK20" s="40"/>
      <c r="AL20" s="41">
        <f t="shared" si="6"/>
        <v>0</v>
      </c>
      <c r="AM20" s="38"/>
      <c r="AN20" s="38"/>
      <c r="AO20" s="39" t="s">
        <v>49</v>
      </c>
      <c r="AP20" s="40"/>
      <c r="AQ20" s="41">
        <f t="shared" si="7"/>
        <v>1</v>
      </c>
      <c r="AR20" s="38"/>
      <c r="AS20" s="39" t="s">
        <v>49</v>
      </c>
      <c r="AT20" s="38"/>
      <c r="AU20" s="40"/>
      <c r="AV20" s="43">
        <f t="shared" si="8"/>
        <v>1</v>
      </c>
    </row>
    <row r="21" spans="1:48" ht="15.75" customHeight="1" x14ac:dyDescent="0.25">
      <c r="A21" s="21">
        <v>1</v>
      </c>
      <c r="B21" s="38" t="s">
        <v>110</v>
      </c>
      <c r="C21" s="37" t="s">
        <v>126</v>
      </c>
      <c r="D21" s="38"/>
      <c r="E21" s="38"/>
      <c r="F21" s="38"/>
      <c r="G21" s="40"/>
      <c r="H21" s="41">
        <f t="shared" si="0"/>
        <v>0</v>
      </c>
      <c r="I21" s="38"/>
      <c r="J21" s="38"/>
      <c r="K21" s="38"/>
      <c r="L21" s="40"/>
      <c r="M21" s="41">
        <f t="shared" si="1"/>
        <v>0</v>
      </c>
      <c r="N21" s="38"/>
      <c r="O21" s="38"/>
      <c r="P21" s="38"/>
      <c r="Q21" s="40"/>
      <c r="R21" s="41">
        <f t="shared" si="2"/>
        <v>0</v>
      </c>
      <c r="S21" s="38"/>
      <c r="T21" s="38"/>
      <c r="U21" s="38"/>
      <c r="V21" s="40"/>
      <c r="W21" s="41">
        <f t="shared" si="3"/>
        <v>0</v>
      </c>
      <c r="X21" s="38"/>
      <c r="Y21" s="38"/>
      <c r="Z21" s="38"/>
      <c r="AA21" s="42" t="s">
        <v>49</v>
      </c>
      <c r="AB21" s="41">
        <f t="shared" si="4"/>
        <v>1</v>
      </c>
      <c r="AC21" s="38"/>
      <c r="AD21" s="38"/>
      <c r="AE21" s="38"/>
      <c r="AF21" s="40"/>
      <c r="AG21" s="41">
        <f t="shared" si="5"/>
        <v>0</v>
      </c>
      <c r="AH21" s="38"/>
      <c r="AI21" s="38"/>
      <c r="AJ21" s="38"/>
      <c r="AK21" s="40"/>
      <c r="AL21" s="41">
        <f t="shared" si="6"/>
        <v>0</v>
      </c>
      <c r="AM21" s="38"/>
      <c r="AN21" s="38"/>
      <c r="AO21" s="38"/>
      <c r="AP21" s="40"/>
      <c r="AQ21" s="41">
        <f t="shared" si="7"/>
        <v>0</v>
      </c>
      <c r="AR21" s="39" t="s">
        <v>49</v>
      </c>
      <c r="AS21" s="38"/>
      <c r="AT21" s="38"/>
      <c r="AU21" s="40"/>
      <c r="AV21" s="43">
        <f t="shared" si="8"/>
        <v>1</v>
      </c>
    </row>
    <row r="22" spans="1:48" ht="15.75" customHeight="1" x14ac:dyDescent="0.25">
      <c r="A22" s="21">
        <v>1</v>
      </c>
      <c r="B22" s="38" t="s">
        <v>95</v>
      </c>
      <c r="C22" s="37" t="s">
        <v>126</v>
      </c>
      <c r="D22" s="38"/>
      <c r="E22" s="38"/>
      <c r="F22" s="38"/>
      <c r="G22" s="40"/>
      <c r="H22" s="41">
        <f t="shared" si="0"/>
        <v>0</v>
      </c>
      <c r="I22" s="38"/>
      <c r="J22" s="38"/>
      <c r="K22" s="38"/>
      <c r="L22" s="40"/>
      <c r="M22" s="41">
        <f t="shared" si="1"/>
        <v>0</v>
      </c>
      <c r="N22" s="38"/>
      <c r="O22" s="38"/>
      <c r="P22" s="38"/>
      <c r="Q22" s="40"/>
      <c r="R22" s="41">
        <f t="shared" si="2"/>
        <v>0</v>
      </c>
      <c r="S22" s="38"/>
      <c r="T22" s="38"/>
      <c r="U22" s="38"/>
      <c r="V22" s="40"/>
      <c r="W22" s="41">
        <f t="shared" si="3"/>
        <v>0</v>
      </c>
      <c r="X22" s="38"/>
      <c r="Y22" s="38"/>
      <c r="Z22" s="38"/>
      <c r="AA22" s="40"/>
      <c r="AB22" s="41">
        <f t="shared" si="4"/>
        <v>0</v>
      </c>
      <c r="AC22" s="38"/>
      <c r="AD22" s="38"/>
      <c r="AE22" s="38"/>
      <c r="AF22" s="40"/>
      <c r="AG22" s="41">
        <f t="shared" si="5"/>
        <v>0</v>
      </c>
      <c r="AH22" s="38"/>
      <c r="AI22" s="38"/>
      <c r="AJ22" s="38"/>
      <c r="AK22" s="40"/>
      <c r="AL22" s="41">
        <f t="shared" si="6"/>
        <v>0</v>
      </c>
      <c r="AM22" s="38"/>
      <c r="AN22" s="38"/>
      <c r="AO22" s="38"/>
      <c r="AP22" s="40"/>
      <c r="AQ22" s="41">
        <f t="shared" si="7"/>
        <v>0</v>
      </c>
      <c r="AR22" s="39" t="s">
        <v>49</v>
      </c>
      <c r="AS22" s="38"/>
      <c r="AT22" s="38"/>
      <c r="AU22" s="40"/>
      <c r="AV22" s="43">
        <f t="shared" si="8"/>
        <v>1</v>
      </c>
    </row>
    <row r="23" spans="1:48" ht="15.75" customHeight="1" x14ac:dyDescent="0.25">
      <c r="A23" s="21">
        <v>1</v>
      </c>
      <c r="B23" s="38" t="s">
        <v>99</v>
      </c>
      <c r="C23" s="37" t="s">
        <v>126</v>
      </c>
      <c r="D23" s="38"/>
      <c r="E23" s="38"/>
      <c r="F23" s="38"/>
      <c r="G23" s="40"/>
      <c r="H23" s="41">
        <f t="shared" si="0"/>
        <v>0</v>
      </c>
      <c r="I23" s="38"/>
      <c r="J23" s="39" t="s">
        <v>49</v>
      </c>
      <c r="K23" s="38"/>
      <c r="L23" s="40"/>
      <c r="M23" s="41">
        <f t="shared" si="1"/>
        <v>1</v>
      </c>
      <c r="N23" s="38"/>
      <c r="O23" s="38"/>
      <c r="P23" s="38"/>
      <c r="Q23" s="40"/>
      <c r="R23" s="41">
        <f t="shared" si="2"/>
        <v>0</v>
      </c>
      <c r="S23" s="39" t="s">
        <v>49</v>
      </c>
      <c r="T23" s="38"/>
      <c r="U23" s="38"/>
      <c r="V23" s="40"/>
      <c r="W23" s="41">
        <f t="shared" si="3"/>
        <v>1</v>
      </c>
      <c r="X23" s="38"/>
      <c r="Y23" s="38"/>
      <c r="Z23" s="38"/>
      <c r="AA23" s="42" t="s">
        <v>49</v>
      </c>
      <c r="AB23" s="41">
        <f t="shared" si="4"/>
        <v>1</v>
      </c>
      <c r="AC23" s="38"/>
      <c r="AD23" s="38"/>
      <c r="AE23" s="38"/>
      <c r="AF23" s="40"/>
      <c r="AG23" s="41">
        <f t="shared" si="5"/>
        <v>0</v>
      </c>
      <c r="AH23" s="38"/>
      <c r="AI23" s="38"/>
      <c r="AJ23" s="38"/>
      <c r="AK23" s="40"/>
      <c r="AL23" s="41">
        <f t="shared" si="6"/>
        <v>0</v>
      </c>
      <c r="AM23" s="38"/>
      <c r="AN23" s="38"/>
      <c r="AO23" s="38"/>
      <c r="AP23" s="40"/>
      <c r="AQ23" s="41">
        <f t="shared" si="7"/>
        <v>0</v>
      </c>
      <c r="AR23" s="38"/>
      <c r="AS23" s="38"/>
      <c r="AT23" s="38"/>
      <c r="AU23" s="40"/>
      <c r="AV23" s="43">
        <f t="shared" si="8"/>
        <v>0</v>
      </c>
    </row>
    <row r="24" spans="1:48" ht="15.75" customHeight="1" x14ac:dyDescent="0.25">
      <c r="A24" s="21">
        <v>1</v>
      </c>
      <c r="B24" s="38" t="s">
        <v>100</v>
      </c>
      <c r="C24" s="37" t="s">
        <v>126</v>
      </c>
      <c r="D24" s="38"/>
      <c r="E24" s="38"/>
      <c r="F24" s="38"/>
      <c r="G24" s="40"/>
      <c r="H24" s="41">
        <f t="shared" si="0"/>
        <v>0</v>
      </c>
      <c r="I24" s="38"/>
      <c r="J24" s="38"/>
      <c r="K24" s="38"/>
      <c r="L24" s="40"/>
      <c r="M24" s="41">
        <f t="shared" si="1"/>
        <v>0</v>
      </c>
      <c r="N24" s="38"/>
      <c r="O24" s="38"/>
      <c r="P24" s="38"/>
      <c r="Q24" s="40"/>
      <c r="R24" s="41">
        <f t="shared" si="2"/>
        <v>0</v>
      </c>
      <c r="S24" s="38"/>
      <c r="T24" s="38"/>
      <c r="U24" s="38"/>
      <c r="V24" s="42" t="s">
        <v>49</v>
      </c>
      <c r="W24" s="41">
        <f t="shared" si="3"/>
        <v>1</v>
      </c>
      <c r="X24" s="38"/>
      <c r="Y24" s="38"/>
      <c r="Z24" s="38"/>
      <c r="AA24" s="40"/>
      <c r="AB24" s="41">
        <f t="shared" si="4"/>
        <v>0</v>
      </c>
      <c r="AC24" s="38"/>
      <c r="AD24" s="38"/>
      <c r="AE24" s="38"/>
      <c r="AF24" s="40"/>
      <c r="AG24" s="41">
        <f t="shared" si="5"/>
        <v>0</v>
      </c>
      <c r="AH24" s="39" t="s">
        <v>49</v>
      </c>
      <c r="AI24" s="38"/>
      <c r="AJ24" s="38"/>
      <c r="AK24" s="40"/>
      <c r="AL24" s="41">
        <f t="shared" si="6"/>
        <v>1</v>
      </c>
      <c r="AM24" s="38"/>
      <c r="AN24" s="38"/>
      <c r="AO24" s="38"/>
      <c r="AP24" s="40"/>
      <c r="AQ24" s="41">
        <f t="shared" si="7"/>
        <v>0</v>
      </c>
      <c r="AR24" s="38"/>
      <c r="AS24" s="39" t="s">
        <v>49</v>
      </c>
      <c r="AT24" s="38"/>
      <c r="AU24" s="40"/>
      <c r="AV24" s="43">
        <f t="shared" si="8"/>
        <v>1</v>
      </c>
    </row>
    <row r="25" spans="1:48" ht="15.75" customHeight="1" x14ac:dyDescent="0.25">
      <c r="A25" s="21">
        <v>1</v>
      </c>
      <c r="B25" s="38" t="s">
        <v>101</v>
      </c>
      <c r="C25" s="37" t="s">
        <v>126</v>
      </c>
      <c r="D25" s="38"/>
      <c r="E25" s="38"/>
      <c r="F25" s="38"/>
      <c r="G25" s="40"/>
      <c r="H25" s="41">
        <f t="shared" si="0"/>
        <v>0</v>
      </c>
      <c r="I25" s="38"/>
      <c r="J25" s="38"/>
      <c r="K25" s="38"/>
      <c r="L25" s="40"/>
      <c r="M25" s="41">
        <f t="shared" si="1"/>
        <v>0</v>
      </c>
      <c r="N25" s="38"/>
      <c r="O25" s="38"/>
      <c r="P25" s="38"/>
      <c r="Q25" s="40"/>
      <c r="R25" s="41">
        <f t="shared" si="2"/>
        <v>0</v>
      </c>
      <c r="S25" s="38"/>
      <c r="T25" s="38"/>
      <c r="U25" s="38"/>
      <c r="V25" s="40"/>
      <c r="W25" s="41">
        <f t="shared" si="3"/>
        <v>0</v>
      </c>
      <c r="X25" s="38"/>
      <c r="Y25" s="38"/>
      <c r="Z25" s="38"/>
      <c r="AA25" s="40"/>
      <c r="AB25" s="41">
        <f t="shared" si="4"/>
        <v>0</v>
      </c>
      <c r="AC25" s="38"/>
      <c r="AD25" s="38"/>
      <c r="AE25" s="38"/>
      <c r="AF25" s="40"/>
      <c r="AG25" s="41">
        <f t="shared" si="5"/>
        <v>0</v>
      </c>
      <c r="AH25" s="38"/>
      <c r="AI25" s="38"/>
      <c r="AJ25" s="38"/>
      <c r="AK25" s="40"/>
      <c r="AL25" s="41">
        <f t="shared" si="6"/>
        <v>0</v>
      </c>
      <c r="AM25" s="38"/>
      <c r="AN25" s="38"/>
      <c r="AO25" s="38"/>
      <c r="AP25" s="40"/>
      <c r="AQ25" s="41">
        <f t="shared" si="7"/>
        <v>0</v>
      </c>
      <c r="AR25" s="38"/>
      <c r="AS25" s="38"/>
      <c r="AT25" s="38"/>
      <c r="AU25" s="40"/>
      <c r="AV25" s="43">
        <f t="shared" si="8"/>
        <v>0</v>
      </c>
    </row>
    <row r="26" spans="1:48" ht="15.75" customHeight="1" x14ac:dyDescent="0.25">
      <c r="A26" s="21">
        <v>1</v>
      </c>
      <c r="B26" s="38" t="s">
        <v>122</v>
      </c>
      <c r="C26" s="37" t="s">
        <v>126</v>
      </c>
      <c r="D26" s="38"/>
      <c r="E26" s="38"/>
      <c r="F26" s="38"/>
      <c r="G26" s="40"/>
      <c r="H26" s="41">
        <f t="shared" si="0"/>
        <v>0</v>
      </c>
      <c r="I26" s="38"/>
      <c r="J26" s="38"/>
      <c r="K26" s="38"/>
      <c r="L26" s="40"/>
      <c r="M26" s="41">
        <f t="shared" si="1"/>
        <v>0</v>
      </c>
      <c r="N26" s="38"/>
      <c r="O26" s="38"/>
      <c r="P26" s="38"/>
      <c r="Q26" s="40"/>
      <c r="R26" s="41">
        <f t="shared" si="2"/>
        <v>0</v>
      </c>
      <c r="S26" s="38"/>
      <c r="T26" s="38"/>
      <c r="U26" s="38"/>
      <c r="V26" s="40"/>
      <c r="W26" s="41">
        <f t="shared" si="3"/>
        <v>0</v>
      </c>
      <c r="X26" s="38"/>
      <c r="Y26" s="38"/>
      <c r="Z26" s="38"/>
      <c r="AA26" s="40"/>
      <c r="AB26" s="41">
        <f t="shared" si="4"/>
        <v>0</v>
      </c>
      <c r="AC26" s="38"/>
      <c r="AD26" s="38"/>
      <c r="AE26" s="38"/>
      <c r="AF26" s="40"/>
      <c r="AG26" s="41">
        <f t="shared" si="5"/>
        <v>0</v>
      </c>
      <c r="AH26" s="38"/>
      <c r="AI26" s="38"/>
      <c r="AJ26" s="38"/>
      <c r="AK26" s="40"/>
      <c r="AL26" s="41">
        <f t="shared" si="6"/>
        <v>0</v>
      </c>
      <c r="AM26" s="38"/>
      <c r="AN26" s="38"/>
      <c r="AO26" s="38"/>
      <c r="AP26" s="40"/>
      <c r="AQ26" s="41">
        <f t="shared" si="7"/>
        <v>0</v>
      </c>
      <c r="AR26" s="38"/>
      <c r="AS26" s="38"/>
      <c r="AT26" s="38"/>
      <c r="AU26" s="40"/>
      <c r="AV26" s="43">
        <f t="shared" si="8"/>
        <v>0</v>
      </c>
    </row>
    <row r="27" spans="1:48" ht="15.75" customHeight="1" x14ac:dyDescent="0.25">
      <c r="A27" s="21">
        <v>1</v>
      </c>
      <c r="B27" s="38" t="s">
        <v>123</v>
      </c>
      <c r="C27" s="37" t="s">
        <v>126</v>
      </c>
      <c r="D27" s="38"/>
      <c r="E27" s="38"/>
      <c r="F27" s="38"/>
      <c r="G27" s="40"/>
      <c r="H27" s="41">
        <f t="shared" si="0"/>
        <v>0</v>
      </c>
      <c r="I27" s="38"/>
      <c r="J27" s="38"/>
      <c r="K27" s="38"/>
      <c r="L27" s="40"/>
      <c r="M27" s="41">
        <f t="shared" si="1"/>
        <v>0</v>
      </c>
      <c r="N27" s="38"/>
      <c r="O27" s="38"/>
      <c r="P27" s="38"/>
      <c r="Q27" s="40"/>
      <c r="R27" s="41">
        <f t="shared" si="2"/>
        <v>0</v>
      </c>
      <c r="S27" s="38"/>
      <c r="T27" s="38"/>
      <c r="U27" s="38"/>
      <c r="V27" s="40"/>
      <c r="W27" s="41">
        <f t="shared" si="3"/>
        <v>0</v>
      </c>
      <c r="X27" s="38"/>
      <c r="Y27" s="38"/>
      <c r="Z27" s="38"/>
      <c r="AA27" s="40"/>
      <c r="AB27" s="41">
        <f t="shared" si="4"/>
        <v>0</v>
      </c>
      <c r="AC27" s="38"/>
      <c r="AD27" s="38"/>
      <c r="AE27" s="38"/>
      <c r="AF27" s="40"/>
      <c r="AG27" s="41">
        <f t="shared" si="5"/>
        <v>0</v>
      </c>
      <c r="AH27" s="38"/>
      <c r="AI27" s="38"/>
      <c r="AJ27" s="38"/>
      <c r="AK27" s="40"/>
      <c r="AL27" s="41">
        <f t="shared" si="6"/>
        <v>0</v>
      </c>
      <c r="AM27" s="38"/>
      <c r="AN27" s="38"/>
      <c r="AO27" s="38"/>
      <c r="AP27" s="40"/>
      <c r="AQ27" s="41">
        <f t="shared" si="7"/>
        <v>0</v>
      </c>
      <c r="AR27" s="38"/>
      <c r="AS27" s="38"/>
      <c r="AT27" s="38"/>
      <c r="AU27" s="40"/>
      <c r="AV27" s="43">
        <f t="shared" si="8"/>
        <v>0</v>
      </c>
    </row>
    <row r="28" spans="1:48" ht="15.75" customHeight="1" x14ac:dyDescent="0.25">
      <c r="A28" s="21">
        <v>1</v>
      </c>
      <c r="B28" s="38" t="s">
        <v>81</v>
      </c>
      <c r="C28" s="37" t="s">
        <v>126</v>
      </c>
      <c r="D28" s="38"/>
      <c r="E28" s="38"/>
      <c r="F28" s="38"/>
      <c r="G28" s="40"/>
      <c r="H28" s="41">
        <f t="shared" si="0"/>
        <v>0</v>
      </c>
      <c r="I28" s="38"/>
      <c r="J28" s="38"/>
      <c r="K28" s="38"/>
      <c r="L28" s="40"/>
      <c r="M28" s="41">
        <f t="shared" si="1"/>
        <v>0</v>
      </c>
      <c r="N28" s="38"/>
      <c r="O28" s="38"/>
      <c r="P28" s="38"/>
      <c r="Q28" s="40"/>
      <c r="R28" s="41">
        <f t="shared" si="2"/>
        <v>0</v>
      </c>
      <c r="S28" s="38"/>
      <c r="T28" s="38"/>
      <c r="U28" s="38"/>
      <c r="V28" s="40"/>
      <c r="W28" s="41">
        <f t="shared" si="3"/>
        <v>0</v>
      </c>
      <c r="X28" s="38"/>
      <c r="Y28" s="38"/>
      <c r="Z28" s="38"/>
      <c r="AA28" s="40"/>
      <c r="AB28" s="41">
        <f t="shared" si="4"/>
        <v>0</v>
      </c>
      <c r="AC28" s="38"/>
      <c r="AD28" s="38"/>
      <c r="AE28" s="38"/>
      <c r="AF28" s="40"/>
      <c r="AG28" s="41">
        <f t="shared" si="5"/>
        <v>0</v>
      </c>
      <c r="AH28" s="38"/>
      <c r="AI28" s="38"/>
      <c r="AJ28" s="38"/>
      <c r="AK28" s="40"/>
      <c r="AL28" s="41">
        <f t="shared" si="6"/>
        <v>0</v>
      </c>
      <c r="AM28" s="38"/>
      <c r="AN28" s="38"/>
      <c r="AO28" s="38"/>
      <c r="AP28" s="40"/>
      <c r="AQ28" s="41">
        <f t="shared" si="7"/>
        <v>0</v>
      </c>
      <c r="AR28" s="38"/>
      <c r="AS28" s="38"/>
      <c r="AT28" s="38"/>
      <c r="AU28" s="40"/>
      <c r="AV28" s="43">
        <f t="shared" si="8"/>
        <v>0</v>
      </c>
    </row>
    <row r="29" spans="1:48" ht="15.75" customHeight="1" x14ac:dyDescent="0.25">
      <c r="A29" s="21">
        <v>1</v>
      </c>
      <c r="B29" s="38" t="s">
        <v>124</v>
      </c>
      <c r="C29" s="37" t="s">
        <v>126</v>
      </c>
      <c r="D29" s="38"/>
      <c r="E29" s="38"/>
      <c r="F29" s="38"/>
      <c r="G29" s="40"/>
      <c r="H29" s="41">
        <f t="shared" si="0"/>
        <v>0</v>
      </c>
      <c r="I29" s="38"/>
      <c r="J29" s="38"/>
      <c r="K29" s="38"/>
      <c r="L29" s="40"/>
      <c r="M29" s="41">
        <f t="shared" si="1"/>
        <v>0</v>
      </c>
      <c r="N29" s="38"/>
      <c r="O29" s="38"/>
      <c r="P29" s="38"/>
      <c r="Q29" s="40"/>
      <c r="R29" s="41">
        <f t="shared" si="2"/>
        <v>0</v>
      </c>
      <c r="S29" s="38"/>
      <c r="T29" s="38"/>
      <c r="U29" s="38"/>
      <c r="V29" s="40"/>
      <c r="W29" s="41">
        <f t="shared" si="3"/>
        <v>0</v>
      </c>
      <c r="X29" s="38"/>
      <c r="Y29" s="38"/>
      <c r="Z29" s="38"/>
      <c r="AA29" s="40"/>
      <c r="AB29" s="41">
        <f t="shared" si="4"/>
        <v>0</v>
      </c>
      <c r="AC29" s="38"/>
      <c r="AD29" s="38"/>
      <c r="AE29" s="38"/>
      <c r="AF29" s="40"/>
      <c r="AG29" s="41">
        <f t="shared" si="5"/>
        <v>0</v>
      </c>
      <c r="AH29" s="38"/>
      <c r="AI29" s="38"/>
      <c r="AJ29" s="38"/>
      <c r="AK29" s="40"/>
      <c r="AL29" s="41">
        <f t="shared" si="6"/>
        <v>0</v>
      </c>
      <c r="AM29" s="38"/>
      <c r="AN29" s="38"/>
      <c r="AO29" s="38"/>
      <c r="AP29" s="40"/>
      <c r="AQ29" s="41">
        <f t="shared" si="7"/>
        <v>0</v>
      </c>
      <c r="AR29" s="38"/>
      <c r="AS29" s="38"/>
      <c r="AT29" s="38"/>
      <c r="AU29" s="40"/>
      <c r="AV29" s="43">
        <f t="shared" si="8"/>
        <v>0</v>
      </c>
    </row>
    <row r="30" spans="1:48" ht="15.75" customHeight="1" x14ac:dyDescent="0.25">
      <c r="A30" s="21">
        <v>1</v>
      </c>
      <c r="B30" s="38" t="s">
        <v>102</v>
      </c>
      <c r="C30" s="37" t="s">
        <v>126</v>
      </c>
      <c r="D30" s="38"/>
      <c r="E30" s="38"/>
      <c r="F30" s="38"/>
      <c r="G30" s="40"/>
      <c r="H30" s="41">
        <f t="shared" si="0"/>
        <v>0</v>
      </c>
      <c r="I30" s="38"/>
      <c r="J30" s="38"/>
      <c r="K30" s="38"/>
      <c r="L30" s="40"/>
      <c r="M30" s="41">
        <f t="shared" si="1"/>
        <v>0</v>
      </c>
      <c r="N30" s="38"/>
      <c r="O30" s="38"/>
      <c r="P30" s="38"/>
      <c r="Q30" s="40"/>
      <c r="R30" s="41">
        <f t="shared" si="2"/>
        <v>0</v>
      </c>
      <c r="S30" s="38"/>
      <c r="T30" s="38"/>
      <c r="U30" s="38"/>
      <c r="V30" s="40"/>
      <c r="W30" s="41">
        <f t="shared" si="3"/>
        <v>0</v>
      </c>
      <c r="X30" s="38"/>
      <c r="Y30" s="38"/>
      <c r="Z30" s="38"/>
      <c r="AA30" s="40"/>
      <c r="AB30" s="41">
        <f t="shared" si="4"/>
        <v>0</v>
      </c>
      <c r="AC30" s="38"/>
      <c r="AD30" s="38"/>
      <c r="AE30" s="38"/>
      <c r="AF30" s="40"/>
      <c r="AG30" s="41">
        <f t="shared" si="5"/>
        <v>0</v>
      </c>
      <c r="AH30" s="38"/>
      <c r="AI30" s="38"/>
      <c r="AJ30" s="38"/>
      <c r="AK30" s="40"/>
      <c r="AL30" s="41">
        <f t="shared" si="6"/>
        <v>0</v>
      </c>
      <c r="AM30" s="38"/>
      <c r="AN30" s="38"/>
      <c r="AO30" s="38"/>
      <c r="AP30" s="40"/>
      <c r="AQ30" s="41">
        <f t="shared" si="7"/>
        <v>0</v>
      </c>
      <c r="AR30" s="38"/>
      <c r="AS30" s="38"/>
      <c r="AT30" s="38"/>
      <c r="AU30" s="40"/>
      <c r="AV30" s="43">
        <f t="shared" si="8"/>
        <v>0</v>
      </c>
    </row>
    <row r="31" spans="1:48" ht="15.75" customHeight="1" x14ac:dyDescent="0.25">
      <c r="A31" s="21">
        <v>1</v>
      </c>
      <c r="B31" s="44" t="s">
        <v>82</v>
      </c>
      <c r="C31" s="37" t="s">
        <v>126</v>
      </c>
      <c r="D31" s="45"/>
      <c r="E31" s="45"/>
      <c r="F31" s="45"/>
      <c r="G31" s="46"/>
      <c r="H31" s="47">
        <f t="shared" si="0"/>
        <v>0</v>
      </c>
      <c r="I31" s="45"/>
      <c r="J31" s="45"/>
      <c r="K31" s="45"/>
      <c r="L31" s="46"/>
      <c r="M31" s="47">
        <f t="shared" si="1"/>
        <v>0</v>
      </c>
      <c r="N31" s="45"/>
      <c r="O31" s="45"/>
      <c r="P31" s="45"/>
      <c r="Q31" s="46"/>
      <c r="R31" s="47">
        <f t="shared" si="2"/>
        <v>0</v>
      </c>
      <c r="S31" s="45"/>
      <c r="T31" s="45"/>
      <c r="U31" s="45"/>
      <c r="V31" s="46"/>
      <c r="W31" s="47">
        <f t="shared" si="3"/>
        <v>0</v>
      </c>
      <c r="X31" s="45"/>
      <c r="Y31" s="45"/>
      <c r="Z31" s="45"/>
      <c r="AA31" s="46"/>
      <c r="AB31" s="47">
        <f t="shared" si="4"/>
        <v>0</v>
      </c>
      <c r="AC31" s="45"/>
      <c r="AD31" s="45"/>
      <c r="AE31" s="45"/>
      <c r="AF31" s="46"/>
      <c r="AG31" s="47">
        <f t="shared" si="5"/>
        <v>0</v>
      </c>
      <c r="AH31" s="45"/>
      <c r="AI31" s="45"/>
      <c r="AJ31" s="45"/>
      <c r="AK31" s="46"/>
      <c r="AL31" s="47">
        <f t="shared" si="6"/>
        <v>0</v>
      </c>
      <c r="AM31" s="45"/>
      <c r="AN31" s="45"/>
      <c r="AO31" s="45"/>
      <c r="AP31" s="46"/>
      <c r="AQ31" s="47">
        <f t="shared" si="7"/>
        <v>0</v>
      </c>
      <c r="AR31" s="45"/>
      <c r="AS31" s="45"/>
      <c r="AT31" s="45"/>
      <c r="AU31" s="46"/>
      <c r="AV31" s="48">
        <f t="shared" si="8"/>
        <v>0</v>
      </c>
    </row>
    <row r="32" spans="1:48" ht="15.75" customHeight="1" x14ac:dyDescent="0.25">
      <c r="A32" s="21">
        <v>1</v>
      </c>
      <c r="B32" s="44"/>
      <c r="C32" s="38" t="s">
        <v>126</v>
      </c>
      <c r="D32" s="38"/>
      <c r="E32" s="38"/>
      <c r="F32" s="38"/>
      <c r="G32" s="40"/>
      <c r="H32" s="41">
        <f t="shared" si="0"/>
        <v>0</v>
      </c>
      <c r="I32" s="38"/>
      <c r="J32" s="38"/>
      <c r="K32" s="38"/>
      <c r="L32" s="40"/>
      <c r="M32" s="41">
        <f t="shared" si="1"/>
        <v>0</v>
      </c>
      <c r="N32" s="38"/>
      <c r="O32" s="38"/>
      <c r="P32" s="38"/>
      <c r="Q32" s="40"/>
      <c r="R32" s="41">
        <f t="shared" si="2"/>
        <v>0</v>
      </c>
      <c r="S32" s="38"/>
      <c r="T32" s="38"/>
      <c r="U32" s="38"/>
      <c r="V32" s="40"/>
      <c r="W32" s="41">
        <f t="shared" si="3"/>
        <v>0</v>
      </c>
      <c r="X32" s="38"/>
      <c r="Y32" s="38"/>
      <c r="Z32" s="38"/>
      <c r="AA32" s="40"/>
      <c r="AB32" s="41">
        <f t="shared" si="4"/>
        <v>0</v>
      </c>
      <c r="AC32" s="38"/>
      <c r="AD32" s="38"/>
      <c r="AE32" s="38"/>
      <c r="AF32" s="40"/>
      <c r="AG32" s="41">
        <f t="shared" si="5"/>
        <v>0</v>
      </c>
      <c r="AH32" s="38"/>
      <c r="AI32" s="38"/>
      <c r="AJ32" s="38"/>
      <c r="AK32" s="40"/>
      <c r="AL32" s="41">
        <f t="shared" si="6"/>
        <v>0</v>
      </c>
      <c r="AM32" s="38"/>
      <c r="AN32" s="38"/>
      <c r="AO32" s="38"/>
      <c r="AP32" s="40"/>
      <c r="AQ32" s="41">
        <f t="shared" si="7"/>
        <v>0</v>
      </c>
      <c r="AR32" s="38"/>
      <c r="AS32" s="38"/>
      <c r="AT32" s="38"/>
      <c r="AU32" s="40"/>
      <c r="AV32" s="41">
        <f t="shared" si="8"/>
        <v>0</v>
      </c>
    </row>
    <row r="33" spans="1:48" ht="15.75" customHeight="1" x14ac:dyDescent="0.25">
      <c r="A33" s="21">
        <v>1</v>
      </c>
      <c r="B33" s="44"/>
      <c r="C33" s="38" t="s">
        <v>126</v>
      </c>
      <c r="D33" s="38"/>
      <c r="E33" s="38"/>
      <c r="F33" s="38"/>
      <c r="G33" s="40"/>
      <c r="H33" s="41">
        <f t="shared" si="0"/>
        <v>0</v>
      </c>
      <c r="I33" s="38"/>
      <c r="J33" s="38"/>
      <c r="K33" s="38"/>
      <c r="L33" s="40"/>
      <c r="M33" s="41">
        <f t="shared" si="1"/>
        <v>0</v>
      </c>
      <c r="N33" s="38"/>
      <c r="O33" s="38"/>
      <c r="P33" s="38"/>
      <c r="Q33" s="40"/>
      <c r="R33" s="41">
        <f t="shared" si="2"/>
        <v>0</v>
      </c>
      <c r="S33" s="38"/>
      <c r="T33" s="38"/>
      <c r="U33" s="38"/>
      <c r="V33" s="40"/>
      <c r="W33" s="41">
        <f t="shared" si="3"/>
        <v>0</v>
      </c>
      <c r="X33" s="38"/>
      <c r="Y33" s="38"/>
      <c r="Z33" s="38"/>
      <c r="AA33" s="40"/>
      <c r="AB33" s="41">
        <f t="shared" si="4"/>
        <v>0</v>
      </c>
      <c r="AC33" s="38"/>
      <c r="AD33" s="38"/>
      <c r="AE33" s="38"/>
      <c r="AF33" s="40"/>
      <c r="AG33" s="41">
        <f t="shared" si="5"/>
        <v>0</v>
      </c>
      <c r="AH33" s="38"/>
      <c r="AI33" s="38"/>
      <c r="AJ33" s="38"/>
      <c r="AK33" s="40"/>
      <c r="AL33" s="41">
        <f t="shared" si="6"/>
        <v>0</v>
      </c>
      <c r="AM33" s="38"/>
      <c r="AN33" s="38"/>
      <c r="AO33" s="38"/>
      <c r="AP33" s="40"/>
      <c r="AQ33" s="41">
        <f t="shared" si="7"/>
        <v>0</v>
      </c>
      <c r="AR33" s="38"/>
      <c r="AS33" s="38"/>
      <c r="AT33" s="38"/>
      <c r="AU33" s="40"/>
      <c r="AV33" s="41">
        <f t="shared" si="8"/>
        <v>0</v>
      </c>
    </row>
    <row r="34" spans="1:48" ht="15.75" customHeight="1" x14ac:dyDescent="0.25">
      <c r="A34" s="21">
        <v>1</v>
      </c>
      <c r="B34" s="44"/>
      <c r="C34" s="38" t="s">
        <v>126</v>
      </c>
      <c r="D34" s="38"/>
      <c r="E34" s="38"/>
      <c r="F34" s="38"/>
      <c r="G34" s="40"/>
      <c r="H34" s="41">
        <f t="shared" si="0"/>
        <v>0</v>
      </c>
      <c r="I34" s="38"/>
      <c r="J34" s="38"/>
      <c r="K34" s="38"/>
      <c r="L34" s="40"/>
      <c r="M34" s="41">
        <f t="shared" si="1"/>
        <v>0</v>
      </c>
      <c r="N34" s="38"/>
      <c r="O34" s="38"/>
      <c r="P34" s="38"/>
      <c r="Q34" s="40"/>
      <c r="R34" s="41">
        <f t="shared" si="2"/>
        <v>0</v>
      </c>
      <c r="S34" s="38"/>
      <c r="T34" s="38"/>
      <c r="U34" s="38"/>
      <c r="V34" s="40"/>
      <c r="W34" s="41">
        <f t="shared" si="3"/>
        <v>0</v>
      </c>
      <c r="X34" s="38"/>
      <c r="Y34" s="38"/>
      <c r="Z34" s="38"/>
      <c r="AA34" s="40"/>
      <c r="AB34" s="41">
        <f t="shared" si="4"/>
        <v>0</v>
      </c>
      <c r="AC34" s="38"/>
      <c r="AD34" s="38"/>
      <c r="AE34" s="38"/>
      <c r="AF34" s="40"/>
      <c r="AG34" s="41">
        <f t="shared" si="5"/>
        <v>0</v>
      </c>
      <c r="AH34" s="38"/>
      <c r="AI34" s="38"/>
      <c r="AJ34" s="38"/>
      <c r="AK34" s="40"/>
      <c r="AL34" s="41">
        <f t="shared" si="6"/>
        <v>0</v>
      </c>
      <c r="AM34" s="38"/>
      <c r="AN34" s="38"/>
      <c r="AO34" s="38"/>
      <c r="AP34" s="40"/>
      <c r="AQ34" s="41">
        <f t="shared" si="7"/>
        <v>0</v>
      </c>
      <c r="AR34" s="38"/>
      <c r="AS34" s="38"/>
      <c r="AT34" s="38"/>
      <c r="AU34" s="40"/>
      <c r="AV34" s="41">
        <f t="shared" si="8"/>
        <v>0</v>
      </c>
    </row>
    <row r="35" spans="1:48" ht="15.75" customHeight="1" x14ac:dyDescent="0.25">
      <c r="A35" s="21">
        <v>1</v>
      </c>
      <c r="B35" s="44"/>
      <c r="C35" s="38" t="s">
        <v>126</v>
      </c>
      <c r="D35" s="38"/>
      <c r="E35" s="38"/>
      <c r="F35" s="38"/>
      <c r="G35" s="40"/>
      <c r="H35" s="41">
        <f t="shared" si="0"/>
        <v>0</v>
      </c>
      <c r="I35" s="38"/>
      <c r="J35" s="38"/>
      <c r="K35" s="38"/>
      <c r="L35" s="40"/>
      <c r="M35" s="41">
        <f t="shared" si="1"/>
        <v>0</v>
      </c>
      <c r="N35" s="38"/>
      <c r="O35" s="38"/>
      <c r="P35" s="38"/>
      <c r="Q35" s="40"/>
      <c r="R35" s="41">
        <f t="shared" si="2"/>
        <v>0</v>
      </c>
      <c r="S35" s="38"/>
      <c r="T35" s="38"/>
      <c r="U35" s="38"/>
      <c r="V35" s="40"/>
      <c r="W35" s="41">
        <f t="shared" si="3"/>
        <v>0</v>
      </c>
      <c r="X35" s="38"/>
      <c r="Y35" s="38"/>
      <c r="Z35" s="38"/>
      <c r="AA35" s="40"/>
      <c r="AB35" s="41">
        <f t="shared" si="4"/>
        <v>0</v>
      </c>
      <c r="AC35" s="38"/>
      <c r="AD35" s="38"/>
      <c r="AE35" s="38"/>
      <c r="AF35" s="40"/>
      <c r="AG35" s="41">
        <f t="shared" si="5"/>
        <v>0</v>
      </c>
      <c r="AH35" s="38"/>
      <c r="AI35" s="38"/>
      <c r="AJ35" s="38"/>
      <c r="AK35" s="40"/>
      <c r="AL35" s="41">
        <f t="shared" si="6"/>
        <v>0</v>
      </c>
      <c r="AM35" s="38"/>
      <c r="AN35" s="38"/>
      <c r="AO35" s="38"/>
      <c r="AP35" s="40"/>
      <c r="AQ35" s="41">
        <f t="shared" si="7"/>
        <v>0</v>
      </c>
      <c r="AR35" s="38"/>
      <c r="AS35" s="38"/>
      <c r="AT35" s="38"/>
      <c r="AU35" s="40"/>
      <c r="AV35" s="41">
        <f t="shared" si="8"/>
        <v>0</v>
      </c>
    </row>
    <row r="36" spans="1:48" ht="15.75" customHeight="1" x14ac:dyDescent="0.25">
      <c r="A36" s="21">
        <v>1</v>
      </c>
      <c r="B36" s="44"/>
      <c r="C36" s="38" t="s">
        <v>126</v>
      </c>
      <c r="D36" s="38"/>
      <c r="E36" s="38"/>
      <c r="F36" s="38"/>
      <c r="G36" s="40"/>
      <c r="H36" s="41">
        <f t="shared" si="0"/>
        <v>0</v>
      </c>
      <c r="I36" s="38"/>
      <c r="J36" s="38"/>
      <c r="K36" s="38"/>
      <c r="L36" s="40"/>
      <c r="M36" s="41">
        <f t="shared" si="1"/>
        <v>0</v>
      </c>
      <c r="N36" s="38"/>
      <c r="O36" s="38"/>
      <c r="P36" s="38"/>
      <c r="Q36" s="40"/>
      <c r="R36" s="41">
        <f t="shared" si="2"/>
        <v>0</v>
      </c>
      <c r="S36" s="38"/>
      <c r="T36" s="38"/>
      <c r="U36" s="38"/>
      <c r="V36" s="40"/>
      <c r="W36" s="41">
        <f t="shared" si="3"/>
        <v>0</v>
      </c>
      <c r="X36" s="38"/>
      <c r="Y36" s="38"/>
      <c r="Z36" s="38"/>
      <c r="AA36" s="40"/>
      <c r="AB36" s="41">
        <f t="shared" si="4"/>
        <v>0</v>
      </c>
      <c r="AC36" s="38"/>
      <c r="AD36" s="38"/>
      <c r="AE36" s="38"/>
      <c r="AF36" s="40"/>
      <c r="AG36" s="41">
        <f t="shared" si="5"/>
        <v>0</v>
      </c>
      <c r="AH36" s="38"/>
      <c r="AI36" s="38"/>
      <c r="AJ36" s="38"/>
      <c r="AK36" s="40"/>
      <c r="AL36" s="41">
        <f t="shared" si="6"/>
        <v>0</v>
      </c>
      <c r="AM36" s="38"/>
      <c r="AN36" s="38"/>
      <c r="AO36" s="38"/>
      <c r="AP36" s="40"/>
      <c r="AQ36" s="41">
        <f t="shared" si="7"/>
        <v>0</v>
      </c>
      <c r="AR36" s="38"/>
      <c r="AS36" s="38"/>
      <c r="AT36" s="38"/>
      <c r="AU36" s="40"/>
      <c r="AV36" s="41">
        <f t="shared" si="8"/>
        <v>0</v>
      </c>
    </row>
    <row r="37" spans="1:48" ht="15.75" customHeight="1" x14ac:dyDescent="0.25">
      <c r="A37" s="21">
        <v>1</v>
      </c>
      <c r="B37" s="49"/>
      <c r="C37" s="50"/>
      <c r="D37" s="51"/>
      <c r="E37" s="52"/>
      <c r="F37" s="52"/>
      <c r="G37" s="52"/>
      <c r="H37" s="52">
        <f>SUM(H7:H36)</f>
        <v>5</v>
      </c>
      <c r="I37" s="52"/>
      <c r="J37" s="52"/>
      <c r="K37" s="52"/>
      <c r="L37" s="52"/>
      <c r="M37" s="52">
        <f>SUM(M7:M36)</f>
        <v>2</v>
      </c>
      <c r="N37" s="52"/>
      <c r="O37" s="52"/>
      <c r="P37" s="52"/>
      <c r="Q37" s="52"/>
      <c r="R37" s="52">
        <f>SUM(R7:R36)</f>
        <v>0</v>
      </c>
      <c r="S37" s="52"/>
      <c r="T37" s="52"/>
      <c r="U37" s="52"/>
      <c r="V37" s="52"/>
      <c r="W37" s="52">
        <f>SUM(W7:W36)</f>
        <v>5</v>
      </c>
      <c r="X37" s="52"/>
      <c r="Y37" s="52"/>
      <c r="Z37" s="52"/>
      <c r="AA37" s="52"/>
      <c r="AB37" s="52">
        <f>SUM(AB7:AB36)</f>
        <v>3</v>
      </c>
      <c r="AC37" s="52"/>
      <c r="AD37" s="52"/>
      <c r="AE37" s="52"/>
      <c r="AF37" s="52"/>
      <c r="AG37" s="52">
        <f>SUM(AG7:AG36)</f>
        <v>1</v>
      </c>
      <c r="AH37" s="52"/>
      <c r="AI37" s="52"/>
      <c r="AJ37" s="52"/>
      <c r="AK37" s="52"/>
      <c r="AL37" s="52">
        <f>SUM(AL7:AL36)</f>
        <v>2</v>
      </c>
      <c r="AM37" s="52"/>
      <c r="AN37" s="52"/>
      <c r="AO37" s="52"/>
      <c r="AP37" s="52"/>
      <c r="AQ37" s="52">
        <f>SUM(AQ7:AQ36)</f>
        <v>4</v>
      </c>
      <c r="AR37" s="52"/>
      <c r="AS37" s="52"/>
      <c r="AT37" s="52"/>
      <c r="AU37" s="52"/>
      <c r="AV37" s="52">
        <f>SUM(AV7:AV36)</f>
        <v>6</v>
      </c>
    </row>
    <row r="38" spans="1:48" ht="15.75" customHeight="1" x14ac:dyDescent="0.25">
      <c r="A38" s="21">
        <v>2</v>
      </c>
      <c r="B38" s="85" t="str">
        <f>"Буква (или иное название) класса "&amp;A38&amp;":"</f>
        <v>Буква (или иное название) класса 2:</v>
      </c>
      <c r="C38" s="86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9"/>
    </row>
  </sheetData>
  <mergeCells count="15">
    <mergeCell ref="B38:C38"/>
    <mergeCell ref="D38:AV38"/>
    <mergeCell ref="AC3:AG3"/>
    <mergeCell ref="AH3:AL3"/>
    <mergeCell ref="AM3:AQ3"/>
    <mergeCell ref="AR3:AV3"/>
    <mergeCell ref="B6:C6"/>
    <mergeCell ref="D6:AV6"/>
    <mergeCell ref="S3:W3"/>
    <mergeCell ref="X3:AB3"/>
    <mergeCell ref="B1:C1"/>
    <mergeCell ref="B3:C3"/>
    <mergeCell ref="D3:H3"/>
    <mergeCell ref="I3:M3"/>
    <mergeCell ref="N3:R3"/>
  </mergeCells>
  <conditionalFormatting sqref="B6:AV38">
    <cfRule type="expression" dxfId="4" priority="1">
      <formula>$A6&gt;$C$2</formula>
    </cfRule>
  </conditionalFormatting>
  <conditionalFormatting sqref="D6:AV6 D38:AV38">
    <cfRule type="expression" dxfId="3" priority="2">
      <formula>AND(LEN($D6)=0,$A6&lt;=$C$2)</formula>
    </cfRule>
  </conditionalFormatting>
  <conditionalFormatting sqref="C2">
    <cfRule type="expression" dxfId="2" priority="3">
      <formula>LEN($C$2)=0</formula>
    </cfRule>
  </conditionalFormatting>
  <dataValidations count="2">
    <dataValidation type="decimal" operator="greaterThanOrEqual" allowBlank="1" showInputMessage="1" showErrorMessage="1" prompt="Укажите число классов" sqref="C2" xr:uid="{00000000-0002-0000-0A00-000000000000}">
      <formula1>0</formula1>
    </dataValidation>
    <dataValidation type="list" allowBlank="1" showErrorMessage="1" sqref="D7:G36 I7:L36 N7:Q36 S7:V36 X7:AA36 AC7:AF36 AH7:AK36 AM7:AP36 AR7:AU36" xr:uid="{00000000-0002-0000-0A00-000001000000}">
      <formula1>$D$1:$F$1</formula1>
    </dataValidation>
  </dataValidations>
  <pageMargins left="0.7" right="0.7" top="0.75" bottom="0.75" header="0" footer="0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11"/>
  <sheetViews>
    <sheetView tabSelected="1" view="pageBreakPreview" zoomScale="60" zoomScaleNormal="100"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AG55" sqref="AG55"/>
    </sheetView>
  </sheetViews>
  <sheetFormatPr defaultColWidth="11.25" defaultRowHeight="15" customHeight="1" x14ac:dyDescent="0.25"/>
  <cols>
    <col min="1" max="1" width="3.875" hidden="1" customWidth="1"/>
    <col min="2" max="2" width="8.5" hidden="1" customWidth="1"/>
    <col min="3" max="3" width="41" customWidth="1"/>
    <col min="4" max="4" width="6.375" customWidth="1"/>
    <col min="5" max="28" width="2.625" customWidth="1"/>
  </cols>
  <sheetData>
    <row r="1" spans="1:28" ht="18.75" hidden="1" customHeight="1" x14ac:dyDescent="0.25">
      <c r="A1" s="64">
        <f>MAX(A5:A211)</f>
        <v>4</v>
      </c>
      <c r="B1" s="23"/>
      <c r="C1" s="23"/>
      <c r="D1" s="23"/>
      <c r="E1" s="23">
        <v>1</v>
      </c>
      <c r="F1" s="23">
        <v>1</v>
      </c>
      <c r="G1" s="23">
        <v>1</v>
      </c>
      <c r="H1" s="23">
        <v>1</v>
      </c>
      <c r="I1" s="23">
        <v>1</v>
      </c>
      <c r="J1" s="23">
        <v>1</v>
      </c>
      <c r="K1" s="65">
        <v>2</v>
      </c>
      <c r="L1" s="23">
        <v>2</v>
      </c>
      <c r="M1" s="23">
        <v>2</v>
      </c>
      <c r="N1" s="23">
        <v>2</v>
      </c>
      <c r="O1" s="23">
        <v>2</v>
      </c>
      <c r="P1" s="23">
        <v>2</v>
      </c>
      <c r="Q1" s="65">
        <v>3</v>
      </c>
      <c r="R1" s="23">
        <v>3</v>
      </c>
      <c r="S1" s="23">
        <v>3</v>
      </c>
      <c r="T1" s="23">
        <v>3</v>
      </c>
      <c r="U1" s="23">
        <v>3</v>
      </c>
      <c r="V1" s="23">
        <v>3</v>
      </c>
      <c r="W1" s="65">
        <v>4</v>
      </c>
      <c r="X1" s="65">
        <v>4</v>
      </c>
      <c r="Y1" s="65">
        <v>4</v>
      </c>
      <c r="Z1" s="65">
        <v>4</v>
      </c>
      <c r="AA1" s="65">
        <v>4</v>
      </c>
      <c r="AB1" s="65">
        <v>4</v>
      </c>
    </row>
    <row r="2" spans="1:28" ht="37.5" customHeight="1" x14ac:dyDescent="0.25">
      <c r="A2" s="23"/>
      <c r="B2" s="23"/>
      <c r="C2" s="94" t="s">
        <v>61</v>
      </c>
      <c r="D2" s="94" t="s">
        <v>62</v>
      </c>
      <c r="E2" s="93" t="s">
        <v>127</v>
      </c>
      <c r="F2" s="82"/>
      <c r="G2" s="83"/>
      <c r="H2" s="91" t="s">
        <v>128</v>
      </c>
      <c r="I2" s="82"/>
      <c r="J2" s="92"/>
      <c r="K2" s="93" t="s">
        <v>127</v>
      </c>
      <c r="L2" s="82"/>
      <c r="M2" s="83"/>
      <c r="N2" s="91" t="s">
        <v>128</v>
      </c>
      <c r="O2" s="82"/>
      <c r="P2" s="92"/>
      <c r="Q2" s="93" t="s">
        <v>127</v>
      </c>
      <c r="R2" s="82"/>
      <c r="S2" s="83"/>
      <c r="T2" s="91" t="s">
        <v>128</v>
      </c>
      <c r="U2" s="82"/>
      <c r="V2" s="92"/>
      <c r="W2" s="93" t="s">
        <v>127</v>
      </c>
      <c r="X2" s="82"/>
      <c r="Y2" s="83"/>
      <c r="Z2" s="91" t="s">
        <v>128</v>
      </c>
      <c r="AA2" s="82"/>
      <c r="AB2" s="92"/>
    </row>
    <row r="3" spans="1:28" ht="78.75" customHeight="1" x14ac:dyDescent="0.25">
      <c r="A3" s="23"/>
      <c r="B3" s="23"/>
      <c r="C3" s="95"/>
      <c r="D3" s="95"/>
      <c r="E3" s="66" t="s">
        <v>129</v>
      </c>
      <c r="F3" s="67" t="s">
        <v>130</v>
      </c>
      <c r="G3" s="67" t="s">
        <v>131</v>
      </c>
      <c r="H3" s="67" t="s">
        <v>129</v>
      </c>
      <c r="I3" s="67" t="s">
        <v>130</v>
      </c>
      <c r="J3" s="68" t="s">
        <v>131</v>
      </c>
      <c r="K3" s="67" t="s">
        <v>129</v>
      </c>
      <c r="L3" s="67" t="s">
        <v>130</v>
      </c>
      <c r="M3" s="67" t="s">
        <v>131</v>
      </c>
      <c r="N3" s="67" t="s">
        <v>129</v>
      </c>
      <c r="O3" s="67" t="s">
        <v>130</v>
      </c>
      <c r="P3" s="68" t="s">
        <v>131</v>
      </c>
      <c r="Q3" s="67" t="s">
        <v>129</v>
      </c>
      <c r="R3" s="67" t="s">
        <v>130</v>
      </c>
      <c r="S3" s="67" t="s">
        <v>131</v>
      </c>
      <c r="T3" s="67" t="s">
        <v>129</v>
      </c>
      <c r="U3" s="67" t="s">
        <v>130</v>
      </c>
      <c r="V3" s="68" t="s">
        <v>131</v>
      </c>
      <c r="W3" s="67" t="s">
        <v>129</v>
      </c>
      <c r="X3" s="67" t="s">
        <v>130</v>
      </c>
      <c r="Y3" s="67" t="s">
        <v>131</v>
      </c>
      <c r="Z3" s="67" t="s">
        <v>129</v>
      </c>
      <c r="AA3" s="67" t="s">
        <v>130</v>
      </c>
      <c r="AB3" s="69" t="s">
        <v>131</v>
      </c>
    </row>
    <row r="4" spans="1:28" ht="15.75" customHeight="1" x14ac:dyDescent="0.25">
      <c r="A4" s="23"/>
      <c r="B4" s="23"/>
      <c r="C4" s="70" t="s">
        <v>132</v>
      </c>
      <c r="D4" s="3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15.75" customHeight="1" x14ac:dyDescent="0.25">
      <c r="A5" s="64">
        <f>'2 класс'!C2</f>
        <v>4</v>
      </c>
      <c r="B5" s="23"/>
      <c r="C5" s="71" t="s">
        <v>68</v>
      </c>
      <c r="D5" s="71"/>
      <c r="E5" s="90" t="str">
        <f ca="1">"2 "&amp;CLEAN(OFFSET(cl2name,(E$1-1)*15,,,))</f>
        <v>2 А</v>
      </c>
      <c r="F5" s="75"/>
      <c r="G5" s="75"/>
      <c r="H5" s="75"/>
      <c r="I5" s="75"/>
      <c r="J5" s="75"/>
      <c r="K5" s="90" t="str">
        <f ca="1">"2 "&amp;CLEAN(OFFSET(cl2name,(K$1-1)*15,,,))</f>
        <v>2 Б</v>
      </c>
      <c r="L5" s="75"/>
      <c r="M5" s="75"/>
      <c r="N5" s="75"/>
      <c r="O5" s="75"/>
      <c r="P5" s="75"/>
      <c r="Q5" s="90" t="str">
        <f ca="1">"2 "&amp;CLEAN(OFFSET(cl2name,(Q$1-1)*15,,,))</f>
        <v>2 В</v>
      </c>
      <c r="R5" s="75"/>
      <c r="S5" s="75"/>
      <c r="T5" s="75"/>
      <c r="U5" s="75"/>
      <c r="V5" s="75"/>
      <c r="W5" s="90" t="str">
        <f ca="1">"2 "&amp;CLEAN(OFFSET(cl2name,(W$1-1)*15,,,))</f>
        <v>2 Г</v>
      </c>
      <c r="X5" s="75"/>
      <c r="Y5" s="75"/>
      <c r="Z5" s="75"/>
      <c r="AA5" s="75"/>
      <c r="AB5" s="75"/>
    </row>
    <row r="6" spans="1:28" ht="15.75" customHeight="1" x14ac:dyDescent="0.25">
      <c r="A6" s="64">
        <f t="shared" ref="A6:A18" si="0">A5</f>
        <v>4</v>
      </c>
      <c r="B6" s="23">
        <v>1</v>
      </c>
      <c r="C6" s="38" t="s">
        <v>70</v>
      </c>
      <c r="D6" s="38" t="s">
        <v>68</v>
      </c>
      <c r="E6" s="23">
        <f ca="1">COUNTIF(OFFSET(class2_1,MATCH(E$1,'2 класс'!$A:$A,0)-7+'Итог по классам'!$B6,,,),"Ф")</f>
        <v>0</v>
      </c>
      <c r="F6" s="23">
        <f ca="1">COUNTIF(OFFSET(class2_1,MATCH(F$1,'2 класс'!$A:$A,0)-7+'Итог по классам'!$B6,,,),"р")</f>
        <v>0</v>
      </c>
      <c r="G6" s="23">
        <f ca="1">COUNTIF(OFFSET(class2_1,MATCH(G$1,'2 класс'!$A:$A,0)-7+'Итог по классам'!$B6,,,),"ш")</f>
        <v>5</v>
      </c>
      <c r="H6" s="23">
        <f ca="1">COUNTIF(OFFSET(class2_2,MATCH(H$1,'2 класс'!$A:$A,0)-7+'Итог по классам'!$B6,,,),"Ф")</f>
        <v>0</v>
      </c>
      <c r="I6" s="23">
        <f ca="1">COUNTIF(OFFSET(class2_2,MATCH(I$1,'2 класс'!$A:$A,0)-7+'Итог по классам'!$B6,,,),"р")</f>
        <v>0</v>
      </c>
      <c r="J6" s="23">
        <f ca="1">COUNTIF(OFFSET(class2_2,MATCH(J$1,'2 класс'!$A:$A,0)-7+'Итог по классам'!$B6,,,),"ш")</f>
        <v>5</v>
      </c>
      <c r="K6" s="65">
        <f ca="1">COUNTIF(OFFSET(class2_1,MATCH(K$1,'2 класс'!$A:$A,0)-7+'Итог по классам'!$B6,,,),"Ф")</f>
        <v>0</v>
      </c>
      <c r="L6" s="23">
        <f ca="1">COUNTIF(OFFSET(class2_1,MATCH(L$1,'2 класс'!$A:$A,0)-7+'Итог по классам'!$B6,,,),"р")</f>
        <v>0</v>
      </c>
      <c r="M6" s="23">
        <f ca="1">COUNTIF(OFFSET(class2_1,MATCH(M$1,'2 класс'!$A:$A,0)-7+'Итог по классам'!$B6,,,),"ш")</f>
        <v>5</v>
      </c>
      <c r="N6" s="23">
        <f ca="1">COUNTIF(OFFSET(class2_2,MATCH(N$1,'2 класс'!$A:$A,0)-7+'Итог по классам'!$B6,,,),"Ф")</f>
        <v>0</v>
      </c>
      <c r="O6" s="23">
        <f ca="1">COUNTIF(OFFSET(class2_2,MATCH(O$1,'2 класс'!$A:$A,0)-7+'Итог по классам'!$B6,,,),"р")</f>
        <v>0</v>
      </c>
      <c r="P6" s="23">
        <f ca="1">COUNTIF(OFFSET(class2_2,MATCH(P$1,'2 класс'!$A:$A,0)-7+'Итог по классам'!$B6,,,),"ш")</f>
        <v>5</v>
      </c>
      <c r="Q6" s="65">
        <f ca="1">COUNTIF(OFFSET(class2_1,MATCH(Q$1,'2 класс'!$A:$A,0)-7+'Итог по классам'!$B6,,,),"Ф")</f>
        <v>0</v>
      </c>
      <c r="R6" s="23">
        <f ca="1">COUNTIF(OFFSET(class2_1,MATCH(R$1,'2 класс'!$A:$A,0)-7+'Итог по классам'!$B6,,,),"р")</f>
        <v>0</v>
      </c>
      <c r="S6" s="23">
        <f ca="1">COUNTIF(OFFSET(class2_1,MATCH(S$1,'2 класс'!$A:$A,0)-7+'Итог по классам'!$B6,,,),"ш")</f>
        <v>5</v>
      </c>
      <c r="T6" s="23">
        <f ca="1">COUNTIF(OFFSET(class2_2,MATCH(T$1,'2 класс'!$A:$A,0)-7+'Итог по классам'!$B6,,,),"Ф")</f>
        <v>0</v>
      </c>
      <c r="U6" s="23">
        <f ca="1">COUNTIF(OFFSET(class2_2,MATCH(U$1,'2 класс'!$A:$A,0)-7+'Итог по классам'!$B6,,,),"р")</f>
        <v>0</v>
      </c>
      <c r="V6" s="23">
        <f ca="1">COUNTIF(OFFSET(class2_2,MATCH(V$1,'2 класс'!$A:$A,0)-7+'Итог по классам'!$B6,,,),"ш")</f>
        <v>5</v>
      </c>
      <c r="W6" s="65">
        <f ca="1">COUNTIF(OFFSET(class2_1,MATCH(W$1,'2 класс'!$A:$A,0)-7+'Итог по классам'!$B6,,,),"Ф")</f>
        <v>0</v>
      </c>
      <c r="X6" s="23">
        <f ca="1">COUNTIF(OFFSET(class2_1,MATCH(X$1,'2 класс'!$A:$A,0)-7+'Итог по классам'!$B6,,,),"р")</f>
        <v>0</v>
      </c>
      <c r="Y6" s="23">
        <f ca="1">COUNTIF(OFFSET(class2_1,MATCH(Y$1,'2 класс'!$A:$A,0)-7+'Итог по классам'!$B6,,,),"ш")</f>
        <v>5</v>
      </c>
      <c r="Z6" s="23">
        <f ca="1">COUNTIF(OFFSET(class2_2,MATCH(Z$1,'2 класс'!$A:$A,0)-7+'Итог по классам'!$B6,,,),"Ф")</f>
        <v>0</v>
      </c>
      <c r="AA6" s="23">
        <f ca="1">COUNTIF(OFFSET(class2_2,MATCH(AA$1,'2 класс'!$A:$A,0)-7+'Итог по классам'!$B6,,,),"р")</f>
        <v>0</v>
      </c>
      <c r="AB6" s="23">
        <f ca="1">COUNTIF(OFFSET(class2_2,MATCH(AB$1,'2 класс'!$A:$A,0)-7+'Итог по классам'!$B6,,,),"ш")</f>
        <v>5</v>
      </c>
    </row>
    <row r="7" spans="1:28" ht="15.75" customHeight="1" x14ac:dyDescent="0.25">
      <c r="A7" s="64">
        <f t="shared" si="0"/>
        <v>4</v>
      </c>
      <c r="B7" s="23">
        <v>2</v>
      </c>
      <c r="C7" s="38" t="s">
        <v>71</v>
      </c>
      <c r="D7" s="38" t="s">
        <v>68</v>
      </c>
      <c r="E7" s="23">
        <f ca="1">COUNTIF(OFFSET(class2_1,MATCH(E$1,'2 класс'!$A:$A,0)-7+'Итог по классам'!$B7,,,),"Ф")</f>
        <v>0</v>
      </c>
      <c r="F7" s="23">
        <f ca="1">COUNTIF(OFFSET(class2_1,MATCH(F$1,'2 класс'!$A:$A,0)-7+'Итог по классам'!$B7,,,),"р")</f>
        <v>0</v>
      </c>
      <c r="G7" s="23">
        <f ca="1">COUNTIF(OFFSET(class2_1,MATCH(G$1,'2 класс'!$A:$A,0)-7+'Итог по классам'!$B7,,,),"ш")</f>
        <v>1</v>
      </c>
      <c r="H7" s="23">
        <f ca="1">COUNTIF(OFFSET(class2_2,MATCH(H$1,'2 класс'!$A:$A,0)-7+'Итог по классам'!$B7,,,),"Ф")</f>
        <v>0</v>
      </c>
      <c r="I7" s="23">
        <f ca="1">COUNTIF(OFFSET(class2_2,MATCH(I$1,'2 класс'!$A:$A,0)-7+'Итог по классам'!$B7,,,),"р")</f>
        <v>0</v>
      </c>
      <c r="J7" s="23">
        <f ca="1">COUNTIF(OFFSET(class2_2,MATCH(J$1,'2 класс'!$A:$A,0)-7+'Итог по классам'!$B7,,,),"ш")</f>
        <v>1</v>
      </c>
      <c r="K7" s="65">
        <f ca="1">COUNTIF(OFFSET(class2_1,MATCH(K$1,'2 класс'!$A:$A,0)-7+'Итог по классам'!$B7,,,),"Ф")</f>
        <v>0</v>
      </c>
      <c r="L7" s="23">
        <f ca="1">COUNTIF(OFFSET(class2_1,MATCH(L$1,'2 класс'!$A:$A,0)-7+'Итог по классам'!$B7,,,),"р")</f>
        <v>0</v>
      </c>
      <c r="M7" s="23">
        <f ca="1">COUNTIF(OFFSET(class2_1,MATCH(M$1,'2 класс'!$A:$A,0)-7+'Итог по классам'!$B7,,,),"ш")</f>
        <v>1</v>
      </c>
      <c r="N7" s="23">
        <f ca="1">COUNTIF(OFFSET(class2_2,MATCH(N$1,'2 класс'!$A:$A,0)-7+'Итог по классам'!$B7,,,),"Ф")</f>
        <v>0</v>
      </c>
      <c r="O7" s="23">
        <f ca="1">COUNTIF(OFFSET(class2_2,MATCH(O$1,'2 класс'!$A:$A,0)-7+'Итог по классам'!$B7,,,),"р")</f>
        <v>0</v>
      </c>
      <c r="P7" s="23">
        <f ca="1">COUNTIF(OFFSET(class2_2,MATCH(P$1,'2 класс'!$A:$A,0)-7+'Итог по классам'!$B7,,,),"ш")</f>
        <v>1</v>
      </c>
      <c r="Q7" s="65">
        <f ca="1">COUNTIF(OFFSET(class2_1,MATCH(Q$1,'2 класс'!$A:$A,0)-7+'Итог по классам'!$B7,,,),"Ф")</f>
        <v>0</v>
      </c>
      <c r="R7" s="23">
        <f ca="1">COUNTIF(OFFSET(class2_1,MATCH(R$1,'2 класс'!$A:$A,0)-7+'Итог по классам'!$B7,,,),"р")</f>
        <v>0</v>
      </c>
      <c r="S7" s="23">
        <f ca="1">COUNTIF(OFFSET(class2_1,MATCH(S$1,'2 класс'!$A:$A,0)-7+'Итог по классам'!$B7,,,),"ш")</f>
        <v>1</v>
      </c>
      <c r="T7" s="23">
        <f ca="1">COUNTIF(OFFSET(class2_2,MATCH(T$1,'2 класс'!$A:$A,0)-7+'Итог по классам'!$B7,,,),"Ф")</f>
        <v>0</v>
      </c>
      <c r="U7" s="23">
        <f ca="1">COUNTIF(OFFSET(class2_2,MATCH(U$1,'2 класс'!$A:$A,0)-7+'Итог по классам'!$B7,,,),"р")</f>
        <v>0</v>
      </c>
      <c r="V7" s="23">
        <f ca="1">COUNTIF(OFFSET(class2_2,MATCH(V$1,'2 класс'!$A:$A,0)-7+'Итог по классам'!$B7,,,),"ш")</f>
        <v>1</v>
      </c>
      <c r="W7" s="65">
        <f ca="1">COUNTIF(OFFSET(class2_1,MATCH(W$1,'2 класс'!$A:$A,0)-7+'Итог по классам'!$B7,,,),"Ф")</f>
        <v>0</v>
      </c>
      <c r="X7" s="23">
        <f ca="1">COUNTIF(OFFSET(class2_1,MATCH(X$1,'2 класс'!$A:$A,0)-7+'Итог по классам'!$B7,,,),"р")</f>
        <v>0</v>
      </c>
      <c r="Y7" s="23">
        <f ca="1">COUNTIF(OFFSET(class2_1,MATCH(Y$1,'2 класс'!$A:$A,0)-7+'Итог по классам'!$B7,,,),"ш")</f>
        <v>1</v>
      </c>
      <c r="Z7" s="23">
        <f ca="1">COUNTIF(OFFSET(class2_2,MATCH(Z$1,'2 класс'!$A:$A,0)-7+'Итог по классам'!$B7,,,),"Ф")</f>
        <v>0</v>
      </c>
      <c r="AA7" s="23">
        <f ca="1">COUNTIF(OFFSET(class2_2,MATCH(AA$1,'2 класс'!$A:$A,0)-7+'Итог по классам'!$B7,,,),"р")</f>
        <v>0</v>
      </c>
      <c r="AB7" s="23">
        <f ca="1">COUNTIF(OFFSET(class2_2,MATCH(AB$1,'2 класс'!$A:$A,0)-7+'Итог по классам'!$B7,,,),"ш")</f>
        <v>1</v>
      </c>
    </row>
    <row r="8" spans="1:28" ht="15.75" customHeight="1" x14ac:dyDescent="0.25">
      <c r="A8" s="64">
        <f t="shared" si="0"/>
        <v>4</v>
      </c>
      <c r="B8" s="23">
        <v>3</v>
      </c>
      <c r="C8" s="38" t="s">
        <v>72</v>
      </c>
      <c r="D8" s="38" t="s">
        <v>68</v>
      </c>
      <c r="E8" s="23">
        <f ca="1">COUNTIF(OFFSET(class2_1,MATCH(E$1,'2 класс'!$A:$A,0)-7+'Итог по классам'!$B8,,,),"Ф")</f>
        <v>0</v>
      </c>
      <c r="F8" s="23">
        <f ca="1">COUNTIF(OFFSET(class2_1,MATCH(F$1,'2 класс'!$A:$A,0)-7+'Итог по классам'!$B8,,,),"р")</f>
        <v>0</v>
      </c>
      <c r="G8" s="23">
        <f ca="1">COUNTIF(OFFSET(class2_1,MATCH(G$1,'2 класс'!$A:$A,0)-7+'Итог по классам'!$B8,,,),"ш")</f>
        <v>0</v>
      </c>
      <c r="H8" s="23">
        <f ca="1">COUNTIF(OFFSET(class2_2,MATCH(H$1,'2 класс'!$A:$A,0)-7+'Итог по классам'!$B8,,,),"Ф")</f>
        <v>0</v>
      </c>
      <c r="I8" s="23">
        <f ca="1">COUNTIF(OFFSET(class2_2,MATCH(I$1,'2 класс'!$A:$A,0)-7+'Итог по классам'!$B8,,,),"р")</f>
        <v>0</v>
      </c>
      <c r="J8" s="23">
        <f ca="1">COUNTIF(OFFSET(class2_2,MATCH(J$1,'2 класс'!$A:$A,0)-7+'Итог по классам'!$B8,,,),"ш")</f>
        <v>0</v>
      </c>
      <c r="K8" s="65">
        <f ca="1">COUNTIF(OFFSET(class2_1,MATCH(K$1,'2 класс'!$A:$A,0)-7+'Итог по классам'!$B8,,,),"Ф")</f>
        <v>0</v>
      </c>
      <c r="L8" s="23">
        <f ca="1">COUNTIF(OFFSET(class2_1,MATCH(L$1,'2 класс'!$A:$A,0)-7+'Итог по классам'!$B8,,,),"р")</f>
        <v>0</v>
      </c>
      <c r="M8" s="23">
        <f ca="1">COUNTIF(OFFSET(class2_1,MATCH(M$1,'2 класс'!$A:$A,0)-7+'Итог по классам'!$B8,,,),"ш")</f>
        <v>0</v>
      </c>
      <c r="N8" s="23">
        <f ca="1">COUNTIF(OFFSET(class2_2,MATCH(N$1,'2 класс'!$A:$A,0)-7+'Итог по классам'!$B8,,,),"Ф")</f>
        <v>0</v>
      </c>
      <c r="O8" s="23">
        <f ca="1">COUNTIF(OFFSET(class2_2,MATCH(O$1,'2 класс'!$A:$A,0)-7+'Итог по классам'!$B8,,,),"р")</f>
        <v>0</v>
      </c>
      <c r="P8" s="23">
        <f ca="1">COUNTIF(OFFSET(class2_2,MATCH(P$1,'2 класс'!$A:$A,0)-7+'Итог по классам'!$B8,,,),"ш")</f>
        <v>0</v>
      </c>
      <c r="Q8" s="65">
        <f ca="1">COUNTIF(OFFSET(class2_1,MATCH(Q$1,'2 класс'!$A:$A,0)-7+'Итог по классам'!$B8,,,),"Ф")</f>
        <v>0</v>
      </c>
      <c r="R8" s="23">
        <f ca="1">COUNTIF(OFFSET(class2_1,MATCH(R$1,'2 класс'!$A:$A,0)-7+'Итог по классам'!$B8,,,),"р")</f>
        <v>0</v>
      </c>
      <c r="S8" s="23">
        <f ca="1">COUNTIF(OFFSET(class2_1,MATCH(S$1,'2 класс'!$A:$A,0)-7+'Итог по классам'!$B8,,,),"ш")</f>
        <v>0</v>
      </c>
      <c r="T8" s="23">
        <f ca="1">COUNTIF(OFFSET(class2_2,MATCH(T$1,'2 класс'!$A:$A,0)-7+'Итог по классам'!$B8,,,),"Ф")</f>
        <v>0</v>
      </c>
      <c r="U8" s="23">
        <f ca="1">COUNTIF(OFFSET(class2_2,MATCH(U$1,'2 класс'!$A:$A,0)-7+'Итог по классам'!$B8,,,),"р")</f>
        <v>0</v>
      </c>
      <c r="V8" s="23">
        <f ca="1">COUNTIF(OFFSET(class2_2,MATCH(V$1,'2 класс'!$A:$A,0)-7+'Итог по классам'!$B8,,,),"ш")</f>
        <v>0</v>
      </c>
      <c r="W8" s="65">
        <f ca="1">COUNTIF(OFFSET(class2_1,MATCH(W$1,'2 класс'!$A:$A,0)-7+'Итог по классам'!$B8,,,),"Ф")</f>
        <v>0</v>
      </c>
      <c r="X8" s="23">
        <f ca="1">COUNTIF(OFFSET(class2_1,MATCH(X$1,'2 класс'!$A:$A,0)-7+'Итог по классам'!$B8,,,),"р")</f>
        <v>0</v>
      </c>
      <c r="Y8" s="23">
        <f ca="1">COUNTIF(OFFSET(class2_1,MATCH(Y$1,'2 класс'!$A:$A,0)-7+'Итог по классам'!$B8,,,),"ш")</f>
        <v>0</v>
      </c>
      <c r="Z8" s="23">
        <f ca="1">COUNTIF(OFFSET(class2_2,MATCH(Z$1,'2 класс'!$A:$A,0)-7+'Итог по классам'!$B8,,,),"Ф")</f>
        <v>0</v>
      </c>
      <c r="AA8" s="23">
        <f ca="1">COUNTIF(OFFSET(class2_2,MATCH(AA$1,'2 класс'!$A:$A,0)-7+'Итог по классам'!$B8,,,),"р")</f>
        <v>0</v>
      </c>
      <c r="AB8" s="23">
        <f ca="1">COUNTIF(OFFSET(class2_2,MATCH(AB$1,'2 класс'!$A:$A,0)-7+'Итог по классам'!$B8,,,),"ш")</f>
        <v>0</v>
      </c>
    </row>
    <row r="9" spans="1:28" ht="15.75" customHeight="1" x14ac:dyDescent="0.25">
      <c r="A9" s="64">
        <f t="shared" si="0"/>
        <v>4</v>
      </c>
      <c r="B9" s="23">
        <v>4</v>
      </c>
      <c r="C9" s="38" t="s">
        <v>73</v>
      </c>
      <c r="D9" s="38" t="s">
        <v>68</v>
      </c>
      <c r="E9" s="23">
        <f ca="1">COUNTIF(OFFSET(class2_1,MATCH(E$1,'2 класс'!$A:$A,0)-7+'Итог по классам'!$B9,,,),"Ф")</f>
        <v>0</v>
      </c>
      <c r="F9" s="23">
        <f ca="1">COUNTIF(OFFSET(class2_1,MATCH(F$1,'2 класс'!$A:$A,0)-7+'Итог по классам'!$B9,,,),"р")</f>
        <v>0</v>
      </c>
      <c r="G9" s="23">
        <f ca="1">COUNTIF(OFFSET(class2_1,MATCH(G$1,'2 класс'!$A:$A,0)-7+'Итог по классам'!$B9,,,),"ш")</f>
        <v>0</v>
      </c>
      <c r="H9" s="23">
        <f ca="1">COUNTIF(OFFSET(class2_2,MATCH(H$1,'2 класс'!$A:$A,0)-7+'Итог по классам'!$B9,,,),"Ф")</f>
        <v>0</v>
      </c>
      <c r="I9" s="23">
        <f ca="1">COUNTIF(OFFSET(class2_2,MATCH(I$1,'2 класс'!$A:$A,0)-7+'Итог по классам'!$B9,,,),"р")</f>
        <v>0</v>
      </c>
      <c r="J9" s="23">
        <f ca="1">COUNTIF(OFFSET(class2_2,MATCH(J$1,'2 класс'!$A:$A,0)-7+'Итог по классам'!$B9,,,),"ш")</f>
        <v>0</v>
      </c>
      <c r="K9" s="65">
        <f ca="1">COUNTIF(OFFSET(class2_1,MATCH(K$1,'2 класс'!$A:$A,0)-7+'Итог по классам'!$B9,,,),"Ф")</f>
        <v>0</v>
      </c>
      <c r="L9" s="23">
        <f ca="1">COUNTIF(OFFSET(class2_1,MATCH(L$1,'2 класс'!$A:$A,0)-7+'Итог по классам'!$B9,,,),"р")</f>
        <v>0</v>
      </c>
      <c r="M9" s="23">
        <f ca="1">COUNTIF(OFFSET(class2_1,MATCH(M$1,'2 класс'!$A:$A,0)-7+'Итог по классам'!$B9,,,),"ш")</f>
        <v>0</v>
      </c>
      <c r="N9" s="23">
        <f ca="1">COUNTIF(OFFSET(class2_2,MATCH(N$1,'2 класс'!$A:$A,0)-7+'Итог по классам'!$B9,,,),"Ф")</f>
        <v>0</v>
      </c>
      <c r="O9" s="23">
        <f ca="1">COUNTIF(OFFSET(class2_2,MATCH(O$1,'2 класс'!$A:$A,0)-7+'Итог по классам'!$B9,,,),"р")</f>
        <v>0</v>
      </c>
      <c r="P9" s="23">
        <f ca="1">COUNTIF(OFFSET(class2_2,MATCH(P$1,'2 класс'!$A:$A,0)-7+'Итог по классам'!$B9,,,),"ш")</f>
        <v>0</v>
      </c>
      <c r="Q9" s="65">
        <f ca="1">COUNTIF(OFFSET(class2_1,MATCH(Q$1,'2 класс'!$A:$A,0)-7+'Итог по классам'!$B9,,,),"Ф")</f>
        <v>0</v>
      </c>
      <c r="R9" s="23">
        <f ca="1">COUNTIF(OFFSET(class2_1,MATCH(R$1,'2 класс'!$A:$A,0)-7+'Итог по классам'!$B9,,,),"р")</f>
        <v>0</v>
      </c>
      <c r="S9" s="23">
        <f ca="1">COUNTIF(OFFSET(class2_1,MATCH(S$1,'2 класс'!$A:$A,0)-7+'Итог по классам'!$B9,,,),"ш")</f>
        <v>0</v>
      </c>
      <c r="T9" s="23">
        <f ca="1">COUNTIF(OFFSET(class2_2,MATCH(T$1,'2 класс'!$A:$A,0)-7+'Итог по классам'!$B9,,,),"Ф")</f>
        <v>0</v>
      </c>
      <c r="U9" s="23">
        <f ca="1">COUNTIF(OFFSET(class2_2,MATCH(U$1,'2 класс'!$A:$A,0)-7+'Итог по классам'!$B9,,,),"р")</f>
        <v>0</v>
      </c>
      <c r="V9" s="23">
        <f ca="1">COUNTIF(OFFSET(class2_2,MATCH(V$1,'2 класс'!$A:$A,0)-7+'Итог по классам'!$B9,,,),"ш")</f>
        <v>0</v>
      </c>
      <c r="W9" s="65">
        <f ca="1">COUNTIF(OFFSET(class2_1,MATCH(W$1,'2 класс'!$A:$A,0)-7+'Итог по классам'!$B9,,,),"Ф")</f>
        <v>0</v>
      </c>
      <c r="X9" s="23">
        <f ca="1">COUNTIF(OFFSET(class2_1,MATCH(X$1,'2 класс'!$A:$A,0)-7+'Итог по классам'!$B9,,,),"р")</f>
        <v>0</v>
      </c>
      <c r="Y9" s="23">
        <f ca="1">COUNTIF(OFFSET(class2_1,MATCH(Y$1,'2 класс'!$A:$A,0)-7+'Итог по классам'!$B9,,,),"ш")</f>
        <v>0</v>
      </c>
      <c r="Z9" s="23">
        <f ca="1">COUNTIF(OFFSET(class2_2,MATCH(Z$1,'2 класс'!$A:$A,0)-7+'Итог по классам'!$B9,,,),"Ф")</f>
        <v>0</v>
      </c>
      <c r="AA9" s="23">
        <f ca="1">COUNTIF(OFFSET(class2_2,MATCH(AA$1,'2 класс'!$A:$A,0)-7+'Итог по классам'!$B9,,,),"р")</f>
        <v>0</v>
      </c>
      <c r="AB9" s="23">
        <f ca="1">COUNTIF(OFFSET(class2_2,MATCH(AB$1,'2 класс'!$A:$A,0)-7+'Итог по классам'!$B9,,,),"ш")</f>
        <v>0</v>
      </c>
    </row>
    <row r="10" spans="1:28" ht="15.75" customHeight="1" x14ac:dyDescent="0.25">
      <c r="A10" s="64">
        <f t="shared" si="0"/>
        <v>4</v>
      </c>
      <c r="B10" s="23">
        <v>5</v>
      </c>
      <c r="C10" s="38" t="s">
        <v>74</v>
      </c>
      <c r="D10" s="38" t="s">
        <v>68</v>
      </c>
      <c r="E10" s="23">
        <f ca="1">COUNTIF(OFFSET(class2_1,MATCH(E$1,'2 класс'!$A:$A,0)-7+'Итог по классам'!$B10,,,),"Ф")</f>
        <v>0</v>
      </c>
      <c r="F10" s="23">
        <f ca="1">COUNTIF(OFFSET(class2_1,MATCH(F$1,'2 класс'!$A:$A,0)-7+'Итог по классам'!$B10,,,),"р")</f>
        <v>0</v>
      </c>
      <c r="G10" s="23">
        <f ca="1">COUNTIF(OFFSET(class2_1,MATCH(G$1,'2 класс'!$A:$A,0)-7+'Итог по классам'!$B10,,,),"ш")</f>
        <v>1</v>
      </c>
      <c r="H10" s="23">
        <f ca="1">COUNTIF(OFFSET(class2_2,MATCH(H$1,'2 класс'!$A:$A,0)-7+'Итог по классам'!$B10,,,),"Ф")</f>
        <v>0</v>
      </c>
      <c r="I10" s="23">
        <f ca="1">COUNTIF(OFFSET(class2_2,MATCH(I$1,'2 класс'!$A:$A,0)-7+'Итог по классам'!$B10,,,),"р")</f>
        <v>0</v>
      </c>
      <c r="J10" s="23">
        <f ca="1">COUNTIF(OFFSET(class2_2,MATCH(J$1,'2 класс'!$A:$A,0)-7+'Итог по классам'!$B10,,,),"ш")</f>
        <v>1</v>
      </c>
      <c r="K10" s="65">
        <f ca="1">COUNTIF(OFFSET(class2_1,MATCH(K$1,'2 класс'!$A:$A,0)-7+'Итог по классам'!$B10,,,),"Ф")</f>
        <v>0</v>
      </c>
      <c r="L10" s="23">
        <f ca="1">COUNTIF(OFFSET(class2_1,MATCH(L$1,'2 класс'!$A:$A,0)-7+'Итог по классам'!$B10,,,),"р")</f>
        <v>0</v>
      </c>
      <c r="M10" s="23">
        <f ca="1">COUNTIF(OFFSET(class2_1,MATCH(M$1,'2 класс'!$A:$A,0)-7+'Итог по классам'!$B10,,,),"ш")</f>
        <v>1</v>
      </c>
      <c r="N10" s="23">
        <f ca="1">COUNTIF(OFFSET(class2_2,MATCH(N$1,'2 класс'!$A:$A,0)-7+'Итог по классам'!$B10,,,),"Ф")</f>
        <v>0</v>
      </c>
      <c r="O10" s="23">
        <f ca="1">COUNTIF(OFFSET(class2_2,MATCH(O$1,'2 класс'!$A:$A,0)-7+'Итог по классам'!$B10,,,),"р")</f>
        <v>0</v>
      </c>
      <c r="P10" s="23">
        <f ca="1">COUNTIF(OFFSET(class2_2,MATCH(P$1,'2 класс'!$A:$A,0)-7+'Итог по классам'!$B10,,,),"ш")</f>
        <v>1</v>
      </c>
      <c r="Q10" s="65">
        <f ca="1">COUNTIF(OFFSET(class2_1,MATCH(Q$1,'2 класс'!$A:$A,0)-7+'Итог по классам'!$B10,,,),"Ф")</f>
        <v>0</v>
      </c>
      <c r="R10" s="23">
        <f ca="1">COUNTIF(OFFSET(class2_1,MATCH(R$1,'2 класс'!$A:$A,0)-7+'Итог по классам'!$B10,,,),"р")</f>
        <v>0</v>
      </c>
      <c r="S10" s="23">
        <f ca="1">COUNTIF(OFFSET(class2_1,MATCH(S$1,'2 класс'!$A:$A,0)-7+'Итог по классам'!$B10,,,),"ш")</f>
        <v>1</v>
      </c>
      <c r="T10" s="23">
        <f ca="1">COUNTIF(OFFSET(class2_2,MATCH(T$1,'2 класс'!$A:$A,0)-7+'Итог по классам'!$B10,,,),"Ф")</f>
        <v>0</v>
      </c>
      <c r="U10" s="23">
        <f ca="1">COUNTIF(OFFSET(class2_2,MATCH(U$1,'2 класс'!$A:$A,0)-7+'Итог по классам'!$B10,,,),"р")</f>
        <v>0</v>
      </c>
      <c r="V10" s="23">
        <f ca="1">COUNTIF(OFFSET(class2_2,MATCH(V$1,'2 класс'!$A:$A,0)-7+'Итог по классам'!$B10,,,),"ш")</f>
        <v>1</v>
      </c>
      <c r="W10" s="65">
        <f ca="1">COUNTIF(OFFSET(class2_1,MATCH(W$1,'2 класс'!$A:$A,0)-7+'Итог по классам'!$B10,,,),"Ф")</f>
        <v>0</v>
      </c>
      <c r="X10" s="23">
        <f ca="1">COUNTIF(OFFSET(class2_1,MATCH(X$1,'2 класс'!$A:$A,0)-7+'Итог по классам'!$B10,,,),"р")</f>
        <v>0</v>
      </c>
      <c r="Y10" s="23">
        <f ca="1">COUNTIF(OFFSET(class2_1,MATCH(Y$1,'2 класс'!$A:$A,0)-7+'Итог по классам'!$B10,,,),"ш")</f>
        <v>1</v>
      </c>
      <c r="Z10" s="23">
        <f ca="1">COUNTIF(OFFSET(class2_2,MATCH(Z$1,'2 класс'!$A:$A,0)-7+'Итог по классам'!$B10,,,),"Ф")</f>
        <v>0</v>
      </c>
      <c r="AA10" s="23">
        <f ca="1">COUNTIF(OFFSET(class2_2,MATCH(AA$1,'2 класс'!$A:$A,0)-7+'Итог по классам'!$B10,,,),"р")</f>
        <v>0</v>
      </c>
      <c r="AB10" s="23">
        <f ca="1">COUNTIF(OFFSET(class2_2,MATCH(AB$1,'2 класс'!$A:$A,0)-7+'Итог по классам'!$B10,,,),"ш")</f>
        <v>1</v>
      </c>
    </row>
    <row r="11" spans="1:28" ht="15.75" customHeight="1" x14ac:dyDescent="0.25">
      <c r="A11" s="64">
        <f t="shared" si="0"/>
        <v>4</v>
      </c>
      <c r="B11" s="23">
        <v>6</v>
      </c>
      <c r="C11" s="38" t="s">
        <v>75</v>
      </c>
      <c r="D11" s="38" t="s">
        <v>68</v>
      </c>
      <c r="E11" s="23">
        <f ca="1">COUNTIF(OFFSET(class2_1,MATCH(E$1,'2 класс'!$A:$A,0)-7+'Итог по классам'!$B11,,,),"Ф")</f>
        <v>0</v>
      </c>
      <c r="F11" s="23">
        <f ca="1">COUNTIF(OFFSET(class2_1,MATCH(F$1,'2 класс'!$A:$A,0)-7+'Итог по классам'!$B11,,,),"р")</f>
        <v>0</v>
      </c>
      <c r="G11" s="23">
        <f ca="1">COUNTIF(OFFSET(class2_1,MATCH(G$1,'2 класс'!$A:$A,0)-7+'Итог по классам'!$B11,,,),"ш")</f>
        <v>4</v>
      </c>
      <c r="H11" s="23">
        <f ca="1">COUNTIF(OFFSET(class2_2,MATCH(H$1,'2 класс'!$A:$A,0)-7+'Итог по классам'!$B11,,,),"Ф")</f>
        <v>0</v>
      </c>
      <c r="I11" s="23">
        <f ca="1">COUNTIF(OFFSET(class2_2,MATCH(I$1,'2 класс'!$A:$A,0)-7+'Итог по классам'!$B11,,,),"р")</f>
        <v>0</v>
      </c>
      <c r="J11" s="23">
        <f ca="1">COUNTIF(OFFSET(class2_2,MATCH(J$1,'2 класс'!$A:$A,0)-7+'Итог по классам'!$B11,,,),"ш")</f>
        <v>5</v>
      </c>
      <c r="K11" s="65">
        <f ca="1">COUNTIF(OFFSET(class2_1,MATCH(K$1,'2 класс'!$A:$A,0)-7+'Итог по классам'!$B11,,,),"Ф")</f>
        <v>0</v>
      </c>
      <c r="L11" s="23">
        <f ca="1">COUNTIF(OFFSET(class2_1,MATCH(L$1,'2 класс'!$A:$A,0)-7+'Итог по классам'!$B11,,,),"р")</f>
        <v>0</v>
      </c>
      <c r="M11" s="23">
        <f ca="1">COUNTIF(OFFSET(class2_1,MATCH(M$1,'2 класс'!$A:$A,0)-7+'Итог по классам'!$B11,,,),"ш")</f>
        <v>4</v>
      </c>
      <c r="N11" s="23">
        <f ca="1">COUNTIF(OFFSET(class2_2,MATCH(N$1,'2 класс'!$A:$A,0)-7+'Итог по классам'!$B11,,,),"Ф")</f>
        <v>0</v>
      </c>
      <c r="O11" s="23">
        <f ca="1">COUNTIF(OFFSET(class2_2,MATCH(O$1,'2 класс'!$A:$A,0)-7+'Итог по классам'!$B11,,,),"р")</f>
        <v>0</v>
      </c>
      <c r="P11" s="23">
        <f ca="1">COUNTIF(OFFSET(class2_2,MATCH(P$1,'2 класс'!$A:$A,0)-7+'Итог по классам'!$B11,,,),"ш")</f>
        <v>5</v>
      </c>
      <c r="Q11" s="65">
        <f ca="1">COUNTIF(OFFSET(class2_1,MATCH(Q$1,'2 класс'!$A:$A,0)-7+'Итог по классам'!$B11,,,),"Ф")</f>
        <v>0</v>
      </c>
      <c r="R11" s="23">
        <f ca="1">COUNTIF(OFFSET(class2_1,MATCH(R$1,'2 класс'!$A:$A,0)-7+'Итог по классам'!$B11,,,),"р")</f>
        <v>0</v>
      </c>
      <c r="S11" s="23">
        <f ca="1">COUNTIF(OFFSET(class2_1,MATCH(S$1,'2 класс'!$A:$A,0)-7+'Итог по классам'!$B11,,,),"ш")</f>
        <v>4</v>
      </c>
      <c r="T11" s="23">
        <f ca="1">COUNTIF(OFFSET(class2_2,MATCH(T$1,'2 класс'!$A:$A,0)-7+'Итог по классам'!$B11,,,),"Ф")</f>
        <v>0</v>
      </c>
      <c r="U11" s="23">
        <f ca="1">COUNTIF(OFFSET(class2_2,MATCH(U$1,'2 класс'!$A:$A,0)-7+'Итог по классам'!$B11,,,),"р")</f>
        <v>0</v>
      </c>
      <c r="V11" s="23">
        <f ca="1">COUNTIF(OFFSET(class2_2,MATCH(V$1,'2 класс'!$A:$A,0)-7+'Итог по классам'!$B11,,,),"ш")</f>
        <v>5</v>
      </c>
      <c r="W11" s="65">
        <f ca="1">COUNTIF(OFFSET(class2_1,MATCH(W$1,'2 класс'!$A:$A,0)-7+'Итог по классам'!$B11,,,),"Ф")</f>
        <v>0</v>
      </c>
      <c r="X11" s="23">
        <f ca="1">COUNTIF(OFFSET(class2_1,MATCH(X$1,'2 класс'!$A:$A,0)-7+'Итог по классам'!$B11,,,),"р")</f>
        <v>0</v>
      </c>
      <c r="Y11" s="23">
        <f ca="1">COUNTIF(OFFSET(class2_1,MATCH(Y$1,'2 класс'!$A:$A,0)-7+'Итог по классам'!$B11,,,),"ш")</f>
        <v>4</v>
      </c>
      <c r="Z11" s="23">
        <f ca="1">COUNTIF(OFFSET(class2_2,MATCH(Z$1,'2 класс'!$A:$A,0)-7+'Итог по классам'!$B11,,,),"Ф")</f>
        <v>0</v>
      </c>
      <c r="AA11" s="23">
        <f ca="1">COUNTIF(OFFSET(class2_2,MATCH(AA$1,'2 класс'!$A:$A,0)-7+'Итог по классам'!$B11,,,),"р")</f>
        <v>0</v>
      </c>
      <c r="AB11" s="23">
        <f ca="1">COUNTIF(OFFSET(class2_2,MATCH(AB$1,'2 класс'!$A:$A,0)-7+'Итог по классам'!$B11,,,),"ш")</f>
        <v>5</v>
      </c>
    </row>
    <row r="12" spans="1:28" ht="15.75" customHeight="1" x14ac:dyDescent="0.25">
      <c r="A12" s="64">
        <f t="shared" si="0"/>
        <v>4</v>
      </c>
      <c r="B12" s="23">
        <v>7</v>
      </c>
      <c r="C12" s="38" t="s">
        <v>76</v>
      </c>
      <c r="D12" s="38" t="s">
        <v>68</v>
      </c>
      <c r="E12" s="23">
        <f ca="1">COUNTIF(OFFSET(class2_1,MATCH(E$1,'2 класс'!$A:$A,0)-7+'Итог по классам'!$B12,,,),"Ф")</f>
        <v>0</v>
      </c>
      <c r="F12" s="23">
        <f ca="1">COUNTIF(OFFSET(class2_1,MATCH(F$1,'2 класс'!$A:$A,0)-7+'Итог по классам'!$B12,,,),"р")</f>
        <v>0</v>
      </c>
      <c r="G12" s="23">
        <f ca="1">COUNTIF(OFFSET(class2_1,MATCH(G$1,'2 класс'!$A:$A,0)-7+'Итог по классам'!$B12,,,),"ш")</f>
        <v>1</v>
      </c>
      <c r="H12" s="23">
        <f ca="1">COUNTIF(OFFSET(class2_2,MATCH(H$1,'2 класс'!$A:$A,0)-7+'Итог по классам'!$B12,,,),"Ф")</f>
        <v>0</v>
      </c>
      <c r="I12" s="23">
        <f ca="1">COUNTIF(OFFSET(class2_2,MATCH(I$1,'2 класс'!$A:$A,0)-7+'Итог по классам'!$B12,,,),"р")</f>
        <v>0</v>
      </c>
      <c r="J12" s="23">
        <f ca="1">COUNTIF(OFFSET(class2_2,MATCH(J$1,'2 класс'!$A:$A,0)-7+'Итог по классам'!$B12,,,),"ш")</f>
        <v>1</v>
      </c>
      <c r="K12" s="65">
        <f ca="1">COUNTIF(OFFSET(class2_1,MATCH(K$1,'2 класс'!$A:$A,0)-7+'Итог по классам'!$B12,,,),"Ф")</f>
        <v>0</v>
      </c>
      <c r="L12" s="23">
        <f ca="1">COUNTIF(OFFSET(class2_1,MATCH(L$1,'2 класс'!$A:$A,0)-7+'Итог по классам'!$B12,,,),"р")</f>
        <v>0</v>
      </c>
      <c r="M12" s="23">
        <f ca="1">COUNTIF(OFFSET(class2_1,MATCH(M$1,'2 класс'!$A:$A,0)-7+'Итог по классам'!$B12,,,),"ш")</f>
        <v>1</v>
      </c>
      <c r="N12" s="23">
        <f ca="1">COUNTIF(OFFSET(class2_2,MATCH(N$1,'2 класс'!$A:$A,0)-7+'Итог по классам'!$B12,,,),"Ф")</f>
        <v>0</v>
      </c>
      <c r="O12" s="23">
        <f ca="1">COUNTIF(OFFSET(class2_2,MATCH(O$1,'2 класс'!$A:$A,0)-7+'Итог по классам'!$B12,,,),"р")</f>
        <v>0</v>
      </c>
      <c r="P12" s="23">
        <f ca="1">COUNTIF(OFFSET(class2_2,MATCH(P$1,'2 класс'!$A:$A,0)-7+'Итог по классам'!$B12,,,),"ш")</f>
        <v>1</v>
      </c>
      <c r="Q12" s="65">
        <f ca="1">COUNTIF(OFFSET(class2_1,MATCH(Q$1,'2 класс'!$A:$A,0)-7+'Итог по классам'!$B12,,,),"Ф")</f>
        <v>0</v>
      </c>
      <c r="R12" s="23">
        <f ca="1">COUNTIF(OFFSET(class2_1,MATCH(R$1,'2 класс'!$A:$A,0)-7+'Итог по классам'!$B12,,,),"р")</f>
        <v>0</v>
      </c>
      <c r="S12" s="23">
        <f ca="1">COUNTIF(OFFSET(class2_1,MATCH(S$1,'2 класс'!$A:$A,0)-7+'Итог по классам'!$B12,,,),"ш")</f>
        <v>1</v>
      </c>
      <c r="T12" s="23">
        <f ca="1">COUNTIF(OFFSET(class2_2,MATCH(T$1,'2 класс'!$A:$A,0)-7+'Итог по классам'!$B12,,,),"Ф")</f>
        <v>0</v>
      </c>
      <c r="U12" s="23">
        <f ca="1">COUNTIF(OFFSET(class2_2,MATCH(U$1,'2 класс'!$A:$A,0)-7+'Итог по классам'!$B12,,,),"р")</f>
        <v>0</v>
      </c>
      <c r="V12" s="23">
        <f ca="1">COUNTIF(OFFSET(class2_2,MATCH(V$1,'2 класс'!$A:$A,0)-7+'Итог по классам'!$B12,,,),"ш")</f>
        <v>1</v>
      </c>
      <c r="W12" s="65">
        <f ca="1">COUNTIF(OFFSET(class2_1,MATCH(W$1,'2 класс'!$A:$A,0)-7+'Итог по классам'!$B12,,,),"Ф")</f>
        <v>0</v>
      </c>
      <c r="X12" s="23">
        <f ca="1">COUNTIF(OFFSET(class2_1,MATCH(X$1,'2 класс'!$A:$A,0)-7+'Итог по классам'!$B12,,,),"р")</f>
        <v>0</v>
      </c>
      <c r="Y12" s="23">
        <f ca="1">COUNTIF(OFFSET(class2_1,MATCH(Y$1,'2 класс'!$A:$A,0)-7+'Итог по классам'!$B12,,,),"ш")</f>
        <v>1</v>
      </c>
      <c r="Z12" s="23">
        <f ca="1">COUNTIF(OFFSET(class2_2,MATCH(Z$1,'2 класс'!$A:$A,0)-7+'Итог по классам'!$B12,,,),"Ф")</f>
        <v>0</v>
      </c>
      <c r="AA12" s="23">
        <f ca="1">COUNTIF(OFFSET(class2_2,MATCH(AA$1,'2 класс'!$A:$A,0)-7+'Итог по классам'!$B12,,,),"р")</f>
        <v>0</v>
      </c>
      <c r="AB12" s="23">
        <f ca="1">COUNTIF(OFFSET(class2_2,MATCH(AB$1,'2 класс'!$A:$A,0)-7+'Итог по классам'!$B12,,,),"ш")</f>
        <v>1</v>
      </c>
    </row>
    <row r="13" spans="1:28" ht="15.75" customHeight="1" x14ac:dyDescent="0.25">
      <c r="A13" s="64">
        <f t="shared" si="0"/>
        <v>4</v>
      </c>
      <c r="B13" s="23">
        <v>8</v>
      </c>
      <c r="C13" s="38" t="s">
        <v>77</v>
      </c>
      <c r="D13" s="38" t="s">
        <v>68</v>
      </c>
      <c r="E13" s="23">
        <f ca="1">COUNTIF(OFFSET(class2_1,MATCH(E$1,'2 класс'!$A:$A,0)-7+'Итог по классам'!$B13,,,),"Ф")</f>
        <v>0</v>
      </c>
      <c r="F13" s="23">
        <f ca="1">COUNTIF(OFFSET(class2_1,MATCH(F$1,'2 класс'!$A:$A,0)-7+'Итог по классам'!$B13,,,),"р")</f>
        <v>0</v>
      </c>
      <c r="G13" s="23">
        <f ca="1">COUNTIF(OFFSET(class2_1,MATCH(G$1,'2 класс'!$A:$A,0)-7+'Итог по классам'!$B13,,,),"ш")</f>
        <v>0</v>
      </c>
      <c r="H13" s="23">
        <f ca="1">COUNTIF(OFFSET(class2_2,MATCH(H$1,'2 класс'!$A:$A,0)-7+'Итог по классам'!$B13,,,),"Ф")</f>
        <v>0</v>
      </c>
      <c r="I13" s="23">
        <f ca="1">COUNTIF(OFFSET(class2_2,MATCH(I$1,'2 класс'!$A:$A,0)-7+'Итог по классам'!$B13,,,),"р")</f>
        <v>0</v>
      </c>
      <c r="J13" s="23">
        <f ca="1">COUNTIF(OFFSET(class2_2,MATCH(J$1,'2 класс'!$A:$A,0)-7+'Итог по классам'!$B13,,,),"ш")</f>
        <v>0</v>
      </c>
      <c r="K13" s="65">
        <f ca="1">COUNTIF(OFFSET(class2_1,MATCH(K$1,'2 класс'!$A:$A,0)-7+'Итог по классам'!$B13,,,),"Ф")</f>
        <v>0</v>
      </c>
      <c r="L13" s="23">
        <f ca="1">COUNTIF(OFFSET(class2_1,MATCH(L$1,'2 класс'!$A:$A,0)-7+'Итог по классам'!$B13,,,),"р")</f>
        <v>0</v>
      </c>
      <c r="M13" s="23">
        <f ca="1">COUNTIF(OFFSET(class2_1,MATCH(M$1,'2 класс'!$A:$A,0)-7+'Итог по классам'!$B13,,,),"ш")</f>
        <v>0</v>
      </c>
      <c r="N13" s="23">
        <f ca="1">COUNTIF(OFFSET(class2_2,MATCH(N$1,'2 класс'!$A:$A,0)-7+'Итог по классам'!$B13,,,),"Ф")</f>
        <v>0</v>
      </c>
      <c r="O13" s="23">
        <f ca="1">COUNTIF(OFFSET(class2_2,MATCH(O$1,'2 класс'!$A:$A,0)-7+'Итог по классам'!$B13,,,),"р")</f>
        <v>0</v>
      </c>
      <c r="P13" s="23">
        <f ca="1">COUNTIF(OFFSET(class2_2,MATCH(P$1,'2 класс'!$A:$A,0)-7+'Итог по классам'!$B13,,,),"ш")</f>
        <v>0</v>
      </c>
      <c r="Q13" s="65">
        <f ca="1">COUNTIF(OFFSET(class2_1,MATCH(Q$1,'2 класс'!$A:$A,0)-7+'Итог по классам'!$B13,,,),"Ф")</f>
        <v>0</v>
      </c>
      <c r="R13" s="23">
        <f ca="1">COUNTIF(OFFSET(class2_1,MATCH(R$1,'2 класс'!$A:$A,0)-7+'Итог по классам'!$B13,,,),"р")</f>
        <v>0</v>
      </c>
      <c r="S13" s="23">
        <f ca="1">COUNTIF(OFFSET(class2_1,MATCH(S$1,'2 класс'!$A:$A,0)-7+'Итог по классам'!$B13,,,),"ш")</f>
        <v>0</v>
      </c>
      <c r="T13" s="23">
        <f ca="1">COUNTIF(OFFSET(class2_2,MATCH(T$1,'2 класс'!$A:$A,0)-7+'Итог по классам'!$B13,,,),"Ф")</f>
        <v>0</v>
      </c>
      <c r="U13" s="23">
        <f ca="1">COUNTIF(OFFSET(class2_2,MATCH(U$1,'2 класс'!$A:$A,0)-7+'Итог по классам'!$B13,,,),"р")</f>
        <v>0</v>
      </c>
      <c r="V13" s="23">
        <f ca="1">COUNTIF(OFFSET(class2_2,MATCH(V$1,'2 класс'!$A:$A,0)-7+'Итог по классам'!$B13,,,),"ш")</f>
        <v>0</v>
      </c>
      <c r="W13" s="65">
        <f ca="1">COUNTIF(OFFSET(class2_1,MATCH(W$1,'2 класс'!$A:$A,0)-7+'Итог по классам'!$B13,,,),"Ф")</f>
        <v>0</v>
      </c>
      <c r="X13" s="23">
        <f ca="1">COUNTIF(OFFSET(class2_1,MATCH(X$1,'2 класс'!$A:$A,0)-7+'Итог по классам'!$B13,,,),"р")</f>
        <v>0</v>
      </c>
      <c r="Y13" s="23">
        <f ca="1">COUNTIF(OFFSET(class2_1,MATCH(Y$1,'2 класс'!$A:$A,0)-7+'Итог по классам'!$B13,,,),"ш")</f>
        <v>0</v>
      </c>
      <c r="Z13" s="23">
        <f ca="1">COUNTIF(OFFSET(class2_2,MATCH(Z$1,'2 класс'!$A:$A,0)-7+'Итог по классам'!$B13,,,),"Ф")</f>
        <v>0</v>
      </c>
      <c r="AA13" s="23">
        <f ca="1">COUNTIF(OFFSET(class2_2,MATCH(AA$1,'2 класс'!$A:$A,0)-7+'Итог по классам'!$B13,,,),"р")</f>
        <v>0</v>
      </c>
      <c r="AB13" s="23">
        <f ca="1">COUNTIF(OFFSET(class2_2,MATCH(AB$1,'2 класс'!$A:$A,0)-7+'Итог по классам'!$B13,,,),"ш")</f>
        <v>0</v>
      </c>
    </row>
    <row r="14" spans="1:28" ht="15.75" customHeight="1" x14ac:dyDescent="0.25">
      <c r="A14" s="64">
        <f t="shared" si="0"/>
        <v>4</v>
      </c>
      <c r="B14" s="23">
        <v>9</v>
      </c>
      <c r="C14" s="38" t="s">
        <v>78</v>
      </c>
      <c r="D14" s="38" t="s">
        <v>68</v>
      </c>
      <c r="E14" s="23">
        <f ca="1">COUNTIF(OFFSET(class2_1,MATCH(E$1,'2 класс'!$A:$A,0)-7+'Итог по классам'!$B14,,,),"Ф")</f>
        <v>0</v>
      </c>
      <c r="F14" s="23">
        <f ca="1">COUNTIF(OFFSET(class2_1,MATCH(F$1,'2 класс'!$A:$A,0)-7+'Итог по классам'!$B14,,,),"р")</f>
        <v>0</v>
      </c>
      <c r="G14" s="23">
        <f ca="1">COUNTIF(OFFSET(class2_1,MATCH(G$1,'2 класс'!$A:$A,0)-7+'Итог по классам'!$B14,,,),"ш")</f>
        <v>0</v>
      </c>
      <c r="H14" s="23">
        <f ca="1">COUNTIF(OFFSET(class2_2,MATCH(H$1,'2 класс'!$A:$A,0)-7+'Итог по классам'!$B14,,,),"Ф")</f>
        <v>0</v>
      </c>
      <c r="I14" s="23">
        <f ca="1">COUNTIF(OFFSET(class2_2,MATCH(I$1,'2 класс'!$A:$A,0)-7+'Итог по классам'!$B14,,,),"р")</f>
        <v>0</v>
      </c>
      <c r="J14" s="23">
        <f ca="1">COUNTIF(OFFSET(class2_2,MATCH(J$1,'2 класс'!$A:$A,0)-7+'Итог по классам'!$B14,,,),"ш")</f>
        <v>1</v>
      </c>
      <c r="K14" s="65">
        <f ca="1">COUNTIF(OFFSET(class2_1,MATCH(K$1,'2 класс'!$A:$A,0)-7+'Итог по классам'!$B14,,,),"Ф")</f>
        <v>0</v>
      </c>
      <c r="L14" s="23">
        <f ca="1">COUNTIF(OFFSET(class2_1,MATCH(L$1,'2 класс'!$A:$A,0)-7+'Итог по классам'!$B14,,,),"р")</f>
        <v>0</v>
      </c>
      <c r="M14" s="23">
        <f ca="1">COUNTIF(OFFSET(class2_1,MATCH(M$1,'2 класс'!$A:$A,0)-7+'Итог по классам'!$B14,,,),"ш")</f>
        <v>0</v>
      </c>
      <c r="N14" s="23">
        <f ca="1">COUNTIF(OFFSET(class2_2,MATCH(N$1,'2 класс'!$A:$A,0)-7+'Итог по классам'!$B14,,,),"Ф")</f>
        <v>0</v>
      </c>
      <c r="O14" s="23">
        <f ca="1">COUNTIF(OFFSET(class2_2,MATCH(O$1,'2 класс'!$A:$A,0)-7+'Итог по классам'!$B14,,,),"р")</f>
        <v>0</v>
      </c>
      <c r="P14" s="23">
        <f ca="1">COUNTIF(OFFSET(class2_2,MATCH(P$1,'2 класс'!$A:$A,0)-7+'Итог по классам'!$B14,,,),"ш")</f>
        <v>0</v>
      </c>
      <c r="Q14" s="65">
        <f ca="1">COUNTIF(OFFSET(class2_1,MATCH(Q$1,'2 класс'!$A:$A,0)-7+'Итог по классам'!$B14,,,),"Ф")</f>
        <v>0</v>
      </c>
      <c r="R14" s="23">
        <f ca="1">COUNTIF(OFFSET(class2_1,MATCH(R$1,'2 класс'!$A:$A,0)-7+'Итог по классам'!$B14,,,),"р")</f>
        <v>0</v>
      </c>
      <c r="S14" s="23">
        <f ca="1">COUNTIF(OFFSET(class2_1,MATCH(S$1,'2 класс'!$A:$A,0)-7+'Итог по классам'!$B14,,,),"ш")</f>
        <v>0</v>
      </c>
      <c r="T14" s="23">
        <f ca="1">COUNTIF(OFFSET(class2_2,MATCH(T$1,'2 класс'!$A:$A,0)-7+'Итог по классам'!$B14,,,),"Ф")</f>
        <v>0</v>
      </c>
      <c r="U14" s="23">
        <f ca="1">COUNTIF(OFFSET(class2_2,MATCH(U$1,'2 класс'!$A:$A,0)-7+'Итог по классам'!$B14,,,),"р")</f>
        <v>0</v>
      </c>
      <c r="V14" s="23">
        <f ca="1">COUNTIF(OFFSET(class2_2,MATCH(V$1,'2 класс'!$A:$A,0)-7+'Итог по классам'!$B14,,,),"ш")</f>
        <v>1</v>
      </c>
      <c r="W14" s="65">
        <f ca="1">COUNTIF(OFFSET(class2_1,MATCH(W$1,'2 класс'!$A:$A,0)-7+'Итог по классам'!$B14,,,),"Ф")</f>
        <v>0</v>
      </c>
      <c r="X14" s="23">
        <f ca="1">COUNTIF(OFFSET(class2_1,MATCH(X$1,'2 класс'!$A:$A,0)-7+'Итог по классам'!$B14,,,),"р")</f>
        <v>0</v>
      </c>
      <c r="Y14" s="23">
        <f ca="1">COUNTIF(OFFSET(class2_1,MATCH(Y$1,'2 класс'!$A:$A,0)-7+'Итог по классам'!$B14,,,),"ш")</f>
        <v>0</v>
      </c>
      <c r="Z14" s="23">
        <f ca="1">COUNTIF(OFFSET(class2_2,MATCH(Z$1,'2 класс'!$A:$A,0)-7+'Итог по классам'!$B14,,,),"Ф")</f>
        <v>0</v>
      </c>
      <c r="AA14" s="23">
        <f ca="1">COUNTIF(OFFSET(class2_2,MATCH(AA$1,'2 класс'!$A:$A,0)-7+'Итог по классам'!$B14,,,),"р")</f>
        <v>0</v>
      </c>
      <c r="AB14" s="23">
        <f ca="1">COUNTIF(OFFSET(class2_2,MATCH(AB$1,'2 класс'!$A:$A,0)-7+'Итог по классам'!$B14,,,),"ш")</f>
        <v>1</v>
      </c>
    </row>
    <row r="15" spans="1:28" ht="15.75" customHeight="1" x14ac:dyDescent="0.25">
      <c r="A15" s="64">
        <f t="shared" si="0"/>
        <v>4</v>
      </c>
      <c r="B15" s="23">
        <v>10</v>
      </c>
      <c r="C15" s="38" t="s">
        <v>79</v>
      </c>
      <c r="D15" s="38" t="s">
        <v>68</v>
      </c>
      <c r="E15" s="23">
        <f ca="1">COUNTIF(OFFSET(class2_1,MATCH(E$1,'2 класс'!$A:$A,0)-7+'Итог по классам'!$B15,,,),"Ф")</f>
        <v>0</v>
      </c>
      <c r="F15" s="23">
        <f ca="1">COUNTIF(OFFSET(class2_1,MATCH(F$1,'2 класс'!$A:$A,0)-7+'Итог по классам'!$B15,,,),"р")</f>
        <v>0</v>
      </c>
      <c r="G15" s="23">
        <f ca="1">COUNTIF(OFFSET(class2_1,MATCH(G$1,'2 класс'!$A:$A,0)-7+'Итог по классам'!$B15,,,),"ш")</f>
        <v>0</v>
      </c>
      <c r="H15" s="23">
        <f ca="1">COUNTIF(OFFSET(class2_2,MATCH(H$1,'2 класс'!$A:$A,0)-7+'Итог по классам'!$B15,,,),"Ф")</f>
        <v>0</v>
      </c>
      <c r="I15" s="23">
        <f ca="1">COUNTIF(OFFSET(class2_2,MATCH(I$1,'2 класс'!$A:$A,0)-7+'Итог по классам'!$B15,,,),"р")</f>
        <v>0</v>
      </c>
      <c r="J15" s="23">
        <f ca="1">COUNTIF(OFFSET(class2_2,MATCH(J$1,'2 класс'!$A:$A,0)-7+'Итог по классам'!$B15,,,),"ш")</f>
        <v>1</v>
      </c>
      <c r="K15" s="65">
        <f ca="1">COUNTIF(OFFSET(class2_1,MATCH(K$1,'2 класс'!$A:$A,0)-7+'Итог по классам'!$B15,,,),"Ф")</f>
        <v>0</v>
      </c>
      <c r="L15" s="23">
        <f ca="1">COUNTIF(OFFSET(class2_1,MATCH(L$1,'2 класс'!$A:$A,0)-7+'Итог по классам'!$B15,,,),"р")</f>
        <v>0</v>
      </c>
      <c r="M15" s="23">
        <f ca="1">COUNTIF(OFFSET(class2_1,MATCH(M$1,'2 класс'!$A:$A,0)-7+'Итог по классам'!$B15,,,),"ш")</f>
        <v>0</v>
      </c>
      <c r="N15" s="23">
        <f ca="1">COUNTIF(OFFSET(class2_2,MATCH(N$1,'2 класс'!$A:$A,0)-7+'Итог по классам'!$B15,,,),"Ф")</f>
        <v>0</v>
      </c>
      <c r="O15" s="23">
        <f ca="1">COUNTIF(OFFSET(class2_2,MATCH(O$1,'2 класс'!$A:$A,0)-7+'Итог по классам'!$B15,,,),"р")</f>
        <v>0</v>
      </c>
      <c r="P15" s="23">
        <f ca="1">COUNTIF(OFFSET(class2_2,MATCH(P$1,'2 класс'!$A:$A,0)-7+'Итог по классам'!$B15,,,),"ш")</f>
        <v>1</v>
      </c>
      <c r="Q15" s="65">
        <f ca="1">COUNTIF(OFFSET(class2_1,MATCH(Q$1,'2 класс'!$A:$A,0)-7+'Итог по классам'!$B15,,,),"Ф")</f>
        <v>0</v>
      </c>
      <c r="R15" s="23">
        <f ca="1">COUNTIF(OFFSET(class2_1,MATCH(R$1,'2 класс'!$A:$A,0)-7+'Итог по классам'!$B15,,,),"р")</f>
        <v>0</v>
      </c>
      <c r="S15" s="23">
        <f ca="1">COUNTIF(OFFSET(class2_1,MATCH(S$1,'2 класс'!$A:$A,0)-7+'Итог по классам'!$B15,,,),"ш")</f>
        <v>0</v>
      </c>
      <c r="T15" s="23">
        <f ca="1">COUNTIF(OFFSET(class2_2,MATCH(T$1,'2 класс'!$A:$A,0)-7+'Итог по классам'!$B15,,,),"Ф")</f>
        <v>0</v>
      </c>
      <c r="U15" s="23">
        <f ca="1">COUNTIF(OFFSET(class2_2,MATCH(U$1,'2 класс'!$A:$A,0)-7+'Итог по классам'!$B15,,,),"р")</f>
        <v>0</v>
      </c>
      <c r="V15" s="23">
        <f ca="1">COUNTIF(OFFSET(class2_2,MATCH(V$1,'2 класс'!$A:$A,0)-7+'Итог по классам'!$B15,,,),"ш")</f>
        <v>1</v>
      </c>
      <c r="W15" s="65">
        <f ca="1">COUNTIF(OFFSET(class2_1,MATCH(W$1,'2 класс'!$A:$A,0)-7+'Итог по классам'!$B15,,,),"Ф")</f>
        <v>0</v>
      </c>
      <c r="X15" s="23">
        <f ca="1">COUNTIF(OFFSET(class2_1,MATCH(X$1,'2 класс'!$A:$A,0)-7+'Итог по классам'!$B15,,,),"р")</f>
        <v>0</v>
      </c>
      <c r="Y15" s="23">
        <f ca="1">COUNTIF(OFFSET(class2_1,MATCH(Y$1,'2 класс'!$A:$A,0)-7+'Итог по классам'!$B15,,,),"ш")</f>
        <v>0</v>
      </c>
      <c r="Z15" s="23">
        <f ca="1">COUNTIF(OFFSET(class2_2,MATCH(Z$1,'2 класс'!$A:$A,0)-7+'Итог по классам'!$B15,,,),"Ф")</f>
        <v>0</v>
      </c>
      <c r="AA15" s="23">
        <f ca="1">COUNTIF(OFFSET(class2_2,MATCH(AA$1,'2 класс'!$A:$A,0)-7+'Итог по классам'!$B15,,,),"р")</f>
        <v>0</v>
      </c>
      <c r="AB15" s="23">
        <f ca="1">COUNTIF(OFFSET(class2_2,MATCH(AB$1,'2 класс'!$A:$A,0)-7+'Итог по классам'!$B15,,,),"ш")</f>
        <v>1</v>
      </c>
    </row>
    <row r="16" spans="1:28" ht="15.75" customHeight="1" x14ac:dyDescent="0.25">
      <c r="A16" s="64">
        <f t="shared" si="0"/>
        <v>4</v>
      </c>
      <c r="B16" s="23">
        <v>11</v>
      </c>
      <c r="C16" s="38" t="s">
        <v>80</v>
      </c>
      <c r="D16" s="38" t="s">
        <v>68</v>
      </c>
      <c r="E16" s="23">
        <f ca="1">COUNTIF(OFFSET(class2_1,MATCH(E$1,'2 класс'!$A:$A,0)-7+'Итог по классам'!$B16,,,),"Ф")</f>
        <v>0</v>
      </c>
      <c r="F16" s="23">
        <f ca="1">COUNTIF(OFFSET(class2_1,MATCH(F$1,'2 класс'!$A:$A,0)-7+'Итог по классам'!$B16,,,),"р")</f>
        <v>0</v>
      </c>
      <c r="G16" s="23">
        <f ca="1">COUNTIF(OFFSET(class2_1,MATCH(G$1,'2 класс'!$A:$A,0)-7+'Итог по классам'!$B16,,,),"ш")</f>
        <v>0</v>
      </c>
      <c r="H16" s="23">
        <f ca="1">COUNTIF(OFFSET(class2_2,MATCH(H$1,'2 класс'!$A:$A,0)-7+'Итог по классам'!$B16,,,),"Ф")</f>
        <v>0</v>
      </c>
      <c r="I16" s="23">
        <f ca="1">COUNTIF(OFFSET(class2_2,MATCH(I$1,'2 класс'!$A:$A,0)-7+'Итог по классам'!$B16,,,),"р")</f>
        <v>0</v>
      </c>
      <c r="J16" s="23">
        <f ca="1">COUNTIF(OFFSET(class2_2,MATCH(J$1,'2 класс'!$A:$A,0)-7+'Итог по классам'!$B16,,,),"ш")</f>
        <v>1</v>
      </c>
      <c r="K16" s="65">
        <f ca="1">COUNTIF(OFFSET(class2_1,MATCH(K$1,'2 класс'!$A:$A,0)-7+'Итог по классам'!$B16,,,),"Ф")</f>
        <v>0</v>
      </c>
      <c r="L16" s="23">
        <f ca="1">COUNTIF(OFFSET(class2_1,MATCH(L$1,'2 класс'!$A:$A,0)-7+'Итог по классам'!$B16,,,),"р")</f>
        <v>0</v>
      </c>
      <c r="M16" s="23">
        <f ca="1">COUNTIF(OFFSET(class2_1,MATCH(M$1,'2 класс'!$A:$A,0)-7+'Итог по классам'!$B16,,,),"ш")</f>
        <v>0</v>
      </c>
      <c r="N16" s="23">
        <f ca="1">COUNTIF(OFFSET(class2_2,MATCH(N$1,'2 класс'!$A:$A,0)-7+'Итог по классам'!$B16,,,),"Ф")</f>
        <v>0</v>
      </c>
      <c r="O16" s="23">
        <f ca="1">COUNTIF(OFFSET(class2_2,MATCH(O$1,'2 класс'!$A:$A,0)-7+'Итог по классам'!$B16,,,),"р")</f>
        <v>0</v>
      </c>
      <c r="P16" s="23">
        <f ca="1">COUNTIF(OFFSET(class2_2,MATCH(P$1,'2 класс'!$A:$A,0)-7+'Итог по классам'!$B16,,,),"ш")</f>
        <v>1</v>
      </c>
      <c r="Q16" s="65">
        <f ca="1">COUNTIF(OFFSET(class2_1,MATCH(Q$1,'2 класс'!$A:$A,0)-7+'Итог по классам'!$B16,,,),"Ф")</f>
        <v>0</v>
      </c>
      <c r="R16" s="23">
        <f ca="1">COUNTIF(OFFSET(class2_1,MATCH(R$1,'2 класс'!$A:$A,0)-7+'Итог по классам'!$B16,,,),"р")</f>
        <v>0</v>
      </c>
      <c r="S16" s="23">
        <f ca="1">COUNTIF(OFFSET(class2_1,MATCH(S$1,'2 класс'!$A:$A,0)-7+'Итог по классам'!$B16,,,),"ш")</f>
        <v>0</v>
      </c>
      <c r="T16" s="23">
        <f ca="1">COUNTIF(OFFSET(class2_2,MATCH(T$1,'2 класс'!$A:$A,0)-7+'Итог по классам'!$B16,,,),"Ф")</f>
        <v>0</v>
      </c>
      <c r="U16" s="23">
        <f ca="1">COUNTIF(OFFSET(class2_2,MATCH(U$1,'2 класс'!$A:$A,0)-7+'Итог по классам'!$B16,,,),"р")</f>
        <v>0</v>
      </c>
      <c r="V16" s="23">
        <f ca="1">COUNTIF(OFFSET(class2_2,MATCH(V$1,'2 класс'!$A:$A,0)-7+'Итог по классам'!$B16,,,),"ш")</f>
        <v>1</v>
      </c>
      <c r="W16" s="65">
        <f ca="1">COUNTIF(OFFSET(class2_1,MATCH(W$1,'2 класс'!$A:$A,0)-7+'Итог по классам'!$B16,,,),"Ф")</f>
        <v>0</v>
      </c>
      <c r="X16" s="23">
        <f ca="1">COUNTIF(OFFSET(class2_1,MATCH(X$1,'2 класс'!$A:$A,0)-7+'Итог по классам'!$B16,,,),"р")</f>
        <v>0</v>
      </c>
      <c r="Y16" s="23">
        <f ca="1">COUNTIF(OFFSET(class2_1,MATCH(Y$1,'2 класс'!$A:$A,0)-7+'Итог по классам'!$B16,,,),"ш")</f>
        <v>0</v>
      </c>
      <c r="Z16" s="23">
        <f ca="1">COUNTIF(OFFSET(class2_2,MATCH(Z$1,'2 класс'!$A:$A,0)-7+'Итог по классам'!$B16,,,),"Ф")</f>
        <v>0</v>
      </c>
      <c r="AA16" s="23">
        <f ca="1">COUNTIF(OFFSET(class2_2,MATCH(AA$1,'2 класс'!$A:$A,0)-7+'Итог по классам'!$B16,,,),"р")</f>
        <v>0</v>
      </c>
      <c r="AB16" s="23">
        <f ca="1">COUNTIF(OFFSET(class2_2,MATCH(AB$1,'2 класс'!$A:$A,0)-7+'Итог по классам'!$B16,,,),"ш")</f>
        <v>1</v>
      </c>
    </row>
    <row r="17" spans="1:28" ht="15.75" customHeight="1" x14ac:dyDescent="0.25">
      <c r="A17" s="64">
        <f t="shared" si="0"/>
        <v>4</v>
      </c>
      <c r="B17" s="23">
        <v>12</v>
      </c>
      <c r="C17" s="38" t="s">
        <v>81</v>
      </c>
      <c r="D17" s="38" t="s">
        <v>68</v>
      </c>
      <c r="E17" s="23">
        <f ca="1">COUNTIF(OFFSET(class2_1,MATCH(E$1,'2 класс'!$A:$A,0)-7+'Итог по классам'!$B17,,,),"Ф")</f>
        <v>0</v>
      </c>
      <c r="F17" s="23">
        <f ca="1">COUNTIF(OFFSET(class2_1,MATCH(F$1,'2 класс'!$A:$A,0)-7+'Итог по классам'!$B17,,,),"р")</f>
        <v>0</v>
      </c>
      <c r="G17" s="23">
        <f ca="1">COUNTIF(OFFSET(class2_1,MATCH(G$1,'2 класс'!$A:$A,0)-7+'Итог по классам'!$B17,,,),"ш")</f>
        <v>0</v>
      </c>
      <c r="H17" s="23">
        <f ca="1">COUNTIF(OFFSET(class2_2,MATCH(H$1,'2 класс'!$A:$A,0)-7+'Итог по классам'!$B17,,,),"Ф")</f>
        <v>0</v>
      </c>
      <c r="I17" s="23">
        <f ca="1">COUNTIF(OFFSET(class2_2,MATCH(I$1,'2 класс'!$A:$A,0)-7+'Итог по классам'!$B17,,,),"р")</f>
        <v>0</v>
      </c>
      <c r="J17" s="23">
        <f ca="1">COUNTIF(OFFSET(class2_2,MATCH(J$1,'2 класс'!$A:$A,0)-7+'Итог по классам'!$B17,,,),"ш")</f>
        <v>0</v>
      </c>
      <c r="K17" s="65">
        <f ca="1">COUNTIF(OFFSET(class2_1,MATCH(K$1,'2 класс'!$A:$A,0)-7+'Итог по классам'!$B17,,,),"Ф")</f>
        <v>0</v>
      </c>
      <c r="L17" s="23">
        <f ca="1">COUNTIF(OFFSET(class2_1,MATCH(L$1,'2 класс'!$A:$A,0)-7+'Итог по классам'!$B17,,,),"р")</f>
        <v>0</v>
      </c>
      <c r="M17" s="23">
        <f ca="1">COUNTIF(OFFSET(class2_1,MATCH(M$1,'2 класс'!$A:$A,0)-7+'Итог по классам'!$B17,,,),"ш")</f>
        <v>0</v>
      </c>
      <c r="N17" s="23">
        <f ca="1">COUNTIF(OFFSET(class2_2,MATCH(N$1,'2 класс'!$A:$A,0)-7+'Итог по классам'!$B17,,,),"Ф")</f>
        <v>0</v>
      </c>
      <c r="O17" s="23">
        <f ca="1">COUNTIF(OFFSET(class2_2,MATCH(O$1,'2 класс'!$A:$A,0)-7+'Итог по классам'!$B17,,,),"р")</f>
        <v>0</v>
      </c>
      <c r="P17" s="23">
        <f ca="1">COUNTIF(OFFSET(class2_2,MATCH(P$1,'2 класс'!$A:$A,0)-7+'Итог по классам'!$B17,,,),"ш")</f>
        <v>0</v>
      </c>
      <c r="Q17" s="65">
        <f ca="1">COUNTIF(OFFSET(class2_1,MATCH(Q$1,'2 класс'!$A:$A,0)-7+'Итог по классам'!$B17,,,),"Ф")</f>
        <v>0</v>
      </c>
      <c r="R17" s="23">
        <f ca="1">COUNTIF(OFFSET(class2_1,MATCH(R$1,'2 класс'!$A:$A,0)-7+'Итог по классам'!$B17,,,),"р")</f>
        <v>0</v>
      </c>
      <c r="S17" s="23">
        <f ca="1">COUNTIF(OFFSET(class2_1,MATCH(S$1,'2 класс'!$A:$A,0)-7+'Итог по классам'!$B17,,,),"ш")</f>
        <v>0</v>
      </c>
      <c r="T17" s="23">
        <f ca="1">COUNTIF(OFFSET(class2_2,MATCH(T$1,'2 класс'!$A:$A,0)-7+'Итог по классам'!$B17,,,),"Ф")</f>
        <v>0</v>
      </c>
      <c r="U17" s="23">
        <f ca="1">COUNTIF(OFFSET(class2_2,MATCH(U$1,'2 класс'!$A:$A,0)-7+'Итог по классам'!$B17,,,),"р")</f>
        <v>0</v>
      </c>
      <c r="V17" s="23">
        <f ca="1">COUNTIF(OFFSET(class2_2,MATCH(V$1,'2 класс'!$A:$A,0)-7+'Итог по классам'!$B17,,,),"ш")</f>
        <v>0</v>
      </c>
      <c r="W17" s="65">
        <f ca="1">COUNTIF(OFFSET(class2_1,MATCH(W$1,'2 класс'!$A:$A,0)-7+'Итог по классам'!$B17,,,),"Ф")</f>
        <v>0</v>
      </c>
      <c r="X17" s="23">
        <f ca="1">COUNTIF(OFFSET(class2_1,MATCH(X$1,'2 класс'!$A:$A,0)-7+'Итог по классам'!$B17,,,),"р")</f>
        <v>0</v>
      </c>
      <c r="Y17" s="23">
        <f ca="1">COUNTIF(OFFSET(class2_1,MATCH(Y$1,'2 класс'!$A:$A,0)-7+'Итог по классам'!$B17,,,),"ш")</f>
        <v>0</v>
      </c>
      <c r="Z17" s="23">
        <f ca="1">COUNTIF(OFFSET(class2_2,MATCH(Z$1,'2 класс'!$A:$A,0)-7+'Итог по классам'!$B17,,,),"Ф")</f>
        <v>0</v>
      </c>
      <c r="AA17" s="23">
        <f ca="1">COUNTIF(OFFSET(class2_2,MATCH(AA$1,'2 класс'!$A:$A,0)-7+'Итог по классам'!$B17,,,),"р")</f>
        <v>0</v>
      </c>
      <c r="AB17" s="23">
        <f ca="1">COUNTIF(OFFSET(class2_2,MATCH(AB$1,'2 класс'!$A:$A,0)-7+'Итог по классам'!$B17,,,),"ш")</f>
        <v>0</v>
      </c>
    </row>
    <row r="18" spans="1:28" ht="15.75" customHeight="1" x14ac:dyDescent="0.25">
      <c r="A18" s="64">
        <f t="shared" si="0"/>
        <v>4</v>
      </c>
      <c r="B18" s="23">
        <v>13</v>
      </c>
      <c r="C18" s="38" t="s">
        <v>82</v>
      </c>
      <c r="D18" s="38" t="s">
        <v>68</v>
      </c>
      <c r="E18" s="23">
        <f ca="1">COUNTIF(OFFSET(class2_1,MATCH(E$1,'2 класс'!$A:$A,0)-7+'Итог по классам'!$B18,,,),"Ф")</f>
        <v>0</v>
      </c>
      <c r="F18" s="23">
        <f ca="1">COUNTIF(OFFSET(class2_1,MATCH(F$1,'2 класс'!$A:$A,0)-7+'Итог по классам'!$B18,,,),"р")</f>
        <v>0</v>
      </c>
      <c r="G18" s="23">
        <f ca="1">COUNTIF(OFFSET(class2_1,MATCH(G$1,'2 класс'!$A:$A,0)-7+'Итог по классам'!$B18,,,),"ш")</f>
        <v>0</v>
      </c>
      <c r="H18" s="23">
        <f ca="1">COUNTIF(OFFSET(class2_2,MATCH(H$1,'2 класс'!$A:$A,0)-7+'Итог по классам'!$B18,,,),"Ф")</f>
        <v>0</v>
      </c>
      <c r="I18" s="23">
        <f ca="1">COUNTIF(OFFSET(class2_2,MATCH(I$1,'2 класс'!$A:$A,0)-7+'Итог по классам'!$B18,,,),"р")</f>
        <v>0</v>
      </c>
      <c r="J18" s="23">
        <f ca="1">COUNTIF(OFFSET(class2_2,MATCH(J$1,'2 класс'!$A:$A,0)-7+'Итог по классам'!$B18,,,),"ш")</f>
        <v>0</v>
      </c>
      <c r="K18" s="65">
        <f ca="1">COUNTIF(OFFSET(class2_1,MATCH(K$1,'2 класс'!$A:$A,0)-7+'Итог по классам'!$B18,,,),"Ф")</f>
        <v>0</v>
      </c>
      <c r="L18" s="23">
        <f ca="1">COUNTIF(OFFSET(class2_1,MATCH(L$1,'2 класс'!$A:$A,0)-7+'Итог по классам'!$B18,,,),"р")</f>
        <v>0</v>
      </c>
      <c r="M18" s="23">
        <f ca="1">COUNTIF(OFFSET(class2_1,MATCH(M$1,'2 класс'!$A:$A,0)-7+'Итог по классам'!$B18,,,),"ш")</f>
        <v>0</v>
      </c>
      <c r="N18" s="23">
        <f ca="1">COUNTIF(OFFSET(class2_2,MATCH(N$1,'2 класс'!$A:$A,0)-7+'Итог по классам'!$B18,,,),"Ф")</f>
        <v>0</v>
      </c>
      <c r="O18" s="23">
        <f ca="1">COUNTIF(OFFSET(class2_2,MATCH(O$1,'2 класс'!$A:$A,0)-7+'Итог по классам'!$B18,,,),"р")</f>
        <v>0</v>
      </c>
      <c r="P18" s="23">
        <f ca="1">COUNTIF(OFFSET(class2_2,MATCH(P$1,'2 класс'!$A:$A,0)-7+'Итог по классам'!$B18,,,),"ш")</f>
        <v>0</v>
      </c>
      <c r="Q18" s="65">
        <f ca="1">COUNTIF(OFFSET(class2_1,MATCH(Q$1,'2 класс'!$A:$A,0)-7+'Итог по классам'!$B18,,,),"Ф")</f>
        <v>0</v>
      </c>
      <c r="R18" s="23">
        <f ca="1">COUNTIF(OFFSET(class2_1,MATCH(R$1,'2 класс'!$A:$A,0)-7+'Итог по классам'!$B18,,,),"р")</f>
        <v>0</v>
      </c>
      <c r="S18" s="23">
        <f ca="1">COUNTIF(OFFSET(class2_1,MATCH(S$1,'2 класс'!$A:$A,0)-7+'Итог по классам'!$B18,,,),"ш")</f>
        <v>0</v>
      </c>
      <c r="T18" s="23">
        <f ca="1">COUNTIF(OFFSET(class2_2,MATCH(T$1,'2 класс'!$A:$A,0)-7+'Итог по классам'!$B18,,,),"Ф")</f>
        <v>0</v>
      </c>
      <c r="U18" s="23">
        <f ca="1">COUNTIF(OFFSET(class2_2,MATCH(U$1,'2 класс'!$A:$A,0)-7+'Итог по классам'!$B18,,,),"р")</f>
        <v>0</v>
      </c>
      <c r="V18" s="23">
        <f ca="1">COUNTIF(OFFSET(class2_2,MATCH(V$1,'2 класс'!$A:$A,0)-7+'Итог по классам'!$B18,,,),"ш")</f>
        <v>0</v>
      </c>
      <c r="W18" s="65">
        <f ca="1">COUNTIF(OFFSET(class2_1,MATCH(W$1,'2 класс'!$A:$A,0)-7+'Итог по классам'!$B18,,,),"Ф")</f>
        <v>0</v>
      </c>
      <c r="X18" s="23">
        <f ca="1">COUNTIF(OFFSET(class2_1,MATCH(X$1,'2 класс'!$A:$A,0)-7+'Итог по классам'!$B18,,,),"р")</f>
        <v>0</v>
      </c>
      <c r="Y18" s="23">
        <f ca="1">COUNTIF(OFFSET(class2_1,MATCH(Y$1,'2 класс'!$A:$A,0)-7+'Итог по классам'!$B18,,,),"ш")</f>
        <v>0</v>
      </c>
      <c r="Z18" s="23">
        <f ca="1">COUNTIF(OFFSET(class2_2,MATCH(Z$1,'2 класс'!$A:$A,0)-7+'Итог по классам'!$B18,,,),"Ф")</f>
        <v>0</v>
      </c>
      <c r="AA18" s="23">
        <f ca="1">COUNTIF(OFFSET(class2_2,MATCH(AA$1,'2 класс'!$A:$A,0)-7+'Итог по классам'!$B18,,,),"р")</f>
        <v>0</v>
      </c>
      <c r="AB18" s="23">
        <f ca="1">COUNTIF(OFFSET(class2_2,MATCH(AB$1,'2 класс'!$A:$A,0)-7+'Итог по классам'!$B18,,,),"ш")</f>
        <v>0</v>
      </c>
    </row>
    <row r="19" spans="1:28" ht="15.75" customHeight="1" x14ac:dyDescent="0.25">
      <c r="A19" s="64">
        <f>'3 класс'!C2</f>
        <v>3</v>
      </c>
      <c r="B19" s="23"/>
      <c r="C19" s="71" t="s">
        <v>87</v>
      </c>
      <c r="D19" s="71"/>
      <c r="E19" s="90" t="str">
        <f ca="1">"3 "&amp;CLEAN(OFFSET(cl3name,(E$1-1)*15,,,))</f>
        <v>3 А</v>
      </c>
      <c r="F19" s="75"/>
      <c r="G19" s="75"/>
      <c r="H19" s="75"/>
      <c r="I19" s="75"/>
      <c r="J19" s="75"/>
      <c r="K19" s="90" t="str">
        <f ca="1">"3 "&amp;CLEAN(OFFSET(cl3name,(K$1-1)*15,,,))</f>
        <v>3 Б</v>
      </c>
      <c r="L19" s="75"/>
      <c r="M19" s="75"/>
      <c r="N19" s="75"/>
      <c r="O19" s="75"/>
      <c r="P19" s="75"/>
      <c r="Q19" s="90" t="str">
        <f ca="1">"3 "&amp;CLEAN(OFFSET(cl3name,(Q$1-1)*15,,,))</f>
        <v>3 В</v>
      </c>
      <c r="R19" s="75"/>
      <c r="S19" s="75"/>
      <c r="T19" s="75"/>
      <c r="U19" s="75"/>
      <c r="V19" s="75"/>
      <c r="W19" s="90" t="str">
        <f ca="1">"3 "&amp;CLEAN(OFFSET(cl3name,(W$1-1)*15,,,))</f>
        <v xml:space="preserve">3 </v>
      </c>
      <c r="X19" s="75"/>
      <c r="Y19" s="75"/>
      <c r="Z19" s="75"/>
      <c r="AA19" s="75"/>
      <c r="AB19" s="75"/>
    </row>
    <row r="20" spans="1:28" ht="15.75" customHeight="1" x14ac:dyDescent="0.25">
      <c r="A20" s="64">
        <f t="shared" ref="A20:A32" si="1">A19</f>
        <v>3</v>
      </c>
      <c r="B20" s="23">
        <v>1</v>
      </c>
      <c r="C20" s="38" t="s">
        <v>70</v>
      </c>
      <c r="D20" s="38" t="s">
        <v>87</v>
      </c>
      <c r="E20" s="23">
        <f ca="1">COUNTIF(OFFSET(class3_1,MATCH(E$1,'3 класс'!$A:$A,0)-7+'Итог по классам'!$B20,,,),"Ф")</f>
        <v>0</v>
      </c>
      <c r="F20" s="23">
        <f ca="1">COUNTIF(OFFSET(class3_1,MATCH(F$1,'3 класс'!$A:$A,0)-7+'Итог по классам'!$B20,,,),"р")</f>
        <v>0</v>
      </c>
      <c r="G20" s="23">
        <f ca="1">COUNTIF(OFFSET(class3_1,MATCH(G$1,'3 класс'!$A:$A,0)-7+'Итог по классам'!$B20,,,),"ш")</f>
        <v>5</v>
      </c>
      <c r="H20" s="23">
        <f ca="1">COUNTIF(OFFSET(class3_2,MATCH(H$1,'3 класс'!$A:$A,0)-7+'Итог по классам'!$B20,,,),"Ф")</f>
        <v>0</v>
      </c>
      <c r="I20" s="23">
        <f ca="1">COUNTIF(OFFSET(class3_2,MATCH(I$1,'3 класс'!$A:$A,0)-7+'Итог по классам'!$B20,,,),"р")</f>
        <v>0</v>
      </c>
      <c r="J20" s="23">
        <f ca="1">COUNTIF(OFFSET(class3_2,MATCH(J$1,'3 класс'!$A:$A,0)-7+'Итог по классам'!$B20,,,),"ш")</f>
        <v>6</v>
      </c>
      <c r="K20" s="65">
        <f ca="1">COUNTIF(OFFSET(class3_1,MATCH(K$1,'3 класс'!$A:$A,0)-7+'Итог по классам'!$B20,,,),"Ф")</f>
        <v>0</v>
      </c>
      <c r="L20" s="23">
        <f ca="1">COUNTIF(OFFSET(class3_1,MATCH(L$1,'3 класс'!$A:$A,0)-7+'Итог по классам'!$B20,,,),"р")</f>
        <v>0</v>
      </c>
      <c r="M20" s="23">
        <f ca="1">COUNTIF(OFFSET(class3_1,MATCH(M$1,'3 класс'!$A:$A,0)-7+'Итог по классам'!$B20,,,),"ш")</f>
        <v>5</v>
      </c>
      <c r="N20" s="23">
        <f ca="1">COUNTIF(OFFSET(class3_2,MATCH(N$1,'3 класс'!$A:$A,0)-7+'Итог по классам'!$B20,,,),"Ф")</f>
        <v>0</v>
      </c>
      <c r="O20" s="23">
        <f ca="1">COUNTIF(OFFSET(class3_2,MATCH(O$1,'3 класс'!$A:$A,0)-7+'Итог по классам'!$B20,,,),"р")</f>
        <v>0</v>
      </c>
      <c r="P20" s="23">
        <f ca="1">COUNTIF(OFFSET(class3_2,MATCH(P$1,'3 класс'!$A:$A,0)-7+'Итог по классам'!$B20,,,),"ш")</f>
        <v>6</v>
      </c>
      <c r="Q20" s="65">
        <f ca="1">COUNTIF(OFFSET(class3_1,MATCH(Q$1,'3 класс'!$A:$A,0)-7+'Итог по классам'!$B20,,,),"Ф")</f>
        <v>0</v>
      </c>
      <c r="R20" s="23">
        <f ca="1">COUNTIF(OFFSET(class3_1,MATCH(R$1,'3 класс'!$A:$A,0)-7+'Итог по классам'!$B20,,,),"р")</f>
        <v>0</v>
      </c>
      <c r="S20" s="23">
        <f ca="1">COUNTIF(OFFSET(class3_1,MATCH(S$1,'3 класс'!$A:$A,0)-7+'Итог по классам'!$B20,,,),"ш")</f>
        <v>5</v>
      </c>
      <c r="T20" s="23">
        <f ca="1">COUNTIF(OFFSET(class3_2,MATCH(T$1,'3 класс'!$A:$A,0)-7+'Итог по классам'!$B20,,,),"Ф")</f>
        <v>0</v>
      </c>
      <c r="U20" s="23">
        <f ca="1">COUNTIF(OFFSET(class3_2,MATCH(U$1,'3 класс'!$A:$A,0)-7+'Итог по классам'!$B20,,,),"р")</f>
        <v>0</v>
      </c>
      <c r="V20" s="23">
        <f ca="1">COUNTIF(OFFSET(class3_2,MATCH(V$1,'3 класс'!$A:$A,0)-7+'Итог по классам'!$B20,,,),"ш")</f>
        <v>6</v>
      </c>
      <c r="W20" s="65">
        <f ca="1">COUNTIF(OFFSET(class3_1,MATCH(W$1,'3 класс'!$A:$A,0)-7+'Итог по классам'!$B20,,,),"Ф")</f>
        <v>0</v>
      </c>
      <c r="X20" s="23">
        <f ca="1">COUNTIF(OFFSET(class3_1,MATCH(X$1,'3 класс'!$A:$A,0)-7+'Итог по классам'!$B20,,,),"р")</f>
        <v>0</v>
      </c>
      <c r="Y20" s="23">
        <f ca="1">COUNTIF(OFFSET(class3_1,MATCH(Y$1,'3 класс'!$A:$A,0)-7+'Итог по классам'!$B20,,,),"ш")</f>
        <v>0</v>
      </c>
      <c r="Z20" s="23">
        <f ca="1">COUNTIF(OFFSET(class3_2,MATCH(Z$1,'3 класс'!$A:$A,0)-7+'Итог по классам'!$B20,,,),"Ф")</f>
        <v>0</v>
      </c>
      <c r="AA20" s="23">
        <f ca="1">COUNTIF(OFFSET(class3_2,MATCH(AA$1,'3 класс'!$A:$A,0)-7+'Итог по классам'!$B20,,,),"р")</f>
        <v>0</v>
      </c>
      <c r="AB20" s="23">
        <f ca="1">COUNTIF(OFFSET(class3_2,MATCH(AB$1,'3 класс'!$A:$A,0)-7+'Итог по классам'!$B20,,,),"ш")</f>
        <v>0</v>
      </c>
    </row>
    <row r="21" spans="1:28" ht="15.75" customHeight="1" x14ac:dyDescent="0.25">
      <c r="A21" s="64">
        <f t="shared" si="1"/>
        <v>3</v>
      </c>
      <c r="B21" s="23">
        <v>2</v>
      </c>
      <c r="C21" s="38" t="s">
        <v>71</v>
      </c>
      <c r="D21" s="38" t="s">
        <v>87</v>
      </c>
      <c r="E21" s="23">
        <f ca="1">COUNTIF(OFFSET(class3_1,MATCH(E$1,'3 класс'!$A:$A,0)-7+'Итог по классам'!$B21,,,),"Ф")</f>
        <v>0</v>
      </c>
      <c r="F21" s="23">
        <f ca="1">COUNTIF(OFFSET(class3_1,MATCH(F$1,'3 класс'!$A:$A,0)-7+'Итог по классам'!$B21,,,),"р")</f>
        <v>0</v>
      </c>
      <c r="G21" s="23">
        <f ca="1">COUNTIF(OFFSET(class3_1,MATCH(G$1,'3 класс'!$A:$A,0)-7+'Итог по классам'!$B21,,,),"ш")</f>
        <v>2</v>
      </c>
      <c r="H21" s="23">
        <f ca="1">COUNTIF(OFFSET(class3_2,MATCH(H$1,'3 класс'!$A:$A,0)-7+'Итог по классам'!$B21,,,),"Ф")</f>
        <v>0</v>
      </c>
      <c r="I21" s="23">
        <f ca="1">COUNTIF(OFFSET(class3_2,MATCH(I$1,'3 класс'!$A:$A,0)-7+'Итог по классам'!$B21,,,),"р")</f>
        <v>0</v>
      </c>
      <c r="J21" s="23">
        <f ca="1">COUNTIF(OFFSET(class3_2,MATCH(J$1,'3 класс'!$A:$A,0)-7+'Итог по классам'!$B21,,,),"ш")</f>
        <v>1</v>
      </c>
      <c r="K21" s="65">
        <f ca="1">COUNTIF(OFFSET(class3_1,MATCH(K$1,'3 класс'!$A:$A,0)-7+'Итог по классам'!$B21,,,),"Ф")</f>
        <v>0</v>
      </c>
      <c r="L21" s="23">
        <f ca="1">COUNTIF(OFFSET(class3_1,MATCH(L$1,'3 класс'!$A:$A,0)-7+'Итог по классам'!$B21,,,),"р")</f>
        <v>0</v>
      </c>
      <c r="M21" s="23">
        <f ca="1">COUNTIF(OFFSET(class3_1,MATCH(M$1,'3 класс'!$A:$A,0)-7+'Итог по классам'!$B21,,,),"ш")</f>
        <v>2</v>
      </c>
      <c r="N21" s="23">
        <f ca="1">COUNTIF(OFFSET(class3_2,MATCH(N$1,'3 класс'!$A:$A,0)-7+'Итог по классам'!$B21,,,),"Ф")</f>
        <v>0</v>
      </c>
      <c r="O21" s="23">
        <f ca="1">COUNTIF(OFFSET(class3_2,MATCH(O$1,'3 класс'!$A:$A,0)-7+'Итог по классам'!$B21,,,),"р")</f>
        <v>0</v>
      </c>
      <c r="P21" s="23">
        <f ca="1">COUNTIF(OFFSET(class3_2,MATCH(P$1,'3 класс'!$A:$A,0)-7+'Итог по классам'!$B21,,,),"ш")</f>
        <v>1</v>
      </c>
      <c r="Q21" s="65">
        <f ca="1">COUNTIF(OFFSET(class3_1,MATCH(Q$1,'3 класс'!$A:$A,0)-7+'Итог по классам'!$B21,,,),"Ф")</f>
        <v>0</v>
      </c>
      <c r="R21" s="23">
        <f ca="1">COUNTIF(OFFSET(class3_1,MATCH(R$1,'3 класс'!$A:$A,0)-7+'Итог по классам'!$B21,,,),"р")</f>
        <v>0</v>
      </c>
      <c r="S21" s="23">
        <f ca="1">COUNTIF(OFFSET(class3_1,MATCH(S$1,'3 класс'!$A:$A,0)-7+'Итог по классам'!$B21,,,),"ш")</f>
        <v>2</v>
      </c>
      <c r="T21" s="23">
        <f ca="1">COUNTIF(OFFSET(class3_2,MATCH(T$1,'3 класс'!$A:$A,0)-7+'Итог по классам'!$B21,,,),"Ф")</f>
        <v>0</v>
      </c>
      <c r="U21" s="23">
        <f ca="1">COUNTIF(OFFSET(class3_2,MATCH(U$1,'3 класс'!$A:$A,0)-7+'Итог по классам'!$B21,,,),"р")</f>
        <v>0</v>
      </c>
      <c r="V21" s="23">
        <f ca="1">COUNTIF(OFFSET(class3_2,MATCH(V$1,'3 класс'!$A:$A,0)-7+'Итог по классам'!$B21,,,),"ш")</f>
        <v>1</v>
      </c>
      <c r="W21" s="65">
        <f ca="1">COUNTIF(OFFSET(class3_1,MATCH(W$1,'3 класс'!$A:$A,0)-7+'Итог по классам'!$B21,,,),"Ф")</f>
        <v>0</v>
      </c>
      <c r="X21" s="23">
        <f ca="1">COUNTIF(OFFSET(class3_1,MATCH(X$1,'3 класс'!$A:$A,0)-7+'Итог по классам'!$B21,,,),"р")</f>
        <v>0</v>
      </c>
      <c r="Y21" s="23">
        <f ca="1">COUNTIF(OFFSET(class3_1,MATCH(Y$1,'3 класс'!$A:$A,0)-7+'Итог по классам'!$B21,,,),"ш")</f>
        <v>0</v>
      </c>
      <c r="Z21" s="23">
        <f ca="1">COUNTIF(OFFSET(class3_2,MATCH(Z$1,'3 класс'!$A:$A,0)-7+'Итог по классам'!$B21,,,),"Ф")</f>
        <v>0</v>
      </c>
      <c r="AA21" s="23">
        <f ca="1">COUNTIF(OFFSET(class3_2,MATCH(AA$1,'3 класс'!$A:$A,0)-7+'Итог по классам'!$B21,,,),"р")</f>
        <v>0</v>
      </c>
      <c r="AB21" s="23">
        <f ca="1">COUNTIF(OFFSET(class3_2,MATCH(AB$1,'3 класс'!$A:$A,0)-7+'Итог по классам'!$B21,,,),"ш")</f>
        <v>0</v>
      </c>
    </row>
    <row r="22" spans="1:28" ht="15.75" customHeight="1" x14ac:dyDescent="0.25">
      <c r="A22" s="64">
        <f t="shared" si="1"/>
        <v>3</v>
      </c>
      <c r="B22" s="23">
        <v>3</v>
      </c>
      <c r="C22" s="38" t="s">
        <v>72</v>
      </c>
      <c r="D22" s="38" t="s">
        <v>87</v>
      </c>
      <c r="E22" s="23">
        <f ca="1">COUNTIF(OFFSET(class3_1,MATCH(E$1,'3 класс'!$A:$A,0)-7+'Итог по классам'!$B22,,,),"Ф")</f>
        <v>0</v>
      </c>
      <c r="F22" s="23">
        <f ca="1">COUNTIF(OFFSET(class3_1,MATCH(F$1,'3 класс'!$A:$A,0)-7+'Итог по классам'!$B22,,,),"р")</f>
        <v>0</v>
      </c>
      <c r="G22" s="23">
        <f ca="1">COUNTIF(OFFSET(class3_1,MATCH(G$1,'3 класс'!$A:$A,0)-7+'Итог по классам'!$B22,,,),"ш")</f>
        <v>0</v>
      </c>
      <c r="H22" s="23">
        <f ca="1">COUNTIF(OFFSET(class3_2,MATCH(H$1,'3 класс'!$A:$A,0)-7+'Итог по классам'!$B22,,,),"Ф")</f>
        <v>0</v>
      </c>
      <c r="I22" s="23">
        <f ca="1">COUNTIF(OFFSET(class3_2,MATCH(I$1,'3 класс'!$A:$A,0)-7+'Итог по классам'!$B22,,,),"р")</f>
        <v>0</v>
      </c>
      <c r="J22" s="23">
        <f ca="1">COUNTIF(OFFSET(class3_2,MATCH(J$1,'3 класс'!$A:$A,0)-7+'Итог по классам'!$B22,,,),"ш")</f>
        <v>0</v>
      </c>
      <c r="K22" s="65">
        <f ca="1">COUNTIF(OFFSET(class3_1,MATCH(K$1,'3 класс'!$A:$A,0)-7+'Итог по классам'!$B22,,,),"Ф")</f>
        <v>0</v>
      </c>
      <c r="L22" s="23">
        <f ca="1">COUNTIF(OFFSET(class3_1,MATCH(L$1,'3 класс'!$A:$A,0)-7+'Итог по классам'!$B22,,,),"р")</f>
        <v>0</v>
      </c>
      <c r="M22" s="23">
        <f ca="1">COUNTIF(OFFSET(class3_1,MATCH(M$1,'3 класс'!$A:$A,0)-7+'Итог по классам'!$B22,,,),"ш")</f>
        <v>0</v>
      </c>
      <c r="N22" s="23">
        <f ca="1">COUNTIF(OFFSET(class3_2,MATCH(N$1,'3 класс'!$A:$A,0)-7+'Итог по классам'!$B22,,,),"Ф")</f>
        <v>0</v>
      </c>
      <c r="O22" s="23">
        <f ca="1">COUNTIF(OFFSET(class3_2,MATCH(O$1,'3 класс'!$A:$A,0)-7+'Итог по классам'!$B22,,,),"р")</f>
        <v>0</v>
      </c>
      <c r="P22" s="23">
        <f ca="1">COUNTIF(OFFSET(class3_2,MATCH(P$1,'3 класс'!$A:$A,0)-7+'Итог по классам'!$B22,,,),"ш")</f>
        <v>0</v>
      </c>
      <c r="Q22" s="65">
        <f ca="1">COUNTIF(OFFSET(class3_1,MATCH(Q$1,'3 класс'!$A:$A,0)-7+'Итог по классам'!$B22,,,),"Ф")</f>
        <v>0</v>
      </c>
      <c r="R22" s="23">
        <f ca="1">COUNTIF(OFFSET(class3_1,MATCH(R$1,'3 класс'!$A:$A,0)-7+'Итог по классам'!$B22,,,),"р")</f>
        <v>0</v>
      </c>
      <c r="S22" s="23">
        <f ca="1">COUNTIF(OFFSET(class3_1,MATCH(S$1,'3 класс'!$A:$A,0)-7+'Итог по классам'!$B22,,,),"ш")</f>
        <v>0</v>
      </c>
      <c r="T22" s="23">
        <f ca="1">COUNTIF(OFFSET(class3_2,MATCH(T$1,'3 класс'!$A:$A,0)-7+'Итог по классам'!$B22,,,),"Ф")</f>
        <v>0</v>
      </c>
      <c r="U22" s="23">
        <f ca="1">COUNTIF(OFFSET(class3_2,MATCH(U$1,'3 класс'!$A:$A,0)-7+'Итог по классам'!$B22,,,),"р")</f>
        <v>0</v>
      </c>
      <c r="V22" s="23">
        <f ca="1">COUNTIF(OFFSET(class3_2,MATCH(V$1,'3 класс'!$A:$A,0)-7+'Итог по классам'!$B22,,,),"ш")</f>
        <v>0</v>
      </c>
      <c r="W22" s="65">
        <f ca="1">COUNTIF(OFFSET(class3_1,MATCH(W$1,'3 класс'!$A:$A,0)-7+'Итог по классам'!$B22,,,),"Ф")</f>
        <v>0</v>
      </c>
      <c r="X22" s="23">
        <f ca="1">COUNTIF(OFFSET(class3_1,MATCH(X$1,'3 класс'!$A:$A,0)-7+'Итог по классам'!$B22,,,),"р")</f>
        <v>0</v>
      </c>
      <c r="Y22" s="23">
        <f ca="1">COUNTIF(OFFSET(class3_1,MATCH(Y$1,'3 класс'!$A:$A,0)-7+'Итог по классам'!$B22,,,),"ш")</f>
        <v>0</v>
      </c>
      <c r="Z22" s="23">
        <f ca="1">COUNTIF(OFFSET(class3_2,MATCH(Z$1,'3 класс'!$A:$A,0)-7+'Итог по классам'!$B22,,,),"Ф")</f>
        <v>0</v>
      </c>
      <c r="AA22" s="23">
        <f ca="1">COUNTIF(OFFSET(class3_2,MATCH(AA$1,'3 класс'!$A:$A,0)-7+'Итог по классам'!$B22,,,),"р")</f>
        <v>0</v>
      </c>
      <c r="AB22" s="23">
        <f ca="1">COUNTIF(OFFSET(class3_2,MATCH(AB$1,'3 класс'!$A:$A,0)-7+'Итог по классам'!$B22,,,),"ш")</f>
        <v>0</v>
      </c>
    </row>
    <row r="23" spans="1:28" ht="15.75" customHeight="1" x14ac:dyDescent="0.25">
      <c r="A23" s="64">
        <f t="shared" si="1"/>
        <v>3</v>
      </c>
      <c r="B23" s="23">
        <v>4</v>
      </c>
      <c r="C23" s="38" t="s">
        <v>73</v>
      </c>
      <c r="D23" s="38" t="s">
        <v>87</v>
      </c>
      <c r="E23" s="23">
        <f ca="1">COUNTIF(OFFSET(class3_1,MATCH(E$1,'3 класс'!$A:$A,0)-7+'Итог по классам'!$B23,,,),"Ф")</f>
        <v>0</v>
      </c>
      <c r="F23" s="23">
        <f ca="1">COUNTIF(OFFSET(class3_1,MATCH(F$1,'3 класс'!$A:$A,0)-7+'Итог по классам'!$B23,,,),"р")</f>
        <v>0</v>
      </c>
      <c r="G23" s="23">
        <f ca="1">COUNTIF(OFFSET(class3_1,MATCH(G$1,'3 класс'!$A:$A,0)-7+'Итог по классам'!$B23,,,),"ш")</f>
        <v>0</v>
      </c>
      <c r="H23" s="23">
        <f ca="1">COUNTIF(OFFSET(class3_2,MATCH(H$1,'3 класс'!$A:$A,0)-7+'Итог по классам'!$B23,,,),"Ф")</f>
        <v>0</v>
      </c>
      <c r="I23" s="23">
        <f ca="1">COUNTIF(OFFSET(class3_2,MATCH(I$1,'3 класс'!$A:$A,0)-7+'Итог по классам'!$B23,,,),"р")</f>
        <v>0</v>
      </c>
      <c r="J23" s="23">
        <f ca="1">COUNTIF(OFFSET(class3_2,MATCH(J$1,'3 класс'!$A:$A,0)-7+'Итог по классам'!$B23,,,),"ш")</f>
        <v>0</v>
      </c>
      <c r="K23" s="65">
        <f ca="1">COUNTIF(OFFSET(class3_1,MATCH(K$1,'3 класс'!$A:$A,0)-7+'Итог по классам'!$B23,,,),"Ф")</f>
        <v>0</v>
      </c>
      <c r="L23" s="23">
        <f ca="1">COUNTIF(OFFSET(class3_1,MATCH(L$1,'3 класс'!$A:$A,0)-7+'Итог по классам'!$B23,,,),"р")</f>
        <v>0</v>
      </c>
      <c r="M23" s="23">
        <f ca="1">COUNTIF(OFFSET(class3_1,MATCH(M$1,'3 класс'!$A:$A,0)-7+'Итог по классам'!$B23,,,),"ш")</f>
        <v>0</v>
      </c>
      <c r="N23" s="23">
        <f ca="1">COUNTIF(OFFSET(class3_2,MATCH(N$1,'3 класс'!$A:$A,0)-7+'Итог по классам'!$B23,,,),"Ф")</f>
        <v>0</v>
      </c>
      <c r="O23" s="23">
        <f ca="1">COUNTIF(OFFSET(class3_2,MATCH(O$1,'3 класс'!$A:$A,0)-7+'Итог по классам'!$B23,,,),"р")</f>
        <v>0</v>
      </c>
      <c r="P23" s="23">
        <f ca="1">COUNTIF(OFFSET(class3_2,MATCH(P$1,'3 класс'!$A:$A,0)-7+'Итог по классам'!$B23,,,),"ш")</f>
        <v>0</v>
      </c>
      <c r="Q23" s="65">
        <f ca="1">COUNTIF(OFFSET(class3_1,MATCH(Q$1,'3 класс'!$A:$A,0)-7+'Итог по классам'!$B23,,,),"Ф")</f>
        <v>0</v>
      </c>
      <c r="R23" s="23">
        <f ca="1">COUNTIF(OFFSET(class3_1,MATCH(R$1,'3 класс'!$A:$A,0)-7+'Итог по классам'!$B23,,,),"р")</f>
        <v>0</v>
      </c>
      <c r="S23" s="23">
        <f ca="1">COUNTIF(OFFSET(class3_1,MATCH(S$1,'3 класс'!$A:$A,0)-7+'Итог по классам'!$B23,,,),"ш")</f>
        <v>0</v>
      </c>
      <c r="T23" s="23">
        <f ca="1">COUNTIF(OFFSET(class3_2,MATCH(T$1,'3 класс'!$A:$A,0)-7+'Итог по классам'!$B23,,,),"Ф")</f>
        <v>0</v>
      </c>
      <c r="U23" s="23">
        <f ca="1">COUNTIF(OFFSET(class3_2,MATCH(U$1,'3 класс'!$A:$A,0)-7+'Итог по классам'!$B23,,,),"р")</f>
        <v>0</v>
      </c>
      <c r="V23" s="23">
        <f ca="1">COUNTIF(OFFSET(class3_2,MATCH(V$1,'3 класс'!$A:$A,0)-7+'Итог по классам'!$B23,,,),"ш")</f>
        <v>0</v>
      </c>
      <c r="W23" s="65">
        <f ca="1">COUNTIF(OFFSET(class3_1,MATCH(W$1,'3 класс'!$A:$A,0)-7+'Итог по классам'!$B23,,,),"Ф")</f>
        <v>0</v>
      </c>
      <c r="X23" s="23">
        <f ca="1">COUNTIF(OFFSET(class3_1,MATCH(X$1,'3 класс'!$A:$A,0)-7+'Итог по классам'!$B23,,,),"р")</f>
        <v>0</v>
      </c>
      <c r="Y23" s="23">
        <f ca="1">COUNTIF(OFFSET(class3_1,MATCH(Y$1,'3 класс'!$A:$A,0)-7+'Итог по классам'!$B23,,,),"ш")</f>
        <v>0</v>
      </c>
      <c r="Z23" s="23">
        <f ca="1">COUNTIF(OFFSET(class3_2,MATCH(Z$1,'3 класс'!$A:$A,0)-7+'Итог по классам'!$B23,,,),"Ф")</f>
        <v>0</v>
      </c>
      <c r="AA23" s="23">
        <f ca="1">COUNTIF(OFFSET(class3_2,MATCH(AA$1,'3 класс'!$A:$A,0)-7+'Итог по классам'!$B23,,,),"р")</f>
        <v>0</v>
      </c>
      <c r="AB23" s="23">
        <f ca="1">COUNTIF(OFFSET(class3_2,MATCH(AB$1,'3 класс'!$A:$A,0)-7+'Итог по классам'!$B23,,,),"ш")</f>
        <v>0</v>
      </c>
    </row>
    <row r="24" spans="1:28" ht="15.75" customHeight="1" x14ac:dyDescent="0.25">
      <c r="A24" s="64">
        <f t="shared" si="1"/>
        <v>3</v>
      </c>
      <c r="B24" s="23">
        <v>5</v>
      </c>
      <c r="C24" s="38" t="s">
        <v>74</v>
      </c>
      <c r="D24" s="38" t="s">
        <v>87</v>
      </c>
      <c r="E24" s="23">
        <f ca="1">COUNTIF(OFFSET(class3_1,MATCH(E$1,'3 класс'!$A:$A,0)-7+'Итог по классам'!$B24,,,),"Ф")</f>
        <v>0</v>
      </c>
      <c r="F24" s="23">
        <f ca="1">COUNTIF(OFFSET(class3_1,MATCH(F$1,'3 класс'!$A:$A,0)-7+'Итог по классам'!$B24,,,),"р")</f>
        <v>0</v>
      </c>
      <c r="G24" s="23">
        <f ca="1">COUNTIF(OFFSET(class3_1,MATCH(G$1,'3 класс'!$A:$A,0)-7+'Итог по классам'!$B24,,,),"ш")</f>
        <v>2</v>
      </c>
      <c r="H24" s="23">
        <f ca="1">COUNTIF(OFFSET(class3_2,MATCH(H$1,'3 класс'!$A:$A,0)-7+'Итог по классам'!$B24,,,),"Ф")</f>
        <v>0</v>
      </c>
      <c r="I24" s="23">
        <f ca="1">COUNTIF(OFFSET(class3_2,MATCH(I$1,'3 класс'!$A:$A,0)-7+'Итог по классам'!$B24,,,),"р")</f>
        <v>0</v>
      </c>
      <c r="J24" s="23">
        <f ca="1">COUNTIF(OFFSET(class3_2,MATCH(J$1,'3 класс'!$A:$A,0)-7+'Итог по классам'!$B24,,,),"ш")</f>
        <v>1</v>
      </c>
      <c r="K24" s="65">
        <f ca="1">COUNTIF(OFFSET(class3_1,MATCH(K$1,'3 класс'!$A:$A,0)-7+'Итог по классам'!$B24,,,),"Ф")</f>
        <v>0</v>
      </c>
      <c r="L24" s="23">
        <f ca="1">COUNTIF(OFFSET(class3_1,MATCH(L$1,'3 класс'!$A:$A,0)-7+'Итог по классам'!$B24,,,),"р")</f>
        <v>0</v>
      </c>
      <c r="M24" s="23">
        <f ca="1">COUNTIF(OFFSET(class3_1,MATCH(M$1,'3 класс'!$A:$A,0)-7+'Итог по классам'!$B24,,,),"ш")</f>
        <v>2</v>
      </c>
      <c r="N24" s="23">
        <f ca="1">COUNTIF(OFFSET(class3_2,MATCH(N$1,'3 класс'!$A:$A,0)-7+'Итог по классам'!$B24,,,),"Ф")</f>
        <v>0</v>
      </c>
      <c r="O24" s="23">
        <f ca="1">COUNTIF(OFFSET(class3_2,MATCH(O$1,'3 класс'!$A:$A,0)-7+'Итог по классам'!$B24,,,),"р")</f>
        <v>0</v>
      </c>
      <c r="P24" s="23">
        <f ca="1">COUNTIF(OFFSET(class3_2,MATCH(P$1,'3 класс'!$A:$A,0)-7+'Итог по классам'!$B24,,,),"ш")</f>
        <v>1</v>
      </c>
      <c r="Q24" s="65">
        <f ca="1">COUNTIF(OFFSET(class3_1,MATCH(Q$1,'3 класс'!$A:$A,0)-7+'Итог по классам'!$B24,,,),"Ф")</f>
        <v>0</v>
      </c>
      <c r="R24" s="23">
        <f ca="1">COUNTIF(OFFSET(class3_1,MATCH(R$1,'3 класс'!$A:$A,0)-7+'Итог по классам'!$B24,,,),"р")</f>
        <v>0</v>
      </c>
      <c r="S24" s="23">
        <f ca="1">COUNTIF(OFFSET(class3_1,MATCH(S$1,'3 класс'!$A:$A,0)-7+'Итог по классам'!$B24,,,),"ш")</f>
        <v>2</v>
      </c>
      <c r="T24" s="23">
        <f ca="1">COUNTIF(OFFSET(class3_2,MATCH(T$1,'3 класс'!$A:$A,0)-7+'Итог по классам'!$B24,,,),"Ф")</f>
        <v>0</v>
      </c>
      <c r="U24" s="23">
        <f ca="1">COUNTIF(OFFSET(class3_2,MATCH(U$1,'3 класс'!$A:$A,0)-7+'Итог по классам'!$B24,,,),"р")</f>
        <v>0</v>
      </c>
      <c r="V24" s="23">
        <f ca="1">COUNTIF(OFFSET(class3_2,MATCH(V$1,'3 класс'!$A:$A,0)-7+'Итог по классам'!$B24,,,),"ш")</f>
        <v>1</v>
      </c>
      <c r="W24" s="65">
        <f ca="1">COUNTIF(OFFSET(class3_1,MATCH(W$1,'3 класс'!$A:$A,0)-7+'Итог по классам'!$B24,,,),"Ф")</f>
        <v>0</v>
      </c>
      <c r="X24" s="23">
        <f ca="1">COUNTIF(OFFSET(class3_1,MATCH(X$1,'3 класс'!$A:$A,0)-7+'Итог по классам'!$B24,,,),"р")</f>
        <v>0</v>
      </c>
      <c r="Y24" s="23">
        <f ca="1">COUNTIF(OFFSET(class3_1,MATCH(Y$1,'3 класс'!$A:$A,0)-7+'Итог по классам'!$B24,,,),"ш")</f>
        <v>0</v>
      </c>
      <c r="Z24" s="23">
        <f ca="1">COUNTIF(OFFSET(class3_2,MATCH(Z$1,'3 класс'!$A:$A,0)-7+'Итог по классам'!$B24,,,),"Ф")</f>
        <v>0</v>
      </c>
      <c r="AA24" s="23">
        <f ca="1">COUNTIF(OFFSET(class3_2,MATCH(AA$1,'3 класс'!$A:$A,0)-7+'Итог по классам'!$B24,,,),"р")</f>
        <v>0</v>
      </c>
      <c r="AB24" s="23">
        <f ca="1">COUNTIF(OFFSET(class3_2,MATCH(AB$1,'3 класс'!$A:$A,0)-7+'Итог по классам'!$B24,,,),"ш")</f>
        <v>0</v>
      </c>
    </row>
    <row r="25" spans="1:28" ht="15.75" customHeight="1" x14ac:dyDescent="0.25">
      <c r="A25" s="64">
        <f t="shared" si="1"/>
        <v>3</v>
      </c>
      <c r="B25" s="23">
        <v>6</v>
      </c>
      <c r="C25" s="38" t="s">
        <v>75</v>
      </c>
      <c r="D25" s="38" t="s">
        <v>87</v>
      </c>
      <c r="E25" s="23">
        <f ca="1">COUNTIF(OFFSET(class3_1,MATCH(E$1,'3 класс'!$A:$A,0)-7+'Итог по классам'!$B25,,,),"Ф")</f>
        <v>0</v>
      </c>
      <c r="F25" s="23">
        <f ca="1">COUNTIF(OFFSET(class3_1,MATCH(F$1,'3 класс'!$A:$A,0)-7+'Итог по классам'!$B25,,,),"р")</f>
        <v>0</v>
      </c>
      <c r="G25" s="23">
        <f ca="1">COUNTIF(OFFSET(class3_1,MATCH(G$1,'3 класс'!$A:$A,0)-7+'Итог по классам'!$B25,,,),"ш")</f>
        <v>4</v>
      </c>
      <c r="H25" s="23">
        <f ca="1">COUNTIF(OFFSET(class3_2,MATCH(H$1,'3 класс'!$A:$A,0)-7+'Итог по классам'!$B25,,,),"Ф")</f>
        <v>0</v>
      </c>
      <c r="I25" s="23">
        <f ca="1">COUNTIF(OFFSET(class3_2,MATCH(I$1,'3 класс'!$A:$A,0)-7+'Итог по классам'!$B25,,,),"р")</f>
        <v>0</v>
      </c>
      <c r="J25" s="23">
        <f ca="1">COUNTIF(OFFSET(class3_2,MATCH(J$1,'3 класс'!$A:$A,0)-7+'Итог по классам'!$B25,,,),"ш")</f>
        <v>6</v>
      </c>
      <c r="K25" s="65">
        <f ca="1">COUNTIF(OFFSET(class3_1,MATCH(K$1,'3 класс'!$A:$A,0)-7+'Итог по классам'!$B25,,,),"Ф")</f>
        <v>0</v>
      </c>
      <c r="L25" s="23">
        <f ca="1">COUNTIF(OFFSET(class3_1,MATCH(L$1,'3 класс'!$A:$A,0)-7+'Итог по классам'!$B25,,,),"р")</f>
        <v>0</v>
      </c>
      <c r="M25" s="23">
        <f ca="1">COUNTIF(OFFSET(class3_1,MATCH(M$1,'3 класс'!$A:$A,0)-7+'Итог по классам'!$B25,,,),"ш")</f>
        <v>4</v>
      </c>
      <c r="N25" s="23">
        <f ca="1">COUNTIF(OFFSET(class3_2,MATCH(N$1,'3 класс'!$A:$A,0)-7+'Итог по классам'!$B25,,,),"Ф")</f>
        <v>0</v>
      </c>
      <c r="O25" s="23">
        <f ca="1">COUNTIF(OFFSET(class3_2,MATCH(O$1,'3 класс'!$A:$A,0)-7+'Итог по классам'!$B25,,,),"р")</f>
        <v>0</v>
      </c>
      <c r="P25" s="23">
        <f ca="1">COUNTIF(OFFSET(class3_2,MATCH(P$1,'3 класс'!$A:$A,0)-7+'Итог по классам'!$B25,,,),"ш")</f>
        <v>6</v>
      </c>
      <c r="Q25" s="65">
        <f ca="1">COUNTIF(OFFSET(class3_1,MATCH(Q$1,'3 класс'!$A:$A,0)-7+'Итог по классам'!$B25,,,),"Ф")</f>
        <v>0</v>
      </c>
      <c r="R25" s="23">
        <f ca="1">COUNTIF(OFFSET(class3_1,MATCH(R$1,'3 класс'!$A:$A,0)-7+'Итог по классам'!$B25,,,),"р")</f>
        <v>0</v>
      </c>
      <c r="S25" s="23">
        <f ca="1">COUNTIF(OFFSET(class3_1,MATCH(S$1,'3 класс'!$A:$A,0)-7+'Итог по классам'!$B25,,,),"ш")</f>
        <v>4</v>
      </c>
      <c r="T25" s="23">
        <f ca="1">COUNTIF(OFFSET(class3_2,MATCH(T$1,'3 класс'!$A:$A,0)-7+'Итог по классам'!$B25,,,),"Ф")</f>
        <v>0</v>
      </c>
      <c r="U25" s="23">
        <f ca="1">COUNTIF(OFFSET(class3_2,MATCH(U$1,'3 класс'!$A:$A,0)-7+'Итог по классам'!$B25,,,),"р")</f>
        <v>0</v>
      </c>
      <c r="V25" s="23">
        <f ca="1">COUNTIF(OFFSET(class3_2,MATCH(V$1,'3 класс'!$A:$A,0)-7+'Итог по классам'!$B25,,,),"ш")</f>
        <v>6</v>
      </c>
      <c r="W25" s="65">
        <f ca="1">COUNTIF(OFFSET(class3_1,MATCH(W$1,'3 класс'!$A:$A,0)-7+'Итог по классам'!$B25,,,),"Ф")</f>
        <v>0</v>
      </c>
      <c r="X25" s="23">
        <f ca="1">COUNTIF(OFFSET(class3_1,MATCH(X$1,'3 класс'!$A:$A,0)-7+'Итог по классам'!$B25,,,),"р")</f>
        <v>0</v>
      </c>
      <c r="Y25" s="23">
        <f ca="1">COUNTIF(OFFSET(class3_1,MATCH(Y$1,'3 класс'!$A:$A,0)-7+'Итог по классам'!$B25,,,),"ш")</f>
        <v>0</v>
      </c>
      <c r="Z25" s="23">
        <f ca="1">COUNTIF(OFFSET(class3_2,MATCH(Z$1,'3 класс'!$A:$A,0)-7+'Итог по классам'!$B25,,,),"Ф")</f>
        <v>0</v>
      </c>
      <c r="AA25" s="23">
        <f ca="1">COUNTIF(OFFSET(class3_2,MATCH(AA$1,'3 класс'!$A:$A,0)-7+'Итог по классам'!$B25,,,),"р")</f>
        <v>0</v>
      </c>
      <c r="AB25" s="23">
        <f ca="1">COUNTIF(OFFSET(class3_2,MATCH(AB$1,'3 класс'!$A:$A,0)-7+'Итог по классам'!$B25,,,),"ш")</f>
        <v>0</v>
      </c>
    </row>
    <row r="26" spans="1:28" ht="15.75" customHeight="1" x14ac:dyDescent="0.25">
      <c r="A26" s="64">
        <f t="shared" si="1"/>
        <v>3</v>
      </c>
      <c r="B26" s="23">
        <v>7</v>
      </c>
      <c r="C26" s="38" t="s">
        <v>76</v>
      </c>
      <c r="D26" s="38" t="s">
        <v>87</v>
      </c>
      <c r="E26" s="23">
        <f ca="1">COUNTIF(OFFSET(class3_1,MATCH(E$1,'3 класс'!$A:$A,0)-7+'Итог по классам'!$B26,,,),"Ф")</f>
        <v>0</v>
      </c>
      <c r="F26" s="23">
        <f ca="1">COUNTIF(OFFSET(class3_1,MATCH(F$1,'3 класс'!$A:$A,0)-7+'Итог по классам'!$B26,,,),"р")</f>
        <v>0</v>
      </c>
      <c r="G26" s="23">
        <f ca="1">COUNTIF(OFFSET(class3_1,MATCH(G$1,'3 класс'!$A:$A,0)-7+'Итог по классам'!$B26,,,),"ш")</f>
        <v>2</v>
      </c>
      <c r="H26" s="23">
        <f ca="1">COUNTIF(OFFSET(class3_2,MATCH(H$1,'3 класс'!$A:$A,0)-7+'Итог по классам'!$B26,,,),"Ф")</f>
        <v>0</v>
      </c>
      <c r="I26" s="23">
        <f ca="1">COUNTIF(OFFSET(class3_2,MATCH(I$1,'3 класс'!$A:$A,0)-7+'Итог по классам'!$B26,,,),"р")</f>
        <v>0</v>
      </c>
      <c r="J26" s="23">
        <f ca="1">COUNTIF(OFFSET(class3_2,MATCH(J$1,'3 класс'!$A:$A,0)-7+'Итог по классам'!$B26,,,),"ш")</f>
        <v>2</v>
      </c>
      <c r="K26" s="65">
        <f ca="1">COUNTIF(OFFSET(class3_1,MATCH(K$1,'3 класс'!$A:$A,0)-7+'Итог по классам'!$B26,,,),"Ф")</f>
        <v>0</v>
      </c>
      <c r="L26" s="23">
        <f ca="1">COUNTIF(OFFSET(class3_1,MATCH(L$1,'3 класс'!$A:$A,0)-7+'Итог по классам'!$B26,,,),"р")</f>
        <v>0</v>
      </c>
      <c r="M26" s="23">
        <f ca="1">COUNTIF(OFFSET(class3_1,MATCH(M$1,'3 класс'!$A:$A,0)-7+'Итог по классам'!$B26,,,),"ш")</f>
        <v>2</v>
      </c>
      <c r="N26" s="23">
        <f ca="1">COUNTIF(OFFSET(class3_2,MATCH(N$1,'3 класс'!$A:$A,0)-7+'Итог по классам'!$B26,,,),"Ф")</f>
        <v>0</v>
      </c>
      <c r="O26" s="23">
        <f ca="1">COUNTIF(OFFSET(class3_2,MATCH(O$1,'3 класс'!$A:$A,0)-7+'Итог по классам'!$B26,,,),"р")</f>
        <v>0</v>
      </c>
      <c r="P26" s="23">
        <f ca="1">COUNTIF(OFFSET(class3_2,MATCH(P$1,'3 класс'!$A:$A,0)-7+'Итог по классам'!$B26,,,),"ш")</f>
        <v>2</v>
      </c>
      <c r="Q26" s="65">
        <f ca="1">COUNTIF(OFFSET(class3_1,MATCH(Q$1,'3 класс'!$A:$A,0)-7+'Итог по классам'!$B26,,,),"Ф")</f>
        <v>0</v>
      </c>
      <c r="R26" s="23">
        <f ca="1">COUNTIF(OFFSET(class3_1,MATCH(R$1,'3 класс'!$A:$A,0)-7+'Итог по классам'!$B26,,,),"р")</f>
        <v>0</v>
      </c>
      <c r="S26" s="23">
        <f ca="1">COUNTIF(OFFSET(class3_1,MATCH(S$1,'3 класс'!$A:$A,0)-7+'Итог по классам'!$B26,,,),"ш")</f>
        <v>2</v>
      </c>
      <c r="T26" s="23">
        <f ca="1">COUNTIF(OFFSET(class3_2,MATCH(T$1,'3 класс'!$A:$A,0)-7+'Итог по классам'!$B26,,,),"Ф")</f>
        <v>0</v>
      </c>
      <c r="U26" s="23">
        <f ca="1">COUNTIF(OFFSET(class3_2,MATCH(U$1,'3 класс'!$A:$A,0)-7+'Итог по классам'!$B26,,,),"р")</f>
        <v>0</v>
      </c>
      <c r="V26" s="23">
        <f ca="1">COUNTIF(OFFSET(class3_2,MATCH(V$1,'3 класс'!$A:$A,0)-7+'Итог по классам'!$B26,,,),"ш")</f>
        <v>2</v>
      </c>
      <c r="W26" s="65">
        <f ca="1">COUNTIF(OFFSET(class3_1,MATCH(W$1,'3 класс'!$A:$A,0)-7+'Итог по классам'!$B26,,,),"Ф")</f>
        <v>0</v>
      </c>
      <c r="X26" s="23">
        <f ca="1">COUNTIF(OFFSET(class3_1,MATCH(X$1,'3 класс'!$A:$A,0)-7+'Итог по классам'!$B26,,,),"р")</f>
        <v>0</v>
      </c>
      <c r="Y26" s="23">
        <f ca="1">COUNTIF(OFFSET(class3_1,MATCH(Y$1,'3 класс'!$A:$A,0)-7+'Итог по классам'!$B26,,,),"ш")</f>
        <v>0</v>
      </c>
      <c r="Z26" s="23">
        <f ca="1">COUNTIF(OFFSET(class3_2,MATCH(Z$1,'3 класс'!$A:$A,0)-7+'Итог по классам'!$B26,,,),"Ф")</f>
        <v>0</v>
      </c>
      <c r="AA26" s="23">
        <f ca="1">COUNTIF(OFFSET(class3_2,MATCH(AA$1,'3 класс'!$A:$A,0)-7+'Итог по классам'!$B26,,,),"р")</f>
        <v>0</v>
      </c>
      <c r="AB26" s="23">
        <f ca="1">COUNTIF(OFFSET(class3_2,MATCH(AB$1,'3 класс'!$A:$A,0)-7+'Итог по классам'!$B26,,,),"ш")</f>
        <v>0</v>
      </c>
    </row>
    <row r="27" spans="1:28" ht="15.75" customHeight="1" x14ac:dyDescent="0.25">
      <c r="A27" s="64">
        <f t="shared" si="1"/>
        <v>3</v>
      </c>
      <c r="B27" s="23">
        <v>8</v>
      </c>
      <c r="C27" s="38" t="s">
        <v>77</v>
      </c>
      <c r="D27" s="38" t="s">
        <v>87</v>
      </c>
      <c r="E27" s="23">
        <f ca="1">COUNTIF(OFFSET(class3_1,MATCH(E$1,'3 класс'!$A:$A,0)-7+'Итог по классам'!$B27,,,),"Ф")</f>
        <v>0</v>
      </c>
      <c r="F27" s="23">
        <f ca="1">COUNTIF(OFFSET(class3_1,MATCH(F$1,'3 класс'!$A:$A,0)-7+'Итог по классам'!$B27,,,),"р")</f>
        <v>0</v>
      </c>
      <c r="G27" s="23">
        <f ca="1">COUNTIF(OFFSET(class3_1,MATCH(G$1,'3 класс'!$A:$A,0)-7+'Итог по классам'!$B27,,,),"ш")</f>
        <v>0</v>
      </c>
      <c r="H27" s="23">
        <f ca="1">COUNTIF(OFFSET(class3_2,MATCH(H$1,'3 класс'!$A:$A,0)-7+'Итог по классам'!$B27,,,),"Ф")</f>
        <v>0</v>
      </c>
      <c r="I27" s="23">
        <f ca="1">COUNTIF(OFFSET(class3_2,MATCH(I$1,'3 класс'!$A:$A,0)-7+'Итог по классам'!$B27,,,),"р")</f>
        <v>0</v>
      </c>
      <c r="J27" s="23">
        <f ca="1">COUNTIF(OFFSET(class3_2,MATCH(J$1,'3 класс'!$A:$A,0)-7+'Итог по классам'!$B27,,,),"ш")</f>
        <v>0</v>
      </c>
      <c r="K27" s="65">
        <f ca="1">COUNTIF(OFFSET(class3_1,MATCH(K$1,'3 класс'!$A:$A,0)-7+'Итог по классам'!$B27,,,),"Ф")</f>
        <v>0</v>
      </c>
      <c r="L27" s="23">
        <f ca="1">COUNTIF(OFFSET(class3_1,MATCH(L$1,'3 класс'!$A:$A,0)-7+'Итог по классам'!$B27,,,),"р")</f>
        <v>0</v>
      </c>
      <c r="M27" s="23">
        <f ca="1">COUNTIF(OFFSET(class3_1,MATCH(M$1,'3 класс'!$A:$A,0)-7+'Итог по классам'!$B27,,,),"ш")</f>
        <v>0</v>
      </c>
      <c r="N27" s="23">
        <f ca="1">COUNTIF(OFFSET(class3_2,MATCH(N$1,'3 класс'!$A:$A,0)-7+'Итог по классам'!$B27,,,),"Ф")</f>
        <v>0</v>
      </c>
      <c r="O27" s="23">
        <f ca="1">COUNTIF(OFFSET(class3_2,MATCH(O$1,'3 класс'!$A:$A,0)-7+'Итог по классам'!$B27,,,),"р")</f>
        <v>0</v>
      </c>
      <c r="P27" s="23">
        <f ca="1">COUNTIF(OFFSET(class3_2,MATCH(P$1,'3 класс'!$A:$A,0)-7+'Итог по классам'!$B27,,,),"ш")</f>
        <v>0</v>
      </c>
      <c r="Q27" s="65">
        <f ca="1">COUNTIF(OFFSET(class3_1,MATCH(Q$1,'3 класс'!$A:$A,0)-7+'Итог по классам'!$B27,,,),"Ф")</f>
        <v>0</v>
      </c>
      <c r="R27" s="23">
        <f ca="1">COUNTIF(OFFSET(class3_1,MATCH(R$1,'3 класс'!$A:$A,0)-7+'Итог по классам'!$B27,,,),"р")</f>
        <v>0</v>
      </c>
      <c r="S27" s="23">
        <f ca="1">COUNTIF(OFFSET(class3_1,MATCH(S$1,'3 класс'!$A:$A,0)-7+'Итог по классам'!$B27,,,),"ш")</f>
        <v>0</v>
      </c>
      <c r="T27" s="23">
        <f ca="1">COUNTIF(OFFSET(class3_2,MATCH(T$1,'3 класс'!$A:$A,0)-7+'Итог по классам'!$B27,,,),"Ф")</f>
        <v>0</v>
      </c>
      <c r="U27" s="23">
        <f ca="1">COUNTIF(OFFSET(class3_2,MATCH(U$1,'3 класс'!$A:$A,0)-7+'Итог по классам'!$B27,,,),"р")</f>
        <v>0</v>
      </c>
      <c r="V27" s="23">
        <f ca="1">COUNTIF(OFFSET(class3_2,MATCH(V$1,'3 класс'!$A:$A,0)-7+'Итог по классам'!$B27,,,),"ш")</f>
        <v>0</v>
      </c>
      <c r="W27" s="65">
        <f ca="1">COUNTIF(OFFSET(class3_1,MATCH(W$1,'3 класс'!$A:$A,0)-7+'Итог по классам'!$B27,,,),"Ф")</f>
        <v>0</v>
      </c>
      <c r="X27" s="23">
        <f ca="1">COUNTIF(OFFSET(class3_1,MATCH(X$1,'3 класс'!$A:$A,0)-7+'Итог по классам'!$B27,,,),"р")</f>
        <v>0</v>
      </c>
      <c r="Y27" s="23">
        <f ca="1">COUNTIF(OFFSET(class3_1,MATCH(Y$1,'3 класс'!$A:$A,0)-7+'Итог по классам'!$B27,,,),"ш")</f>
        <v>0</v>
      </c>
      <c r="Z27" s="23">
        <f ca="1">COUNTIF(OFFSET(class3_2,MATCH(Z$1,'3 класс'!$A:$A,0)-7+'Итог по классам'!$B27,,,),"Ф")</f>
        <v>0</v>
      </c>
      <c r="AA27" s="23">
        <f ca="1">COUNTIF(OFFSET(class3_2,MATCH(AA$1,'3 класс'!$A:$A,0)-7+'Итог по классам'!$B27,,,),"р")</f>
        <v>0</v>
      </c>
      <c r="AB27" s="23">
        <f ca="1">COUNTIF(OFFSET(class3_2,MATCH(AB$1,'3 класс'!$A:$A,0)-7+'Итог по классам'!$B27,,,),"ш")</f>
        <v>0</v>
      </c>
    </row>
    <row r="28" spans="1:28" ht="15.75" customHeight="1" x14ac:dyDescent="0.25">
      <c r="A28" s="64">
        <f t="shared" si="1"/>
        <v>3</v>
      </c>
      <c r="B28" s="23">
        <v>9</v>
      </c>
      <c r="C28" s="38" t="s">
        <v>78</v>
      </c>
      <c r="D28" s="38" t="s">
        <v>87</v>
      </c>
      <c r="E28" s="23">
        <f ca="1">COUNTIF(OFFSET(class3_1,MATCH(E$1,'3 класс'!$A:$A,0)-7+'Итог по классам'!$B28,,,),"Ф")</f>
        <v>0</v>
      </c>
      <c r="F28" s="23">
        <f ca="1">COUNTIF(OFFSET(class3_1,MATCH(F$1,'3 класс'!$A:$A,0)-7+'Итог по классам'!$B28,,,),"р")</f>
        <v>0</v>
      </c>
      <c r="G28" s="23">
        <f ca="1">COUNTIF(OFFSET(class3_1,MATCH(G$1,'3 класс'!$A:$A,0)-7+'Итог по классам'!$B28,,,),"ш")</f>
        <v>0</v>
      </c>
      <c r="H28" s="23">
        <f ca="1">COUNTIF(OFFSET(class3_2,MATCH(H$1,'3 класс'!$A:$A,0)-7+'Итог по классам'!$B28,,,),"Ф")</f>
        <v>0</v>
      </c>
      <c r="I28" s="23">
        <f ca="1">COUNTIF(OFFSET(class3_2,MATCH(I$1,'3 класс'!$A:$A,0)-7+'Итог по классам'!$B28,,,),"р")</f>
        <v>0</v>
      </c>
      <c r="J28" s="23">
        <f ca="1">COUNTIF(OFFSET(class3_2,MATCH(J$1,'3 класс'!$A:$A,0)-7+'Итог по классам'!$B28,,,),"ш")</f>
        <v>1</v>
      </c>
      <c r="K28" s="65">
        <f ca="1">COUNTIF(OFFSET(class3_1,MATCH(K$1,'3 класс'!$A:$A,0)-7+'Итог по классам'!$B28,,,),"Ф")</f>
        <v>0</v>
      </c>
      <c r="L28" s="23">
        <f ca="1">COUNTIF(OFFSET(class3_1,MATCH(L$1,'3 класс'!$A:$A,0)-7+'Итог по классам'!$B28,,,),"р")</f>
        <v>0</v>
      </c>
      <c r="M28" s="23">
        <f ca="1">COUNTIF(OFFSET(class3_1,MATCH(M$1,'3 класс'!$A:$A,0)-7+'Итог по классам'!$B28,,,),"ш")</f>
        <v>0</v>
      </c>
      <c r="N28" s="23">
        <f ca="1">COUNTIF(OFFSET(class3_2,MATCH(N$1,'3 класс'!$A:$A,0)-7+'Итог по классам'!$B28,,,),"Ф")</f>
        <v>0</v>
      </c>
      <c r="O28" s="23">
        <f ca="1">COUNTIF(OFFSET(class3_2,MATCH(O$1,'3 класс'!$A:$A,0)-7+'Итог по классам'!$B28,,,),"р")</f>
        <v>0</v>
      </c>
      <c r="P28" s="23">
        <f ca="1">COUNTIF(OFFSET(class3_2,MATCH(P$1,'3 класс'!$A:$A,0)-7+'Итог по классам'!$B28,,,),"ш")</f>
        <v>0</v>
      </c>
      <c r="Q28" s="65">
        <f ca="1">COUNTIF(OFFSET(class3_1,MATCH(Q$1,'3 класс'!$A:$A,0)-7+'Итог по классам'!$B28,,,),"Ф")</f>
        <v>0</v>
      </c>
      <c r="R28" s="23">
        <f ca="1">COUNTIF(OFFSET(class3_1,MATCH(R$1,'3 класс'!$A:$A,0)-7+'Итог по классам'!$B28,,,),"р")</f>
        <v>0</v>
      </c>
      <c r="S28" s="23">
        <f ca="1">COUNTIF(OFFSET(class3_1,MATCH(S$1,'3 класс'!$A:$A,0)-7+'Итог по классам'!$B28,,,),"ш")</f>
        <v>0</v>
      </c>
      <c r="T28" s="23">
        <f ca="1">COUNTIF(OFFSET(class3_2,MATCH(T$1,'3 класс'!$A:$A,0)-7+'Итог по классам'!$B28,,,),"Ф")</f>
        <v>0</v>
      </c>
      <c r="U28" s="23">
        <f ca="1">COUNTIF(OFFSET(class3_2,MATCH(U$1,'3 класс'!$A:$A,0)-7+'Итог по классам'!$B28,,,),"р")</f>
        <v>0</v>
      </c>
      <c r="V28" s="23">
        <f ca="1">COUNTIF(OFFSET(class3_2,MATCH(V$1,'3 класс'!$A:$A,0)-7+'Итог по классам'!$B28,,,),"ш")</f>
        <v>1</v>
      </c>
      <c r="W28" s="65">
        <f ca="1">COUNTIF(OFFSET(class3_1,MATCH(W$1,'3 класс'!$A:$A,0)-7+'Итог по классам'!$B28,,,),"Ф")</f>
        <v>0</v>
      </c>
      <c r="X28" s="23">
        <f ca="1">COUNTIF(OFFSET(class3_1,MATCH(X$1,'3 класс'!$A:$A,0)-7+'Итог по классам'!$B28,,,),"р")</f>
        <v>0</v>
      </c>
      <c r="Y28" s="23">
        <f ca="1">COUNTIF(OFFSET(class3_1,MATCH(Y$1,'3 класс'!$A:$A,0)-7+'Итог по классам'!$B28,,,),"ш")</f>
        <v>0</v>
      </c>
      <c r="Z28" s="23">
        <f ca="1">COUNTIF(OFFSET(class3_2,MATCH(Z$1,'3 класс'!$A:$A,0)-7+'Итог по классам'!$B28,,,),"Ф")</f>
        <v>0</v>
      </c>
      <c r="AA28" s="23">
        <f ca="1">COUNTIF(OFFSET(class3_2,MATCH(AA$1,'3 класс'!$A:$A,0)-7+'Итог по классам'!$B28,,,),"р")</f>
        <v>0</v>
      </c>
      <c r="AB28" s="23">
        <f ca="1">COUNTIF(OFFSET(class3_2,MATCH(AB$1,'3 класс'!$A:$A,0)-7+'Итог по классам'!$B28,,,),"ш")</f>
        <v>0</v>
      </c>
    </row>
    <row r="29" spans="1:28" ht="15.75" customHeight="1" x14ac:dyDescent="0.25">
      <c r="A29" s="64">
        <f t="shared" si="1"/>
        <v>3</v>
      </c>
      <c r="B29" s="23">
        <v>10</v>
      </c>
      <c r="C29" s="38" t="s">
        <v>79</v>
      </c>
      <c r="D29" s="38" t="s">
        <v>87</v>
      </c>
      <c r="E29" s="23">
        <f ca="1">COUNTIF(OFFSET(class3_1,MATCH(E$1,'3 класс'!$A:$A,0)-7+'Итог по классам'!$B29,,,),"Ф")</f>
        <v>0</v>
      </c>
      <c r="F29" s="23">
        <f ca="1">COUNTIF(OFFSET(class3_1,MATCH(F$1,'3 класс'!$A:$A,0)-7+'Итог по классам'!$B29,,,),"р")</f>
        <v>0</v>
      </c>
      <c r="G29" s="23">
        <f ca="1">COUNTIF(OFFSET(class3_1,MATCH(G$1,'3 класс'!$A:$A,0)-7+'Итог по классам'!$B29,,,),"ш")</f>
        <v>0</v>
      </c>
      <c r="H29" s="23">
        <f ca="1">COUNTIF(OFFSET(class3_2,MATCH(H$1,'3 класс'!$A:$A,0)-7+'Итог по классам'!$B29,,,),"Ф")</f>
        <v>0</v>
      </c>
      <c r="I29" s="23">
        <f ca="1">COUNTIF(OFFSET(class3_2,MATCH(I$1,'3 класс'!$A:$A,0)-7+'Итог по классам'!$B29,,,),"р")</f>
        <v>0</v>
      </c>
      <c r="J29" s="23">
        <f ca="1">COUNTIF(OFFSET(class3_2,MATCH(J$1,'3 класс'!$A:$A,0)-7+'Итог по классам'!$B29,,,),"ш")</f>
        <v>1</v>
      </c>
      <c r="K29" s="65">
        <f ca="1">COUNTIF(OFFSET(class3_1,MATCH(K$1,'3 класс'!$A:$A,0)-7+'Итог по классам'!$B29,,,),"Ф")</f>
        <v>0</v>
      </c>
      <c r="L29" s="23">
        <f ca="1">COUNTIF(OFFSET(class3_1,MATCH(L$1,'3 класс'!$A:$A,0)-7+'Итог по классам'!$B29,,,),"р")</f>
        <v>0</v>
      </c>
      <c r="M29" s="23">
        <f ca="1">COUNTIF(OFFSET(class3_1,MATCH(M$1,'3 класс'!$A:$A,0)-7+'Итог по классам'!$B29,,,),"ш")</f>
        <v>0</v>
      </c>
      <c r="N29" s="23">
        <f ca="1">COUNTIF(OFFSET(class3_2,MATCH(N$1,'3 класс'!$A:$A,0)-7+'Итог по классам'!$B29,,,),"Ф")</f>
        <v>0</v>
      </c>
      <c r="O29" s="23">
        <f ca="1">COUNTIF(OFFSET(class3_2,MATCH(O$1,'3 класс'!$A:$A,0)-7+'Итог по классам'!$B29,,,),"р")</f>
        <v>0</v>
      </c>
      <c r="P29" s="23">
        <f ca="1">COUNTIF(OFFSET(class3_2,MATCH(P$1,'3 класс'!$A:$A,0)-7+'Итог по классам'!$B29,,,),"ш")</f>
        <v>1</v>
      </c>
      <c r="Q29" s="65">
        <f ca="1">COUNTIF(OFFSET(class3_1,MATCH(Q$1,'3 класс'!$A:$A,0)-7+'Итог по классам'!$B29,,,),"Ф")</f>
        <v>0</v>
      </c>
      <c r="R29" s="23">
        <f ca="1">COUNTIF(OFFSET(class3_1,MATCH(R$1,'3 класс'!$A:$A,0)-7+'Итог по классам'!$B29,,,),"р")</f>
        <v>0</v>
      </c>
      <c r="S29" s="23">
        <f ca="1">COUNTIF(OFFSET(class3_1,MATCH(S$1,'3 класс'!$A:$A,0)-7+'Итог по классам'!$B29,,,),"ш")</f>
        <v>0</v>
      </c>
      <c r="T29" s="23">
        <f ca="1">COUNTIF(OFFSET(class3_2,MATCH(T$1,'3 класс'!$A:$A,0)-7+'Итог по классам'!$B29,,,),"Ф")</f>
        <v>0</v>
      </c>
      <c r="U29" s="23">
        <f ca="1">COUNTIF(OFFSET(class3_2,MATCH(U$1,'3 класс'!$A:$A,0)-7+'Итог по классам'!$B29,,,),"р")</f>
        <v>0</v>
      </c>
      <c r="V29" s="23">
        <f ca="1">COUNTIF(OFFSET(class3_2,MATCH(V$1,'3 класс'!$A:$A,0)-7+'Итог по классам'!$B29,,,),"ш")</f>
        <v>1</v>
      </c>
      <c r="W29" s="65">
        <f ca="1">COUNTIF(OFFSET(class3_1,MATCH(W$1,'3 класс'!$A:$A,0)-7+'Итог по классам'!$B29,,,),"Ф")</f>
        <v>0</v>
      </c>
      <c r="X29" s="23">
        <f ca="1">COUNTIF(OFFSET(class3_1,MATCH(X$1,'3 класс'!$A:$A,0)-7+'Итог по классам'!$B29,,,),"р")</f>
        <v>0</v>
      </c>
      <c r="Y29" s="23">
        <f ca="1">COUNTIF(OFFSET(class3_1,MATCH(Y$1,'3 класс'!$A:$A,0)-7+'Итог по классам'!$B29,,,),"ш")</f>
        <v>0</v>
      </c>
      <c r="Z29" s="23">
        <f ca="1">COUNTIF(OFFSET(class3_2,MATCH(Z$1,'3 класс'!$A:$A,0)-7+'Итог по классам'!$B29,,,),"Ф")</f>
        <v>0</v>
      </c>
      <c r="AA29" s="23">
        <f ca="1">COUNTIF(OFFSET(class3_2,MATCH(AA$1,'3 класс'!$A:$A,0)-7+'Итог по классам'!$B29,,,),"р")</f>
        <v>0</v>
      </c>
      <c r="AB29" s="23">
        <f ca="1">COUNTIF(OFFSET(class3_2,MATCH(AB$1,'3 класс'!$A:$A,0)-7+'Итог по классам'!$B29,,,),"ш")</f>
        <v>0</v>
      </c>
    </row>
    <row r="30" spans="1:28" ht="15.75" customHeight="1" x14ac:dyDescent="0.25">
      <c r="A30" s="64">
        <f t="shared" si="1"/>
        <v>3</v>
      </c>
      <c r="B30" s="23">
        <v>11</v>
      </c>
      <c r="C30" s="38" t="s">
        <v>80</v>
      </c>
      <c r="D30" s="38" t="s">
        <v>87</v>
      </c>
      <c r="E30" s="23">
        <f ca="1">COUNTIF(OFFSET(class3_1,MATCH(E$1,'3 класс'!$A:$A,0)-7+'Итог по классам'!$B30,,,),"Ф")</f>
        <v>0</v>
      </c>
      <c r="F30" s="23">
        <f ca="1">COUNTIF(OFFSET(class3_1,MATCH(F$1,'3 класс'!$A:$A,0)-7+'Итог по классам'!$B30,,,),"р")</f>
        <v>0</v>
      </c>
      <c r="G30" s="23">
        <f ca="1">COUNTIF(OFFSET(class3_1,MATCH(G$1,'3 класс'!$A:$A,0)-7+'Итог по классам'!$B30,,,),"ш")</f>
        <v>0</v>
      </c>
      <c r="H30" s="23">
        <f ca="1">COUNTIF(OFFSET(class3_2,MATCH(H$1,'3 класс'!$A:$A,0)-7+'Итог по классам'!$B30,,,),"Ф")</f>
        <v>0</v>
      </c>
      <c r="I30" s="23">
        <f ca="1">COUNTIF(OFFSET(class3_2,MATCH(I$1,'3 класс'!$A:$A,0)-7+'Итог по классам'!$B30,,,),"р")</f>
        <v>0</v>
      </c>
      <c r="J30" s="23">
        <f ca="1">COUNTIF(OFFSET(class3_2,MATCH(J$1,'3 класс'!$A:$A,0)-7+'Итог по классам'!$B30,,,),"ш")</f>
        <v>1</v>
      </c>
      <c r="K30" s="65">
        <f ca="1">COUNTIF(OFFSET(class3_1,MATCH(K$1,'3 класс'!$A:$A,0)-7+'Итог по классам'!$B30,,,),"Ф")</f>
        <v>0</v>
      </c>
      <c r="L30" s="23">
        <f ca="1">COUNTIF(OFFSET(class3_1,MATCH(L$1,'3 класс'!$A:$A,0)-7+'Итог по классам'!$B30,,,),"р")</f>
        <v>0</v>
      </c>
      <c r="M30" s="23">
        <f ca="1">COUNTIF(OFFSET(class3_1,MATCH(M$1,'3 класс'!$A:$A,0)-7+'Итог по классам'!$B30,,,),"ш")</f>
        <v>0</v>
      </c>
      <c r="N30" s="23">
        <f ca="1">COUNTIF(OFFSET(class3_2,MATCH(N$1,'3 класс'!$A:$A,0)-7+'Итог по классам'!$B30,,,),"Ф")</f>
        <v>0</v>
      </c>
      <c r="O30" s="23">
        <f ca="1">COUNTIF(OFFSET(class3_2,MATCH(O$1,'3 класс'!$A:$A,0)-7+'Итог по классам'!$B30,,,),"р")</f>
        <v>0</v>
      </c>
      <c r="P30" s="23">
        <f ca="1">COUNTIF(OFFSET(class3_2,MATCH(P$1,'3 класс'!$A:$A,0)-7+'Итог по классам'!$B30,,,),"ш")</f>
        <v>1</v>
      </c>
      <c r="Q30" s="65">
        <f ca="1">COUNTIF(OFFSET(class3_1,MATCH(Q$1,'3 класс'!$A:$A,0)-7+'Итог по классам'!$B30,,,),"Ф")</f>
        <v>0</v>
      </c>
      <c r="R30" s="23">
        <f ca="1">COUNTIF(OFFSET(class3_1,MATCH(R$1,'3 класс'!$A:$A,0)-7+'Итог по классам'!$B30,,,),"р")</f>
        <v>0</v>
      </c>
      <c r="S30" s="23">
        <f ca="1">COUNTIF(OFFSET(class3_1,MATCH(S$1,'3 класс'!$A:$A,0)-7+'Итог по классам'!$B30,,,),"ш")</f>
        <v>0</v>
      </c>
      <c r="T30" s="23">
        <f ca="1">COUNTIF(OFFSET(class3_2,MATCH(T$1,'3 класс'!$A:$A,0)-7+'Итог по классам'!$B30,,,),"Ф")</f>
        <v>0</v>
      </c>
      <c r="U30" s="23">
        <f ca="1">COUNTIF(OFFSET(class3_2,MATCH(U$1,'3 класс'!$A:$A,0)-7+'Итог по классам'!$B30,,,),"р")</f>
        <v>0</v>
      </c>
      <c r="V30" s="23">
        <f ca="1">COUNTIF(OFFSET(class3_2,MATCH(V$1,'3 класс'!$A:$A,0)-7+'Итог по классам'!$B30,,,),"ш")</f>
        <v>1</v>
      </c>
      <c r="W30" s="65">
        <f ca="1">COUNTIF(OFFSET(class3_1,MATCH(W$1,'3 класс'!$A:$A,0)-7+'Итог по классам'!$B30,,,),"Ф")</f>
        <v>0</v>
      </c>
      <c r="X30" s="23">
        <f ca="1">COUNTIF(OFFSET(class3_1,MATCH(X$1,'3 класс'!$A:$A,0)-7+'Итог по классам'!$B30,,,),"р")</f>
        <v>0</v>
      </c>
      <c r="Y30" s="23">
        <f ca="1">COUNTIF(OFFSET(class3_1,MATCH(Y$1,'3 класс'!$A:$A,0)-7+'Итог по классам'!$B30,,,),"ш")</f>
        <v>0</v>
      </c>
      <c r="Z30" s="23">
        <f ca="1">COUNTIF(OFFSET(class3_2,MATCH(Z$1,'3 класс'!$A:$A,0)-7+'Итог по классам'!$B30,,,),"Ф")</f>
        <v>0</v>
      </c>
      <c r="AA30" s="23">
        <f ca="1">COUNTIF(OFFSET(class3_2,MATCH(AA$1,'3 класс'!$A:$A,0)-7+'Итог по классам'!$B30,,,),"р")</f>
        <v>0</v>
      </c>
      <c r="AB30" s="23">
        <f ca="1">COUNTIF(OFFSET(class3_2,MATCH(AB$1,'3 класс'!$A:$A,0)-7+'Итог по классам'!$B30,,,),"ш")</f>
        <v>0</v>
      </c>
    </row>
    <row r="31" spans="1:28" ht="15.75" customHeight="1" x14ac:dyDescent="0.25">
      <c r="A31" s="64">
        <f t="shared" si="1"/>
        <v>3</v>
      </c>
      <c r="B31" s="23">
        <v>12</v>
      </c>
      <c r="C31" s="38" t="s">
        <v>81</v>
      </c>
      <c r="D31" s="38" t="s">
        <v>87</v>
      </c>
      <c r="E31" s="23">
        <f ca="1">COUNTIF(OFFSET(class3_1,MATCH(E$1,'3 класс'!$A:$A,0)-7+'Итог по классам'!$B31,,,),"Ф")</f>
        <v>0</v>
      </c>
      <c r="F31" s="23">
        <f ca="1">COUNTIF(OFFSET(class3_1,MATCH(F$1,'3 класс'!$A:$A,0)-7+'Итог по классам'!$B31,,,),"р")</f>
        <v>0</v>
      </c>
      <c r="G31" s="23">
        <f ca="1">COUNTIF(OFFSET(class3_1,MATCH(G$1,'3 класс'!$A:$A,0)-7+'Итог по классам'!$B31,,,),"ш")</f>
        <v>0</v>
      </c>
      <c r="H31" s="23">
        <f ca="1">COUNTIF(OFFSET(class3_2,MATCH(H$1,'3 класс'!$A:$A,0)-7+'Итог по классам'!$B31,,,),"Ф")</f>
        <v>0</v>
      </c>
      <c r="I31" s="23">
        <f ca="1">COUNTIF(OFFSET(class3_2,MATCH(I$1,'3 класс'!$A:$A,0)-7+'Итог по классам'!$B31,,,),"р")</f>
        <v>0</v>
      </c>
      <c r="J31" s="23">
        <f ca="1">COUNTIF(OFFSET(class3_2,MATCH(J$1,'3 класс'!$A:$A,0)-7+'Итог по классам'!$B31,,,),"ш")</f>
        <v>0</v>
      </c>
      <c r="K31" s="65">
        <f ca="1">COUNTIF(OFFSET(class3_1,MATCH(K$1,'3 класс'!$A:$A,0)-7+'Итог по классам'!$B31,,,),"Ф")</f>
        <v>0</v>
      </c>
      <c r="L31" s="23">
        <f ca="1">COUNTIF(OFFSET(class3_1,MATCH(L$1,'3 класс'!$A:$A,0)-7+'Итог по классам'!$B31,,,),"р")</f>
        <v>0</v>
      </c>
      <c r="M31" s="23">
        <f ca="1">COUNTIF(OFFSET(class3_1,MATCH(M$1,'3 класс'!$A:$A,0)-7+'Итог по классам'!$B31,,,),"ш")</f>
        <v>0</v>
      </c>
      <c r="N31" s="23">
        <f ca="1">COUNTIF(OFFSET(class3_2,MATCH(N$1,'3 класс'!$A:$A,0)-7+'Итог по классам'!$B31,,,),"Ф")</f>
        <v>0</v>
      </c>
      <c r="O31" s="23">
        <f ca="1">COUNTIF(OFFSET(class3_2,MATCH(O$1,'3 класс'!$A:$A,0)-7+'Итог по классам'!$B31,,,),"р")</f>
        <v>0</v>
      </c>
      <c r="P31" s="23">
        <f ca="1">COUNTIF(OFFSET(class3_2,MATCH(P$1,'3 класс'!$A:$A,0)-7+'Итог по классам'!$B31,,,),"ш")</f>
        <v>0</v>
      </c>
      <c r="Q31" s="65">
        <f ca="1">COUNTIF(OFFSET(class3_1,MATCH(Q$1,'3 класс'!$A:$A,0)-7+'Итог по классам'!$B31,,,),"Ф")</f>
        <v>0</v>
      </c>
      <c r="R31" s="23">
        <f ca="1">COUNTIF(OFFSET(class3_1,MATCH(R$1,'3 класс'!$A:$A,0)-7+'Итог по классам'!$B31,,,),"р")</f>
        <v>0</v>
      </c>
      <c r="S31" s="23">
        <f ca="1">COUNTIF(OFFSET(class3_1,MATCH(S$1,'3 класс'!$A:$A,0)-7+'Итог по классам'!$B31,,,),"ш")</f>
        <v>0</v>
      </c>
      <c r="T31" s="23">
        <f ca="1">COUNTIF(OFFSET(class3_2,MATCH(T$1,'3 класс'!$A:$A,0)-7+'Итог по классам'!$B31,,,),"Ф")</f>
        <v>0</v>
      </c>
      <c r="U31" s="23">
        <f ca="1">COUNTIF(OFFSET(class3_2,MATCH(U$1,'3 класс'!$A:$A,0)-7+'Итог по классам'!$B31,,,),"р")</f>
        <v>0</v>
      </c>
      <c r="V31" s="23">
        <f ca="1">COUNTIF(OFFSET(class3_2,MATCH(V$1,'3 класс'!$A:$A,0)-7+'Итог по классам'!$B31,,,),"ш")</f>
        <v>0</v>
      </c>
      <c r="W31" s="65">
        <f ca="1">COUNTIF(OFFSET(class3_1,MATCH(W$1,'3 класс'!$A:$A,0)-7+'Итог по классам'!$B31,,,),"Ф")</f>
        <v>0</v>
      </c>
      <c r="X31" s="23">
        <f ca="1">COUNTIF(OFFSET(class3_1,MATCH(X$1,'3 класс'!$A:$A,0)-7+'Итог по классам'!$B31,,,),"р")</f>
        <v>0</v>
      </c>
      <c r="Y31" s="23">
        <f ca="1">COUNTIF(OFFSET(class3_1,MATCH(Y$1,'3 класс'!$A:$A,0)-7+'Итог по классам'!$B31,,,),"ш")</f>
        <v>0</v>
      </c>
      <c r="Z31" s="23">
        <f ca="1">COUNTIF(OFFSET(class3_2,MATCH(Z$1,'3 класс'!$A:$A,0)-7+'Итог по классам'!$B31,,,),"Ф")</f>
        <v>0</v>
      </c>
      <c r="AA31" s="23">
        <f ca="1">COUNTIF(OFFSET(class3_2,MATCH(AA$1,'3 класс'!$A:$A,0)-7+'Итог по классам'!$B31,,,),"р")</f>
        <v>0</v>
      </c>
      <c r="AB31" s="23">
        <f ca="1">COUNTIF(OFFSET(class3_2,MATCH(AB$1,'3 класс'!$A:$A,0)-7+'Итог по классам'!$B31,,,),"ш")</f>
        <v>0</v>
      </c>
    </row>
    <row r="32" spans="1:28" ht="15.75" customHeight="1" x14ac:dyDescent="0.25">
      <c r="A32" s="64">
        <f t="shared" si="1"/>
        <v>3</v>
      </c>
      <c r="B32" s="23">
        <v>13</v>
      </c>
      <c r="C32" s="38" t="s">
        <v>82</v>
      </c>
      <c r="D32" s="38" t="s">
        <v>87</v>
      </c>
      <c r="E32" s="23">
        <f ca="1">COUNTIF(OFFSET(class3_1,MATCH(E$1,'3 класс'!$A:$A,0)-7+'Итог по классам'!$B32,,,),"Ф")</f>
        <v>0</v>
      </c>
      <c r="F32" s="23">
        <f ca="1">COUNTIF(OFFSET(class3_1,MATCH(F$1,'3 класс'!$A:$A,0)-7+'Итог по классам'!$B32,,,),"р")</f>
        <v>0</v>
      </c>
      <c r="G32" s="23">
        <f ca="1">COUNTIF(OFFSET(class3_1,MATCH(G$1,'3 класс'!$A:$A,0)-7+'Итог по классам'!$B32,,,),"ш")</f>
        <v>0</v>
      </c>
      <c r="H32" s="23">
        <f ca="1">COUNTIF(OFFSET(class3_2,MATCH(H$1,'3 класс'!$A:$A,0)-7+'Итог по классам'!$B32,,,),"Ф")</f>
        <v>0</v>
      </c>
      <c r="I32" s="23">
        <f ca="1">COUNTIF(OFFSET(class3_2,MATCH(I$1,'3 класс'!$A:$A,0)-7+'Итог по классам'!$B32,,,),"р")</f>
        <v>0</v>
      </c>
      <c r="J32" s="23">
        <f ca="1">COUNTIF(OFFSET(class3_2,MATCH(J$1,'3 класс'!$A:$A,0)-7+'Итог по классам'!$B32,,,),"ш")</f>
        <v>0</v>
      </c>
      <c r="K32" s="65">
        <f ca="1">COUNTIF(OFFSET(class3_1,MATCH(K$1,'3 класс'!$A:$A,0)-7+'Итог по классам'!$B32,,,),"Ф")</f>
        <v>0</v>
      </c>
      <c r="L32" s="23">
        <f ca="1">COUNTIF(OFFSET(class3_1,MATCH(L$1,'3 класс'!$A:$A,0)-7+'Итог по классам'!$B32,,,),"р")</f>
        <v>0</v>
      </c>
      <c r="M32" s="23">
        <f ca="1">COUNTIF(OFFSET(class3_1,MATCH(M$1,'3 класс'!$A:$A,0)-7+'Итог по классам'!$B32,,,),"ш")</f>
        <v>0</v>
      </c>
      <c r="N32" s="23">
        <f ca="1">COUNTIF(OFFSET(class3_2,MATCH(N$1,'3 класс'!$A:$A,0)-7+'Итог по классам'!$B32,,,),"Ф")</f>
        <v>0</v>
      </c>
      <c r="O32" s="23">
        <f ca="1">COUNTIF(OFFSET(class3_2,MATCH(O$1,'3 класс'!$A:$A,0)-7+'Итог по классам'!$B32,,,),"р")</f>
        <v>0</v>
      </c>
      <c r="P32" s="23">
        <f ca="1">COUNTIF(OFFSET(class3_2,MATCH(P$1,'3 класс'!$A:$A,0)-7+'Итог по классам'!$B32,,,),"ш")</f>
        <v>0</v>
      </c>
      <c r="Q32" s="65">
        <f ca="1">COUNTIF(OFFSET(class3_1,MATCH(Q$1,'3 класс'!$A:$A,0)-7+'Итог по классам'!$B32,,,),"Ф")</f>
        <v>0</v>
      </c>
      <c r="R32" s="23">
        <f ca="1">COUNTIF(OFFSET(class3_1,MATCH(R$1,'3 класс'!$A:$A,0)-7+'Итог по классам'!$B32,,,),"р")</f>
        <v>0</v>
      </c>
      <c r="S32" s="23">
        <f ca="1">COUNTIF(OFFSET(class3_1,MATCH(S$1,'3 класс'!$A:$A,0)-7+'Итог по классам'!$B32,,,),"ш")</f>
        <v>0</v>
      </c>
      <c r="T32" s="23">
        <f ca="1">COUNTIF(OFFSET(class3_2,MATCH(T$1,'3 класс'!$A:$A,0)-7+'Итог по классам'!$B32,,,),"Ф")</f>
        <v>0</v>
      </c>
      <c r="U32" s="23">
        <f ca="1">COUNTIF(OFFSET(class3_2,MATCH(U$1,'3 класс'!$A:$A,0)-7+'Итог по классам'!$B32,,,),"р")</f>
        <v>0</v>
      </c>
      <c r="V32" s="23">
        <f ca="1">COUNTIF(OFFSET(class3_2,MATCH(V$1,'3 класс'!$A:$A,0)-7+'Итог по классам'!$B32,,,),"ш")</f>
        <v>0</v>
      </c>
      <c r="W32" s="65">
        <f ca="1">COUNTIF(OFFSET(class3_1,MATCH(W$1,'3 класс'!$A:$A,0)-7+'Итог по классам'!$B32,,,),"Ф")</f>
        <v>0</v>
      </c>
      <c r="X32" s="23">
        <f ca="1">COUNTIF(OFFSET(class3_1,MATCH(X$1,'3 класс'!$A:$A,0)-7+'Итог по классам'!$B32,,,),"р")</f>
        <v>0</v>
      </c>
      <c r="Y32" s="23">
        <f ca="1">COUNTIF(OFFSET(class3_1,MATCH(Y$1,'3 класс'!$A:$A,0)-7+'Итог по классам'!$B32,,,),"ш")</f>
        <v>0</v>
      </c>
      <c r="Z32" s="23">
        <f ca="1">COUNTIF(OFFSET(class3_2,MATCH(Z$1,'3 класс'!$A:$A,0)-7+'Итог по классам'!$B32,,,),"Ф")</f>
        <v>0</v>
      </c>
      <c r="AA32" s="23">
        <f ca="1">COUNTIF(OFFSET(class3_2,MATCH(AA$1,'3 класс'!$A:$A,0)-7+'Итог по классам'!$B32,,,),"р")</f>
        <v>0</v>
      </c>
      <c r="AB32" s="23">
        <f ca="1">COUNTIF(OFFSET(class3_2,MATCH(AB$1,'3 класс'!$A:$A,0)-7+'Итог по классам'!$B32,,,),"ш")</f>
        <v>0</v>
      </c>
    </row>
    <row r="33" spans="1:28" ht="15.75" customHeight="1" x14ac:dyDescent="0.25">
      <c r="A33" s="64">
        <f>'4 класс'!C2</f>
        <v>4</v>
      </c>
      <c r="B33" s="23"/>
      <c r="C33" s="71" t="s">
        <v>89</v>
      </c>
      <c r="D33" s="71"/>
      <c r="E33" s="90" t="str">
        <f ca="1">"4 "&amp;CLEAN(OFFSET(cl4name,(E$1-1)*15,,,))</f>
        <v>4 А</v>
      </c>
      <c r="F33" s="75"/>
      <c r="G33" s="75"/>
      <c r="H33" s="75"/>
      <c r="I33" s="75"/>
      <c r="J33" s="75"/>
      <c r="K33" s="90" t="str">
        <f ca="1">"4 "&amp;CLEAN(OFFSET(cl4name,(K$1-1)*15,,,))</f>
        <v>4 Б</v>
      </c>
      <c r="L33" s="75"/>
      <c r="M33" s="75"/>
      <c r="N33" s="75"/>
      <c r="O33" s="75"/>
      <c r="P33" s="75"/>
      <c r="Q33" s="90" t="str">
        <f ca="1">"4 "&amp;CLEAN(OFFSET(cl4name,(Q$1-1)*15,,,))</f>
        <v>4 В</v>
      </c>
      <c r="R33" s="75"/>
      <c r="S33" s="75"/>
      <c r="T33" s="75"/>
      <c r="U33" s="75"/>
      <c r="V33" s="75"/>
      <c r="W33" s="90" t="str">
        <f ca="1">"4 "&amp;CLEAN(OFFSET(cl4name,(W$1-1)*15,,,))</f>
        <v>4 Г</v>
      </c>
      <c r="X33" s="75"/>
      <c r="Y33" s="75"/>
      <c r="Z33" s="75"/>
      <c r="AA33" s="75"/>
      <c r="AB33" s="75"/>
    </row>
    <row r="34" spans="1:28" ht="15.75" customHeight="1" x14ac:dyDescent="0.25">
      <c r="A34" s="64">
        <f t="shared" ref="A34:A47" si="2">A33</f>
        <v>4</v>
      </c>
      <c r="B34" s="23">
        <v>1</v>
      </c>
      <c r="C34" s="38" t="s">
        <v>70</v>
      </c>
      <c r="D34" s="38" t="s">
        <v>89</v>
      </c>
      <c r="E34" s="23">
        <f ca="1">COUNTIF(OFFSET(class4_1,MATCH(E$1,'4 класс'!$A:$A,0)-7+'Итог по классам'!$B34,,,),"Ф")</f>
        <v>0</v>
      </c>
      <c r="F34" s="23">
        <f ca="1">COUNTIF(OFFSET(class4_1,MATCH(F$1,'4 класс'!$A:$A,0)-7+'Итог по классам'!$B34,,,),"р")</f>
        <v>0</v>
      </c>
      <c r="G34" s="23">
        <f ca="1">COUNTIF(OFFSET(class4_1,MATCH(G$1,'4 класс'!$A:$A,0)-7+'Итог по классам'!$B34,,,),"ш")</f>
        <v>5</v>
      </c>
      <c r="H34" s="23">
        <f ca="1">COUNTIF(OFFSET(class4_2,MATCH(H$1,'4 класс'!$A:$A,0)-7+'Итог по классам'!$B34,,,),"Ф")</f>
        <v>1</v>
      </c>
      <c r="I34" s="23">
        <f ca="1">COUNTIF(OFFSET(class4_2,MATCH(I$1,'4 класс'!$A:$A,0)-7+'Итог по классам'!$B34,,,),"р")</f>
        <v>0</v>
      </c>
      <c r="J34" s="23">
        <f ca="1">COUNTIF(OFFSET(class4_2,MATCH(J$1,'4 класс'!$A:$A,0)-7+'Итог по классам'!$B34,,,),"ш")</f>
        <v>4</v>
      </c>
      <c r="K34" s="65">
        <f ca="1">COUNTIF(OFFSET(class4_1,MATCH(K$1,'4 класс'!$A:$A,0)-7+'Итог по классам'!$B34,,,),"Ф")</f>
        <v>0</v>
      </c>
      <c r="L34" s="23">
        <f ca="1">COUNTIF(OFFSET(class4_1,MATCH(L$1,'4 класс'!$A:$A,0)-7+'Итог по классам'!$B34,,,),"р")</f>
        <v>0</v>
      </c>
      <c r="M34" s="23">
        <f ca="1">COUNTIF(OFFSET(class4_1,MATCH(M$1,'4 класс'!$A:$A,0)-7+'Итог по классам'!$B34,,,),"ш")</f>
        <v>5</v>
      </c>
      <c r="N34" s="23">
        <f ca="1">COUNTIF(OFFSET(class4_2,MATCH(N$1,'4 класс'!$A:$A,0)-7+'Итог по классам'!$B34,,,),"Ф")</f>
        <v>1</v>
      </c>
      <c r="O34" s="23">
        <f ca="1">COUNTIF(OFFSET(class4_2,MATCH(O$1,'4 класс'!$A:$A,0)-7+'Итог по классам'!$B34,,,),"р")</f>
        <v>0</v>
      </c>
      <c r="P34" s="23">
        <f ca="1">COUNTIF(OFFSET(class4_2,MATCH(P$1,'4 класс'!$A:$A,0)-7+'Итог по классам'!$B34,,,),"ш")</f>
        <v>4</v>
      </c>
      <c r="Q34" s="65">
        <f ca="1">COUNTIF(OFFSET(class4_1,MATCH(Q$1,'4 класс'!$A:$A,0)-7+'Итог по классам'!$B34,,,),"Ф")</f>
        <v>0</v>
      </c>
      <c r="R34" s="23">
        <f ca="1">COUNTIF(OFFSET(class4_1,MATCH(R$1,'4 класс'!$A:$A,0)-7+'Итог по классам'!$B34,,,),"р")</f>
        <v>0</v>
      </c>
      <c r="S34" s="23">
        <f ca="1">COUNTIF(OFFSET(class4_1,MATCH(S$1,'4 класс'!$A:$A,0)-7+'Итог по классам'!$B34,,,),"ш")</f>
        <v>5</v>
      </c>
      <c r="T34" s="23">
        <f ca="1">COUNTIF(OFFSET(class4_2,MATCH(T$1,'4 класс'!$A:$A,0)-7+'Итог по классам'!$B34,,,),"Ф")</f>
        <v>1</v>
      </c>
      <c r="U34" s="23">
        <f ca="1">COUNTIF(OFFSET(class4_2,MATCH(U$1,'4 класс'!$A:$A,0)-7+'Итог по классам'!$B34,,,),"р")</f>
        <v>0</v>
      </c>
      <c r="V34" s="23">
        <f ca="1">COUNTIF(OFFSET(class4_2,MATCH(V$1,'4 класс'!$A:$A,0)-7+'Итог по классам'!$B34,,,),"ш")</f>
        <v>4</v>
      </c>
      <c r="W34" s="65">
        <f ca="1">COUNTIF(OFFSET(class4_1,MATCH(W$1,'4 класс'!$A:$A,0)-7+'Итог по классам'!$B34,,,),"Ф")</f>
        <v>0</v>
      </c>
      <c r="X34" s="23">
        <f ca="1">COUNTIF(OFFSET(class4_1,MATCH(X$1,'4 класс'!$A:$A,0)-7+'Итог по классам'!$B34,,,),"р")</f>
        <v>0</v>
      </c>
      <c r="Y34" s="23">
        <f ca="1">COUNTIF(OFFSET(class4_1,MATCH(Y$1,'4 класс'!$A:$A,0)-7+'Итог по классам'!$B34,,,),"ш")</f>
        <v>5</v>
      </c>
      <c r="Z34" s="23">
        <f ca="1">COUNTIF(OFFSET(class4_2,MATCH(Z$1,'4 класс'!$A:$A,0)-7+'Итог по классам'!$B34,,,),"Ф")</f>
        <v>1</v>
      </c>
      <c r="AA34" s="23">
        <f ca="1">COUNTIF(OFFSET(class4_2,MATCH(AA$1,'4 класс'!$A:$A,0)-7+'Итог по классам'!$B34,,,),"р")</f>
        <v>0</v>
      </c>
      <c r="AB34" s="23">
        <f ca="1">COUNTIF(OFFSET(class4_2,MATCH(AB$1,'4 класс'!$A:$A,0)-7+'Итог по классам'!$B34,,,),"ш")</f>
        <v>4</v>
      </c>
    </row>
    <row r="35" spans="1:28" ht="15.75" customHeight="1" x14ac:dyDescent="0.25">
      <c r="A35" s="64">
        <f t="shared" si="2"/>
        <v>4</v>
      </c>
      <c r="B35" s="23">
        <v>2</v>
      </c>
      <c r="C35" s="38" t="s">
        <v>71</v>
      </c>
      <c r="D35" s="38" t="s">
        <v>89</v>
      </c>
      <c r="E35" s="23">
        <f ca="1">COUNTIF(OFFSET(class4_1,MATCH(E$1,'4 класс'!$A:$A,0)-7+'Итог по классам'!$B35,,,),"Ф")</f>
        <v>0</v>
      </c>
      <c r="F35" s="23">
        <f ca="1">COUNTIF(OFFSET(class4_1,MATCH(F$1,'4 класс'!$A:$A,0)-7+'Итог по классам'!$B35,,,),"р")</f>
        <v>0</v>
      </c>
      <c r="G35" s="23">
        <f ca="1">COUNTIF(OFFSET(class4_1,MATCH(G$1,'4 класс'!$A:$A,0)-7+'Итог по классам'!$B35,,,),"ш")</f>
        <v>1</v>
      </c>
      <c r="H35" s="23">
        <f ca="1">COUNTIF(OFFSET(class4_2,MATCH(H$1,'4 класс'!$A:$A,0)-7+'Итог по классам'!$B35,,,),"Ф")</f>
        <v>0</v>
      </c>
      <c r="I35" s="23">
        <f ca="1">COUNTIF(OFFSET(class4_2,MATCH(I$1,'4 класс'!$A:$A,0)-7+'Итог по классам'!$B35,,,),"р")</f>
        <v>0</v>
      </c>
      <c r="J35" s="23">
        <f ca="1">COUNTIF(OFFSET(class4_2,MATCH(J$1,'4 класс'!$A:$A,0)-7+'Итог по классам'!$B35,,,),"ш")</f>
        <v>2</v>
      </c>
      <c r="K35" s="65">
        <f ca="1">COUNTIF(OFFSET(class4_1,MATCH(K$1,'4 класс'!$A:$A,0)-7+'Итог по классам'!$B35,,,),"Ф")</f>
        <v>0</v>
      </c>
      <c r="L35" s="23">
        <f ca="1">COUNTIF(OFFSET(class4_1,MATCH(L$1,'4 класс'!$A:$A,0)-7+'Итог по классам'!$B35,,,),"р")</f>
        <v>0</v>
      </c>
      <c r="M35" s="23">
        <f ca="1">COUNTIF(OFFSET(class4_1,MATCH(M$1,'4 класс'!$A:$A,0)-7+'Итог по классам'!$B35,,,),"ш")</f>
        <v>1</v>
      </c>
      <c r="N35" s="23">
        <f ca="1">COUNTIF(OFFSET(class4_2,MATCH(N$1,'4 класс'!$A:$A,0)-7+'Итог по классам'!$B35,,,),"Ф")</f>
        <v>0</v>
      </c>
      <c r="O35" s="23">
        <f ca="1">COUNTIF(OFFSET(class4_2,MATCH(O$1,'4 класс'!$A:$A,0)-7+'Итог по классам'!$B35,,,),"р")</f>
        <v>0</v>
      </c>
      <c r="P35" s="23">
        <f ca="1">COUNTIF(OFFSET(class4_2,MATCH(P$1,'4 класс'!$A:$A,0)-7+'Итог по классам'!$B35,,,),"ш")</f>
        <v>2</v>
      </c>
      <c r="Q35" s="65">
        <f ca="1">COUNTIF(OFFSET(class4_1,MATCH(Q$1,'4 класс'!$A:$A,0)-7+'Итог по классам'!$B35,,,),"Ф")</f>
        <v>0</v>
      </c>
      <c r="R35" s="23">
        <f ca="1">COUNTIF(OFFSET(class4_1,MATCH(R$1,'4 класс'!$A:$A,0)-7+'Итог по классам'!$B35,,,),"р")</f>
        <v>0</v>
      </c>
      <c r="S35" s="23">
        <f ca="1">COUNTIF(OFFSET(class4_1,MATCH(S$1,'4 класс'!$A:$A,0)-7+'Итог по классам'!$B35,,,),"ш")</f>
        <v>1</v>
      </c>
      <c r="T35" s="23">
        <f ca="1">COUNTIF(OFFSET(class4_2,MATCH(T$1,'4 класс'!$A:$A,0)-7+'Итог по классам'!$B35,,,),"Ф")</f>
        <v>0</v>
      </c>
      <c r="U35" s="23">
        <f ca="1">COUNTIF(OFFSET(class4_2,MATCH(U$1,'4 класс'!$A:$A,0)-7+'Итог по классам'!$B35,,,),"р")</f>
        <v>0</v>
      </c>
      <c r="V35" s="23">
        <f ca="1">COUNTIF(OFFSET(class4_2,MATCH(V$1,'4 класс'!$A:$A,0)-7+'Итог по классам'!$B35,,,),"ш")</f>
        <v>2</v>
      </c>
      <c r="W35" s="65">
        <f ca="1">COUNTIF(OFFSET(class4_1,MATCH(W$1,'4 класс'!$A:$A,0)-7+'Итог по классам'!$B35,,,),"Ф")</f>
        <v>0</v>
      </c>
      <c r="X35" s="23">
        <f ca="1">COUNTIF(OFFSET(class4_1,MATCH(X$1,'4 класс'!$A:$A,0)-7+'Итог по классам'!$B35,,,),"р")</f>
        <v>0</v>
      </c>
      <c r="Y35" s="23">
        <f ca="1">COUNTIF(OFFSET(class4_1,MATCH(Y$1,'4 класс'!$A:$A,0)-7+'Итог по классам'!$B35,,,),"ш")</f>
        <v>2</v>
      </c>
      <c r="Z35" s="23">
        <f ca="1">COUNTIF(OFFSET(class4_2,MATCH(Z$1,'4 класс'!$A:$A,0)-7+'Итог по классам'!$B35,,,),"Ф")</f>
        <v>0</v>
      </c>
      <c r="AA35" s="23">
        <f ca="1">COUNTIF(OFFSET(class4_2,MATCH(AA$1,'4 класс'!$A:$A,0)-7+'Итог по классам'!$B35,,,),"р")</f>
        <v>0</v>
      </c>
      <c r="AB35" s="23">
        <f ca="1">COUNTIF(OFFSET(class4_2,MATCH(AB$1,'4 класс'!$A:$A,0)-7+'Итог по классам'!$B35,,,),"ш")</f>
        <v>1</v>
      </c>
    </row>
    <row r="36" spans="1:28" ht="15.75" customHeight="1" x14ac:dyDescent="0.25">
      <c r="A36" s="64">
        <f t="shared" si="2"/>
        <v>4</v>
      </c>
      <c r="B36" s="23">
        <v>3</v>
      </c>
      <c r="C36" s="38" t="s">
        <v>72</v>
      </c>
      <c r="D36" s="38" t="s">
        <v>89</v>
      </c>
      <c r="E36" s="23">
        <f ca="1">COUNTIF(OFFSET(class4_1,MATCH(E$1,'4 класс'!$A:$A,0)-7+'Итог по классам'!$B36,,,),"Ф")</f>
        <v>0</v>
      </c>
      <c r="F36" s="23">
        <f ca="1">COUNTIF(OFFSET(class4_1,MATCH(F$1,'4 класс'!$A:$A,0)-7+'Итог по классам'!$B36,,,),"р")</f>
        <v>0</v>
      </c>
      <c r="G36" s="23">
        <f ca="1">COUNTIF(OFFSET(class4_1,MATCH(G$1,'4 класс'!$A:$A,0)-7+'Итог по классам'!$B36,,,),"ш")</f>
        <v>0</v>
      </c>
      <c r="H36" s="23">
        <f ca="1">COUNTIF(OFFSET(class4_2,MATCH(H$1,'4 класс'!$A:$A,0)-7+'Итог по классам'!$B36,,,),"Ф")</f>
        <v>0</v>
      </c>
      <c r="I36" s="23">
        <f ca="1">COUNTIF(OFFSET(class4_2,MATCH(I$1,'4 класс'!$A:$A,0)-7+'Итог по классам'!$B36,,,),"р")</f>
        <v>0</v>
      </c>
      <c r="J36" s="23">
        <f ca="1">COUNTIF(OFFSET(class4_2,MATCH(J$1,'4 класс'!$A:$A,0)-7+'Итог по классам'!$B36,,,),"ш")</f>
        <v>0</v>
      </c>
      <c r="K36" s="65">
        <f ca="1">COUNTIF(OFFSET(class4_1,MATCH(K$1,'4 класс'!$A:$A,0)-7+'Итог по классам'!$B36,,,),"Ф")</f>
        <v>0</v>
      </c>
      <c r="L36" s="23">
        <f ca="1">COUNTIF(OFFSET(class4_1,MATCH(L$1,'4 класс'!$A:$A,0)-7+'Итог по классам'!$B36,,,),"р")</f>
        <v>0</v>
      </c>
      <c r="M36" s="23">
        <f ca="1">COUNTIF(OFFSET(class4_1,MATCH(M$1,'4 класс'!$A:$A,0)-7+'Итог по классам'!$B36,,,),"ш")</f>
        <v>0</v>
      </c>
      <c r="N36" s="23">
        <f ca="1">COUNTIF(OFFSET(class4_2,MATCH(N$1,'4 класс'!$A:$A,0)-7+'Итог по классам'!$B36,,,),"Ф")</f>
        <v>0</v>
      </c>
      <c r="O36" s="23">
        <f ca="1">COUNTIF(OFFSET(class4_2,MATCH(O$1,'4 класс'!$A:$A,0)-7+'Итог по классам'!$B36,,,),"р")</f>
        <v>0</v>
      </c>
      <c r="P36" s="23">
        <f ca="1">COUNTIF(OFFSET(class4_2,MATCH(P$1,'4 класс'!$A:$A,0)-7+'Итог по классам'!$B36,,,),"ш")</f>
        <v>0</v>
      </c>
      <c r="Q36" s="65">
        <f ca="1">COUNTIF(OFFSET(class4_1,MATCH(Q$1,'4 класс'!$A:$A,0)-7+'Итог по классам'!$B36,,,),"Ф")</f>
        <v>0</v>
      </c>
      <c r="R36" s="23">
        <f ca="1">COUNTIF(OFFSET(class4_1,MATCH(R$1,'4 класс'!$A:$A,0)-7+'Итог по классам'!$B36,,,),"р")</f>
        <v>0</v>
      </c>
      <c r="S36" s="23">
        <f ca="1">COUNTIF(OFFSET(class4_1,MATCH(S$1,'4 класс'!$A:$A,0)-7+'Итог по классам'!$B36,,,),"ш")</f>
        <v>0</v>
      </c>
      <c r="T36" s="23">
        <f ca="1">COUNTIF(OFFSET(class4_2,MATCH(T$1,'4 класс'!$A:$A,0)-7+'Итог по классам'!$B36,,,),"Ф")</f>
        <v>0</v>
      </c>
      <c r="U36" s="23">
        <f ca="1">COUNTIF(OFFSET(class4_2,MATCH(U$1,'4 класс'!$A:$A,0)-7+'Итог по классам'!$B36,,,),"р")</f>
        <v>0</v>
      </c>
      <c r="V36" s="23">
        <f ca="1">COUNTIF(OFFSET(class4_2,MATCH(V$1,'4 класс'!$A:$A,0)-7+'Итог по классам'!$B36,,,),"ш")</f>
        <v>0</v>
      </c>
      <c r="W36" s="65">
        <f ca="1">COUNTIF(OFFSET(class4_1,MATCH(W$1,'4 класс'!$A:$A,0)-7+'Итог по классам'!$B36,,,),"Ф")</f>
        <v>0</v>
      </c>
      <c r="X36" s="23">
        <f ca="1">COUNTIF(OFFSET(class4_1,MATCH(X$1,'4 класс'!$A:$A,0)-7+'Итог по классам'!$B36,,,),"р")</f>
        <v>0</v>
      </c>
      <c r="Y36" s="23">
        <f ca="1">COUNTIF(OFFSET(class4_1,MATCH(Y$1,'4 класс'!$A:$A,0)-7+'Итог по классам'!$B36,,,),"ш")</f>
        <v>0</v>
      </c>
      <c r="Z36" s="23">
        <f ca="1">COUNTIF(OFFSET(class4_2,MATCH(Z$1,'4 класс'!$A:$A,0)-7+'Итог по классам'!$B36,,,),"Ф")</f>
        <v>0</v>
      </c>
      <c r="AA36" s="23">
        <f ca="1">COUNTIF(OFFSET(class4_2,MATCH(AA$1,'4 класс'!$A:$A,0)-7+'Итог по классам'!$B36,,,),"р")</f>
        <v>0</v>
      </c>
      <c r="AB36" s="23">
        <f ca="1">COUNTIF(OFFSET(class4_2,MATCH(AB$1,'4 класс'!$A:$A,0)-7+'Итог по классам'!$B36,,,),"ш")</f>
        <v>0</v>
      </c>
    </row>
    <row r="37" spans="1:28" ht="15.75" customHeight="1" x14ac:dyDescent="0.25">
      <c r="A37" s="64">
        <f t="shared" si="2"/>
        <v>4</v>
      </c>
      <c r="B37" s="23">
        <v>4</v>
      </c>
      <c r="C37" s="38" t="s">
        <v>73</v>
      </c>
      <c r="D37" s="38" t="s">
        <v>89</v>
      </c>
      <c r="E37" s="23">
        <f ca="1">COUNTIF(OFFSET(class4_1,MATCH(E$1,'4 класс'!$A:$A,0)-7+'Итог по классам'!$B37,,,),"Ф")</f>
        <v>0</v>
      </c>
      <c r="F37" s="23">
        <f ca="1">COUNTIF(OFFSET(class4_1,MATCH(F$1,'4 класс'!$A:$A,0)-7+'Итог по классам'!$B37,,,),"р")</f>
        <v>0</v>
      </c>
      <c r="G37" s="23">
        <f ca="1">COUNTIF(OFFSET(class4_1,MATCH(G$1,'4 класс'!$A:$A,0)-7+'Итог по классам'!$B37,,,),"ш")</f>
        <v>0</v>
      </c>
      <c r="H37" s="23">
        <f ca="1">COUNTIF(OFFSET(class4_2,MATCH(H$1,'4 класс'!$A:$A,0)-7+'Итог по классам'!$B37,,,),"Ф")</f>
        <v>0</v>
      </c>
      <c r="I37" s="23">
        <f ca="1">COUNTIF(OFFSET(class4_2,MATCH(I$1,'4 класс'!$A:$A,0)-7+'Итог по классам'!$B37,,,),"р")</f>
        <v>0</v>
      </c>
      <c r="J37" s="23">
        <f ca="1">COUNTIF(OFFSET(class4_2,MATCH(J$1,'4 класс'!$A:$A,0)-7+'Итог по классам'!$B37,,,),"ш")</f>
        <v>0</v>
      </c>
      <c r="K37" s="65">
        <f ca="1">COUNTIF(OFFSET(class4_1,MATCH(K$1,'4 класс'!$A:$A,0)-7+'Итог по классам'!$B37,,,),"Ф")</f>
        <v>0</v>
      </c>
      <c r="L37" s="23">
        <f ca="1">COUNTIF(OFFSET(class4_1,MATCH(L$1,'4 класс'!$A:$A,0)-7+'Итог по классам'!$B37,,,),"р")</f>
        <v>0</v>
      </c>
      <c r="M37" s="23">
        <f ca="1">COUNTIF(OFFSET(class4_1,MATCH(M$1,'4 класс'!$A:$A,0)-7+'Итог по классам'!$B37,,,),"ш")</f>
        <v>0</v>
      </c>
      <c r="N37" s="23">
        <f ca="1">COUNTIF(OFFSET(class4_2,MATCH(N$1,'4 класс'!$A:$A,0)-7+'Итог по классам'!$B37,,,),"Ф")</f>
        <v>0</v>
      </c>
      <c r="O37" s="23">
        <f ca="1">COUNTIF(OFFSET(class4_2,MATCH(O$1,'4 класс'!$A:$A,0)-7+'Итог по классам'!$B37,,,),"р")</f>
        <v>0</v>
      </c>
      <c r="P37" s="23">
        <f ca="1">COUNTIF(OFFSET(class4_2,MATCH(P$1,'4 класс'!$A:$A,0)-7+'Итог по классам'!$B37,,,),"ш")</f>
        <v>0</v>
      </c>
      <c r="Q37" s="65">
        <f ca="1">COUNTIF(OFFSET(class4_1,MATCH(Q$1,'4 класс'!$A:$A,0)-7+'Итог по классам'!$B37,,,),"Ф")</f>
        <v>0</v>
      </c>
      <c r="R37" s="23">
        <f ca="1">COUNTIF(OFFSET(class4_1,MATCH(R$1,'4 класс'!$A:$A,0)-7+'Итог по классам'!$B37,,,),"р")</f>
        <v>0</v>
      </c>
      <c r="S37" s="23">
        <f ca="1">COUNTIF(OFFSET(class4_1,MATCH(S$1,'4 класс'!$A:$A,0)-7+'Итог по классам'!$B37,,,),"ш")</f>
        <v>0</v>
      </c>
      <c r="T37" s="23">
        <f ca="1">COUNTIF(OFFSET(class4_2,MATCH(T$1,'4 класс'!$A:$A,0)-7+'Итог по классам'!$B37,,,),"Ф")</f>
        <v>0</v>
      </c>
      <c r="U37" s="23">
        <f ca="1">COUNTIF(OFFSET(class4_2,MATCH(U$1,'4 класс'!$A:$A,0)-7+'Итог по классам'!$B37,,,),"р")</f>
        <v>0</v>
      </c>
      <c r="V37" s="23">
        <f ca="1">COUNTIF(OFFSET(class4_2,MATCH(V$1,'4 класс'!$A:$A,0)-7+'Итог по классам'!$B37,,,),"ш")</f>
        <v>0</v>
      </c>
      <c r="W37" s="65">
        <f ca="1">COUNTIF(OFFSET(class4_1,MATCH(W$1,'4 класс'!$A:$A,0)-7+'Итог по классам'!$B37,,,),"Ф")</f>
        <v>0</v>
      </c>
      <c r="X37" s="23">
        <f ca="1">COUNTIF(OFFSET(class4_1,MATCH(X$1,'4 класс'!$A:$A,0)-7+'Итог по классам'!$B37,,,),"р")</f>
        <v>0</v>
      </c>
      <c r="Y37" s="23">
        <f ca="1">COUNTIF(OFFSET(class4_1,MATCH(Y$1,'4 класс'!$A:$A,0)-7+'Итог по классам'!$B37,,,),"ш")</f>
        <v>0</v>
      </c>
      <c r="Z37" s="23">
        <f ca="1">COUNTIF(OFFSET(class4_2,MATCH(Z$1,'4 класс'!$A:$A,0)-7+'Итог по классам'!$B37,,,),"Ф")</f>
        <v>0</v>
      </c>
      <c r="AA37" s="23">
        <f ca="1">COUNTIF(OFFSET(class4_2,MATCH(AA$1,'4 класс'!$A:$A,0)-7+'Итог по классам'!$B37,,,),"р")</f>
        <v>0</v>
      </c>
      <c r="AB37" s="23">
        <f ca="1">COUNTIF(OFFSET(class4_2,MATCH(AB$1,'4 класс'!$A:$A,0)-7+'Итог по классам'!$B37,,,),"ш")</f>
        <v>0</v>
      </c>
    </row>
    <row r="38" spans="1:28" ht="15.75" customHeight="1" x14ac:dyDescent="0.25">
      <c r="A38" s="64">
        <f t="shared" si="2"/>
        <v>4</v>
      </c>
      <c r="B38" s="23">
        <v>5</v>
      </c>
      <c r="C38" s="38" t="s">
        <v>74</v>
      </c>
      <c r="D38" s="38" t="s">
        <v>89</v>
      </c>
      <c r="E38" s="23">
        <f ca="1">COUNTIF(OFFSET(class4_1,MATCH(E$1,'4 класс'!$A:$A,0)-7+'Итог по классам'!$B38,,,),"Ф")</f>
        <v>0</v>
      </c>
      <c r="F38" s="23">
        <f ca="1">COUNTIF(OFFSET(class4_1,MATCH(F$1,'4 класс'!$A:$A,0)-7+'Итог по классам'!$B38,,,),"р")</f>
        <v>0</v>
      </c>
      <c r="G38" s="23">
        <f ca="1">COUNTIF(OFFSET(class4_1,MATCH(G$1,'4 класс'!$A:$A,0)-7+'Итог по классам'!$B38,,,),"ш")</f>
        <v>2</v>
      </c>
      <c r="H38" s="23">
        <f ca="1">COUNTIF(OFFSET(class4_2,MATCH(H$1,'4 класс'!$A:$A,0)-7+'Итог по классам'!$B38,,,),"Ф")</f>
        <v>0</v>
      </c>
      <c r="I38" s="23">
        <f ca="1">COUNTIF(OFFSET(class4_2,MATCH(I$1,'4 класс'!$A:$A,0)-7+'Итог по классам'!$B38,,,),"р")</f>
        <v>0</v>
      </c>
      <c r="J38" s="23">
        <f ca="1">COUNTIF(OFFSET(class4_2,MATCH(J$1,'4 класс'!$A:$A,0)-7+'Итог по классам'!$B38,,,),"ш")</f>
        <v>1</v>
      </c>
      <c r="K38" s="65">
        <f ca="1">COUNTIF(OFFSET(class4_1,MATCH(K$1,'4 класс'!$A:$A,0)-7+'Итог по классам'!$B38,,,),"Ф")</f>
        <v>0</v>
      </c>
      <c r="L38" s="23">
        <f ca="1">COUNTIF(OFFSET(class4_1,MATCH(L$1,'4 класс'!$A:$A,0)-7+'Итог по классам'!$B38,,,),"р")</f>
        <v>0</v>
      </c>
      <c r="M38" s="23">
        <f ca="1">COUNTIF(OFFSET(class4_1,MATCH(M$1,'4 класс'!$A:$A,0)-7+'Итог по классам'!$B38,,,),"ш")</f>
        <v>2</v>
      </c>
      <c r="N38" s="23">
        <f ca="1">COUNTIF(OFFSET(class4_2,MATCH(N$1,'4 класс'!$A:$A,0)-7+'Итог по классам'!$B38,,,),"Ф")</f>
        <v>0</v>
      </c>
      <c r="O38" s="23">
        <f ca="1">COUNTIF(OFFSET(class4_2,MATCH(O$1,'4 класс'!$A:$A,0)-7+'Итог по классам'!$B38,,,),"р")</f>
        <v>0</v>
      </c>
      <c r="P38" s="23">
        <f ca="1">COUNTIF(OFFSET(class4_2,MATCH(P$1,'4 класс'!$A:$A,0)-7+'Итог по классам'!$B38,,,),"ш")</f>
        <v>1</v>
      </c>
      <c r="Q38" s="65">
        <f ca="1">COUNTIF(OFFSET(class4_1,MATCH(Q$1,'4 класс'!$A:$A,0)-7+'Итог по классам'!$B38,,,),"Ф")</f>
        <v>0</v>
      </c>
      <c r="R38" s="23">
        <f ca="1">COUNTIF(OFFSET(class4_1,MATCH(R$1,'4 класс'!$A:$A,0)-7+'Итог по классам'!$B38,,,),"р")</f>
        <v>0</v>
      </c>
      <c r="S38" s="23">
        <f ca="1">COUNTIF(OFFSET(class4_1,MATCH(S$1,'4 класс'!$A:$A,0)-7+'Итог по классам'!$B38,,,),"ш")</f>
        <v>2</v>
      </c>
      <c r="T38" s="23">
        <f ca="1">COUNTIF(OFFSET(class4_2,MATCH(T$1,'4 класс'!$A:$A,0)-7+'Итог по классам'!$B38,,,),"Ф")</f>
        <v>0</v>
      </c>
      <c r="U38" s="23">
        <f ca="1">COUNTIF(OFFSET(class4_2,MATCH(U$1,'4 класс'!$A:$A,0)-7+'Итог по классам'!$B38,,,),"р")</f>
        <v>0</v>
      </c>
      <c r="V38" s="23">
        <f ca="1">COUNTIF(OFFSET(class4_2,MATCH(V$1,'4 класс'!$A:$A,0)-7+'Итог по классам'!$B38,,,),"ш")</f>
        <v>1</v>
      </c>
      <c r="W38" s="65">
        <f ca="1">COUNTIF(OFFSET(class4_1,MATCH(W$1,'4 класс'!$A:$A,0)-7+'Итог по классам'!$B38,,,),"Ф")</f>
        <v>0</v>
      </c>
      <c r="X38" s="23">
        <f ca="1">COUNTIF(OFFSET(class4_1,MATCH(X$1,'4 класс'!$A:$A,0)-7+'Итог по классам'!$B38,,,),"р")</f>
        <v>0</v>
      </c>
      <c r="Y38" s="23">
        <f ca="1">COUNTIF(OFFSET(class4_1,MATCH(Y$1,'4 класс'!$A:$A,0)-7+'Итог по классам'!$B38,,,),"ш")</f>
        <v>2</v>
      </c>
      <c r="Z38" s="23">
        <f ca="1">COUNTIF(OFFSET(class4_2,MATCH(Z$1,'4 класс'!$A:$A,0)-7+'Итог по классам'!$B38,,,),"Ф")</f>
        <v>0</v>
      </c>
      <c r="AA38" s="23">
        <f ca="1">COUNTIF(OFFSET(class4_2,MATCH(AA$1,'4 класс'!$A:$A,0)-7+'Итог по классам'!$B38,,,),"р")</f>
        <v>0</v>
      </c>
      <c r="AB38" s="23">
        <f ca="1">COUNTIF(OFFSET(class4_2,MATCH(AB$1,'4 класс'!$A:$A,0)-7+'Итог по классам'!$B38,,,),"ш")</f>
        <v>1</v>
      </c>
    </row>
    <row r="39" spans="1:28" ht="15.75" customHeight="1" x14ac:dyDescent="0.25">
      <c r="A39" s="64">
        <f t="shared" si="2"/>
        <v>4</v>
      </c>
      <c r="B39" s="23">
        <v>6</v>
      </c>
      <c r="C39" s="38" t="s">
        <v>75</v>
      </c>
      <c r="D39" s="38" t="s">
        <v>89</v>
      </c>
      <c r="E39" s="23">
        <f ca="1">COUNTIF(OFFSET(class4_1,MATCH(E$1,'4 класс'!$A:$A,0)-7+'Итог по классам'!$B39,,,),"Ф")</f>
        <v>0</v>
      </c>
      <c r="F39" s="23">
        <f ca="1">COUNTIF(OFFSET(class4_1,MATCH(F$1,'4 класс'!$A:$A,0)-7+'Итог по классам'!$B39,,,),"р")</f>
        <v>0</v>
      </c>
      <c r="G39" s="23">
        <f ca="1">COUNTIF(OFFSET(class4_1,MATCH(G$1,'4 класс'!$A:$A,0)-7+'Итог по классам'!$B39,,,),"ш")</f>
        <v>3</v>
      </c>
      <c r="H39" s="23">
        <f ca="1">COUNTIF(OFFSET(class4_2,MATCH(H$1,'4 класс'!$A:$A,0)-7+'Итог по классам'!$B39,,,),"Ф")</f>
        <v>1</v>
      </c>
      <c r="I39" s="23">
        <f ca="1">COUNTIF(OFFSET(class4_2,MATCH(I$1,'4 класс'!$A:$A,0)-7+'Итог по классам'!$B39,,,),"р")</f>
        <v>0</v>
      </c>
      <c r="J39" s="23">
        <f ca="1">COUNTIF(OFFSET(class4_2,MATCH(J$1,'4 класс'!$A:$A,0)-7+'Итог по классам'!$B39,,,),"ш")</f>
        <v>4</v>
      </c>
      <c r="K39" s="65">
        <f ca="1">COUNTIF(OFFSET(class4_1,MATCH(K$1,'4 класс'!$A:$A,0)-7+'Итог по классам'!$B39,,,),"Ф")</f>
        <v>0</v>
      </c>
      <c r="L39" s="23">
        <f ca="1">COUNTIF(OFFSET(class4_1,MATCH(L$1,'4 класс'!$A:$A,0)-7+'Итог по классам'!$B39,,,),"р")</f>
        <v>0</v>
      </c>
      <c r="M39" s="23">
        <f ca="1">COUNTIF(OFFSET(class4_1,MATCH(M$1,'4 класс'!$A:$A,0)-7+'Итог по классам'!$B39,,,),"ш")</f>
        <v>3</v>
      </c>
      <c r="N39" s="23">
        <f ca="1">COUNTIF(OFFSET(class4_2,MATCH(N$1,'4 класс'!$A:$A,0)-7+'Итог по классам'!$B39,,,),"Ф")</f>
        <v>1</v>
      </c>
      <c r="O39" s="23">
        <f ca="1">COUNTIF(OFFSET(class4_2,MATCH(O$1,'4 класс'!$A:$A,0)-7+'Итог по классам'!$B39,,,),"р")</f>
        <v>0</v>
      </c>
      <c r="P39" s="23">
        <f ca="1">COUNTIF(OFFSET(class4_2,MATCH(P$1,'4 класс'!$A:$A,0)-7+'Итог по классам'!$B39,,,),"ш")</f>
        <v>4</v>
      </c>
      <c r="Q39" s="65">
        <f ca="1">COUNTIF(OFFSET(class4_1,MATCH(Q$1,'4 класс'!$A:$A,0)-7+'Итог по классам'!$B39,,,),"Ф")</f>
        <v>0</v>
      </c>
      <c r="R39" s="23">
        <f ca="1">COUNTIF(OFFSET(class4_1,MATCH(R$1,'4 класс'!$A:$A,0)-7+'Итог по классам'!$B39,,,),"р")</f>
        <v>0</v>
      </c>
      <c r="S39" s="23">
        <f ca="1">COUNTIF(OFFSET(class4_1,MATCH(S$1,'4 класс'!$A:$A,0)-7+'Итог по классам'!$B39,,,),"ш")</f>
        <v>3</v>
      </c>
      <c r="T39" s="23">
        <f ca="1">COUNTIF(OFFSET(class4_2,MATCH(T$1,'4 класс'!$A:$A,0)-7+'Итог по классам'!$B39,,,),"Ф")</f>
        <v>1</v>
      </c>
      <c r="U39" s="23">
        <f ca="1">COUNTIF(OFFSET(class4_2,MATCH(U$1,'4 класс'!$A:$A,0)-7+'Итог по классам'!$B39,,,),"р")</f>
        <v>0</v>
      </c>
      <c r="V39" s="23">
        <f ca="1">COUNTIF(OFFSET(class4_2,MATCH(V$1,'4 класс'!$A:$A,0)-7+'Итог по классам'!$B39,,,),"ш")</f>
        <v>4</v>
      </c>
      <c r="W39" s="65">
        <f ca="1">COUNTIF(OFFSET(class4_1,MATCH(W$1,'4 класс'!$A:$A,0)-7+'Итог по классам'!$B39,,,),"Ф")</f>
        <v>0</v>
      </c>
      <c r="X39" s="23">
        <f ca="1">COUNTIF(OFFSET(class4_1,MATCH(X$1,'4 класс'!$A:$A,0)-7+'Итог по классам'!$B39,,,),"р")</f>
        <v>0</v>
      </c>
      <c r="Y39" s="23">
        <f ca="1">COUNTIF(OFFSET(class4_1,MATCH(Y$1,'4 класс'!$A:$A,0)-7+'Итог по классам'!$B39,,,),"ш")</f>
        <v>4</v>
      </c>
      <c r="Z39" s="23">
        <f ca="1">COUNTIF(OFFSET(class4_2,MATCH(Z$1,'4 класс'!$A:$A,0)-7+'Итог по классам'!$B39,,,),"Ф")</f>
        <v>1</v>
      </c>
      <c r="AA39" s="23">
        <f ca="1">COUNTIF(OFFSET(class4_2,MATCH(AA$1,'4 класс'!$A:$A,0)-7+'Итог по классам'!$B39,,,),"р")</f>
        <v>0</v>
      </c>
      <c r="AB39" s="23">
        <f ca="1">COUNTIF(OFFSET(class4_2,MATCH(AB$1,'4 класс'!$A:$A,0)-7+'Итог по классам'!$B39,,,),"ш")</f>
        <v>3</v>
      </c>
    </row>
    <row r="40" spans="1:28" ht="15.75" customHeight="1" x14ac:dyDescent="0.25">
      <c r="A40" s="64">
        <f t="shared" si="2"/>
        <v>4</v>
      </c>
      <c r="B40" s="23">
        <v>7</v>
      </c>
      <c r="C40" s="38" t="s">
        <v>76</v>
      </c>
      <c r="D40" s="38" t="s">
        <v>89</v>
      </c>
      <c r="E40" s="23">
        <f ca="1">COUNTIF(OFFSET(class4_1,MATCH(E$1,'4 класс'!$A:$A,0)-7+'Итог по классам'!$B40,,,),"Ф")</f>
        <v>0</v>
      </c>
      <c r="F40" s="23">
        <f ca="1">COUNTIF(OFFSET(class4_1,MATCH(F$1,'4 класс'!$A:$A,0)-7+'Итог по классам'!$B40,,,),"р")</f>
        <v>0</v>
      </c>
      <c r="G40" s="23">
        <f ca="1">COUNTIF(OFFSET(class4_1,MATCH(G$1,'4 класс'!$A:$A,0)-7+'Итог по классам'!$B40,,,),"ш")</f>
        <v>2</v>
      </c>
      <c r="H40" s="23">
        <f ca="1">COUNTIF(OFFSET(class4_2,MATCH(H$1,'4 класс'!$A:$A,0)-7+'Итог по классам'!$B40,,,),"Ф")</f>
        <v>1</v>
      </c>
      <c r="I40" s="23">
        <f ca="1">COUNTIF(OFFSET(class4_2,MATCH(I$1,'4 класс'!$A:$A,0)-7+'Итог по классам'!$B40,,,),"р")</f>
        <v>0</v>
      </c>
      <c r="J40" s="23">
        <f ca="1">COUNTIF(OFFSET(class4_2,MATCH(J$1,'4 класс'!$A:$A,0)-7+'Итог по классам'!$B40,,,),"ш")</f>
        <v>0</v>
      </c>
      <c r="K40" s="65">
        <f ca="1">COUNTIF(OFFSET(class4_1,MATCH(K$1,'4 класс'!$A:$A,0)-7+'Итог по классам'!$B40,,,),"Ф")</f>
        <v>0</v>
      </c>
      <c r="L40" s="23">
        <f ca="1">COUNTIF(OFFSET(class4_1,MATCH(L$1,'4 класс'!$A:$A,0)-7+'Итог по классам'!$B40,,,),"р")</f>
        <v>0</v>
      </c>
      <c r="M40" s="23">
        <f ca="1">COUNTIF(OFFSET(class4_1,MATCH(M$1,'4 класс'!$A:$A,0)-7+'Итог по классам'!$B40,,,),"ш")</f>
        <v>2</v>
      </c>
      <c r="N40" s="23">
        <f ca="1">COUNTIF(OFFSET(class4_2,MATCH(N$1,'4 класс'!$A:$A,0)-7+'Итог по классам'!$B40,,,),"Ф")</f>
        <v>1</v>
      </c>
      <c r="O40" s="23">
        <f ca="1">COUNTIF(OFFSET(class4_2,MATCH(O$1,'4 класс'!$A:$A,0)-7+'Итог по классам'!$B40,,,),"р")</f>
        <v>0</v>
      </c>
      <c r="P40" s="23">
        <f ca="1">COUNTIF(OFFSET(class4_2,MATCH(P$1,'4 класс'!$A:$A,0)-7+'Итог по классам'!$B40,,,),"ш")</f>
        <v>0</v>
      </c>
      <c r="Q40" s="65">
        <f ca="1">COUNTIF(OFFSET(class4_1,MATCH(Q$1,'4 класс'!$A:$A,0)-7+'Итог по классам'!$B40,,,),"Ф")</f>
        <v>0</v>
      </c>
      <c r="R40" s="23">
        <f ca="1">COUNTIF(OFFSET(class4_1,MATCH(R$1,'4 класс'!$A:$A,0)-7+'Итог по классам'!$B40,,,),"р")</f>
        <v>0</v>
      </c>
      <c r="S40" s="23">
        <f ca="1">COUNTIF(OFFSET(class4_1,MATCH(S$1,'4 класс'!$A:$A,0)-7+'Итог по классам'!$B40,,,),"ш")</f>
        <v>2</v>
      </c>
      <c r="T40" s="23">
        <f ca="1">COUNTIF(OFFSET(class4_2,MATCH(T$1,'4 класс'!$A:$A,0)-7+'Итог по классам'!$B40,,,),"Ф")</f>
        <v>1</v>
      </c>
      <c r="U40" s="23">
        <f ca="1">COUNTIF(OFFSET(class4_2,MATCH(U$1,'4 класс'!$A:$A,0)-7+'Итог по классам'!$B40,,,),"р")</f>
        <v>0</v>
      </c>
      <c r="V40" s="23">
        <f ca="1">COUNTIF(OFFSET(class4_2,MATCH(V$1,'4 класс'!$A:$A,0)-7+'Итог по классам'!$B40,,,),"ш")</f>
        <v>0</v>
      </c>
      <c r="W40" s="65">
        <f ca="1">COUNTIF(OFFSET(class4_1,MATCH(W$1,'4 класс'!$A:$A,0)-7+'Итог по классам'!$B40,,,),"Ф")</f>
        <v>0</v>
      </c>
      <c r="X40" s="23">
        <f ca="1">COUNTIF(OFFSET(class4_1,MATCH(X$1,'4 класс'!$A:$A,0)-7+'Итог по классам'!$B40,,,),"р")</f>
        <v>0</v>
      </c>
      <c r="Y40" s="23">
        <f ca="1">COUNTIF(OFFSET(class4_1,MATCH(Y$1,'4 класс'!$A:$A,0)-7+'Итог по классам'!$B40,,,),"ш")</f>
        <v>2</v>
      </c>
      <c r="Z40" s="23">
        <f ca="1">COUNTIF(OFFSET(class4_2,MATCH(Z$1,'4 класс'!$A:$A,0)-7+'Итог по классам'!$B40,,,),"Ф")</f>
        <v>0</v>
      </c>
      <c r="AA40" s="23">
        <f ca="1">COUNTIF(OFFSET(class4_2,MATCH(AA$1,'4 класс'!$A:$A,0)-7+'Итог по классам'!$B40,,,),"р")</f>
        <v>0</v>
      </c>
      <c r="AB40" s="23">
        <f ca="1">COUNTIF(OFFSET(class4_2,MATCH(AB$1,'4 класс'!$A:$A,0)-7+'Итог по классам'!$B40,,,),"ш")</f>
        <v>1</v>
      </c>
    </row>
    <row r="41" spans="1:28" ht="15.75" customHeight="1" x14ac:dyDescent="0.25">
      <c r="A41" s="64">
        <f t="shared" si="2"/>
        <v>4</v>
      </c>
      <c r="B41" s="23">
        <v>8</v>
      </c>
      <c r="C41" s="38" t="s">
        <v>77</v>
      </c>
      <c r="D41" s="38" t="s">
        <v>89</v>
      </c>
      <c r="E41" s="23">
        <f ca="1">COUNTIF(OFFSET(class4_1,MATCH(E$1,'4 класс'!$A:$A,0)-7+'Итог по классам'!$B41,,,),"Ф")</f>
        <v>0</v>
      </c>
      <c r="F41" s="23">
        <f ca="1">COUNTIF(OFFSET(class4_1,MATCH(F$1,'4 класс'!$A:$A,0)-7+'Итог по классам'!$B41,,,),"р")</f>
        <v>0</v>
      </c>
      <c r="G41" s="23">
        <f ca="1">COUNTIF(OFFSET(class4_1,MATCH(G$1,'4 класс'!$A:$A,0)-7+'Итог по классам'!$B41,,,),"ш")</f>
        <v>0</v>
      </c>
      <c r="H41" s="23">
        <f ca="1">COUNTIF(OFFSET(class4_2,MATCH(H$1,'4 класс'!$A:$A,0)-7+'Итог по классам'!$B41,,,),"Ф")</f>
        <v>0</v>
      </c>
      <c r="I41" s="23">
        <f ca="1">COUNTIF(OFFSET(class4_2,MATCH(I$1,'4 класс'!$A:$A,0)-7+'Итог по классам'!$B41,,,),"р")</f>
        <v>0</v>
      </c>
      <c r="J41" s="23">
        <f ca="1">COUNTIF(OFFSET(class4_2,MATCH(J$1,'4 класс'!$A:$A,0)-7+'Итог по классам'!$B41,,,),"ш")</f>
        <v>0</v>
      </c>
      <c r="K41" s="65">
        <f ca="1">COUNTIF(OFFSET(class4_1,MATCH(K$1,'4 класс'!$A:$A,0)-7+'Итог по классам'!$B41,,,),"Ф")</f>
        <v>0</v>
      </c>
      <c r="L41" s="23">
        <f ca="1">COUNTIF(OFFSET(class4_1,MATCH(L$1,'4 класс'!$A:$A,0)-7+'Итог по классам'!$B41,,,),"р")</f>
        <v>0</v>
      </c>
      <c r="M41" s="23">
        <f ca="1">COUNTIF(OFFSET(class4_1,MATCH(M$1,'4 класс'!$A:$A,0)-7+'Итог по классам'!$B41,,,),"ш")</f>
        <v>0</v>
      </c>
      <c r="N41" s="23">
        <f ca="1">COUNTIF(OFFSET(class4_2,MATCH(N$1,'4 класс'!$A:$A,0)-7+'Итог по классам'!$B41,,,),"Ф")</f>
        <v>0</v>
      </c>
      <c r="O41" s="23">
        <f ca="1">COUNTIF(OFFSET(class4_2,MATCH(O$1,'4 класс'!$A:$A,0)-7+'Итог по классам'!$B41,,,),"р")</f>
        <v>0</v>
      </c>
      <c r="P41" s="23">
        <f ca="1">COUNTIF(OFFSET(class4_2,MATCH(P$1,'4 класс'!$A:$A,0)-7+'Итог по классам'!$B41,,,),"ш")</f>
        <v>0</v>
      </c>
      <c r="Q41" s="65">
        <f ca="1">COUNTIF(OFFSET(class4_1,MATCH(Q$1,'4 класс'!$A:$A,0)-7+'Итог по классам'!$B41,,,),"Ф")</f>
        <v>0</v>
      </c>
      <c r="R41" s="23">
        <f ca="1">COUNTIF(OFFSET(class4_1,MATCH(R$1,'4 класс'!$A:$A,0)-7+'Итог по классам'!$B41,,,),"р")</f>
        <v>0</v>
      </c>
      <c r="S41" s="23">
        <f ca="1">COUNTIF(OFFSET(class4_1,MATCH(S$1,'4 класс'!$A:$A,0)-7+'Итог по классам'!$B41,,,),"ш")</f>
        <v>0</v>
      </c>
      <c r="T41" s="23">
        <f ca="1">COUNTIF(OFFSET(class4_2,MATCH(T$1,'4 класс'!$A:$A,0)-7+'Итог по классам'!$B41,,,),"Ф")</f>
        <v>0</v>
      </c>
      <c r="U41" s="23">
        <f ca="1">COUNTIF(OFFSET(class4_2,MATCH(U$1,'4 класс'!$A:$A,0)-7+'Итог по классам'!$B41,,,),"р")</f>
        <v>0</v>
      </c>
      <c r="V41" s="23">
        <f ca="1">COUNTIF(OFFSET(class4_2,MATCH(V$1,'4 класс'!$A:$A,0)-7+'Итог по классам'!$B41,,,),"ш")</f>
        <v>0</v>
      </c>
      <c r="W41" s="65">
        <f ca="1">COUNTIF(OFFSET(class4_1,MATCH(W$1,'4 класс'!$A:$A,0)-7+'Итог по классам'!$B41,,,),"Ф")</f>
        <v>0</v>
      </c>
      <c r="X41" s="23">
        <f ca="1">COUNTIF(OFFSET(class4_1,MATCH(X$1,'4 класс'!$A:$A,0)-7+'Итог по классам'!$B41,,,),"р")</f>
        <v>0</v>
      </c>
      <c r="Y41" s="23">
        <f ca="1">COUNTIF(OFFSET(class4_1,MATCH(Y$1,'4 класс'!$A:$A,0)-7+'Итог по классам'!$B41,,,),"ш")</f>
        <v>0</v>
      </c>
      <c r="Z41" s="23">
        <f ca="1">COUNTIF(OFFSET(class4_2,MATCH(Z$1,'4 класс'!$A:$A,0)-7+'Итог по классам'!$B41,,,),"Ф")</f>
        <v>0</v>
      </c>
      <c r="AA41" s="23">
        <f ca="1">COUNTIF(OFFSET(class4_2,MATCH(AA$1,'4 класс'!$A:$A,0)-7+'Итог по классам'!$B41,,,),"р")</f>
        <v>0</v>
      </c>
      <c r="AB41" s="23">
        <f ca="1">COUNTIF(OFFSET(class4_2,MATCH(AB$1,'4 класс'!$A:$A,0)-7+'Итог по классам'!$B41,,,),"ш")</f>
        <v>0</v>
      </c>
    </row>
    <row r="42" spans="1:28" ht="15.75" customHeight="1" x14ac:dyDescent="0.25">
      <c r="A42" s="64">
        <f t="shared" si="2"/>
        <v>4</v>
      </c>
      <c r="B42" s="23">
        <v>9</v>
      </c>
      <c r="C42" s="38" t="s">
        <v>78</v>
      </c>
      <c r="D42" s="38" t="s">
        <v>89</v>
      </c>
      <c r="E42" s="23">
        <f ca="1">COUNTIF(OFFSET(class4_1,MATCH(E$1,'4 класс'!$A:$A,0)-7+'Итог по классам'!$B42,,,),"Ф")</f>
        <v>0</v>
      </c>
      <c r="F42" s="23">
        <f ca="1">COUNTIF(OFFSET(class4_1,MATCH(F$1,'4 класс'!$A:$A,0)-7+'Итог по классам'!$B42,,,),"р")</f>
        <v>0</v>
      </c>
      <c r="G42" s="23">
        <f ca="1">COUNTIF(OFFSET(class4_1,MATCH(G$1,'4 класс'!$A:$A,0)-7+'Итог по классам'!$B42,,,),"ш")</f>
        <v>0</v>
      </c>
      <c r="H42" s="23">
        <f ca="1">COUNTIF(OFFSET(class4_2,MATCH(H$1,'4 класс'!$A:$A,0)-7+'Итог по классам'!$B42,,,),"Ф")</f>
        <v>0</v>
      </c>
      <c r="I42" s="23">
        <f ca="1">COUNTIF(OFFSET(class4_2,MATCH(I$1,'4 класс'!$A:$A,0)-7+'Итог по классам'!$B42,,,),"р")</f>
        <v>0</v>
      </c>
      <c r="J42" s="23">
        <f ca="1">COUNTIF(OFFSET(class4_2,MATCH(J$1,'4 класс'!$A:$A,0)-7+'Итог по классам'!$B42,,,),"ш")</f>
        <v>1</v>
      </c>
      <c r="K42" s="65">
        <f ca="1">COUNTIF(OFFSET(class4_1,MATCH(K$1,'4 класс'!$A:$A,0)-7+'Итог по классам'!$B42,,,),"Ф")</f>
        <v>0</v>
      </c>
      <c r="L42" s="23">
        <f ca="1">COUNTIF(OFFSET(class4_1,MATCH(L$1,'4 класс'!$A:$A,0)-7+'Итог по классам'!$B42,,,),"р")</f>
        <v>0</v>
      </c>
      <c r="M42" s="23">
        <f ca="1">COUNTIF(OFFSET(class4_1,MATCH(M$1,'4 класс'!$A:$A,0)-7+'Итог по классам'!$B42,,,),"ш")</f>
        <v>0</v>
      </c>
      <c r="N42" s="23">
        <f ca="1">COUNTIF(OFFSET(class4_2,MATCH(N$1,'4 класс'!$A:$A,0)-7+'Итог по классам'!$B42,,,),"Ф")</f>
        <v>0</v>
      </c>
      <c r="O42" s="23">
        <f ca="1">COUNTIF(OFFSET(class4_2,MATCH(O$1,'4 класс'!$A:$A,0)-7+'Итог по классам'!$B42,,,),"р")</f>
        <v>0</v>
      </c>
      <c r="P42" s="23">
        <f ca="1">COUNTIF(OFFSET(class4_2,MATCH(P$1,'4 класс'!$A:$A,0)-7+'Итог по классам'!$B42,,,),"ш")</f>
        <v>1</v>
      </c>
      <c r="Q42" s="65">
        <f ca="1">COUNTIF(OFFSET(class4_1,MATCH(Q$1,'4 класс'!$A:$A,0)-7+'Итог по классам'!$B42,,,),"Ф")</f>
        <v>0</v>
      </c>
      <c r="R42" s="23">
        <f ca="1">COUNTIF(OFFSET(class4_1,MATCH(R$1,'4 класс'!$A:$A,0)-7+'Итог по классам'!$B42,,,),"р")</f>
        <v>0</v>
      </c>
      <c r="S42" s="23">
        <f ca="1">COUNTIF(OFFSET(class4_1,MATCH(S$1,'4 класс'!$A:$A,0)-7+'Итог по классам'!$B42,,,),"ш")</f>
        <v>0</v>
      </c>
      <c r="T42" s="23">
        <f ca="1">COUNTIF(OFFSET(class4_2,MATCH(T$1,'4 класс'!$A:$A,0)-7+'Итог по классам'!$B42,,,),"Ф")</f>
        <v>0</v>
      </c>
      <c r="U42" s="23">
        <f ca="1">COUNTIF(OFFSET(class4_2,MATCH(U$1,'4 класс'!$A:$A,0)-7+'Итог по классам'!$B42,,,),"р")</f>
        <v>0</v>
      </c>
      <c r="V42" s="23">
        <f ca="1">COUNTIF(OFFSET(class4_2,MATCH(V$1,'4 класс'!$A:$A,0)-7+'Итог по классам'!$B42,,,),"ш")</f>
        <v>0</v>
      </c>
      <c r="W42" s="65">
        <f ca="1">COUNTIF(OFFSET(class4_1,MATCH(W$1,'4 класс'!$A:$A,0)-7+'Итог по классам'!$B42,,,),"Ф")</f>
        <v>0</v>
      </c>
      <c r="X42" s="23">
        <f ca="1">COUNTIF(OFFSET(class4_1,MATCH(X$1,'4 класс'!$A:$A,0)-7+'Итог по классам'!$B42,,,),"р")</f>
        <v>0</v>
      </c>
      <c r="Y42" s="23">
        <f ca="1">COUNTIF(OFFSET(class4_1,MATCH(Y$1,'4 класс'!$A:$A,0)-7+'Итог по классам'!$B42,,,),"ш")</f>
        <v>0</v>
      </c>
      <c r="Z42" s="23">
        <f ca="1">COUNTIF(OFFSET(class4_2,MATCH(Z$1,'4 класс'!$A:$A,0)-7+'Итог по классам'!$B42,,,),"Ф")</f>
        <v>0</v>
      </c>
      <c r="AA42" s="23">
        <f ca="1">COUNTIF(OFFSET(class4_2,MATCH(AA$1,'4 класс'!$A:$A,0)-7+'Итог по классам'!$B42,,,),"р")</f>
        <v>0</v>
      </c>
      <c r="AB42" s="23">
        <f ca="1">COUNTIF(OFFSET(class4_2,MATCH(AB$1,'4 класс'!$A:$A,0)-7+'Итог по классам'!$B42,,,),"ш")</f>
        <v>0</v>
      </c>
    </row>
    <row r="43" spans="1:28" ht="15.75" customHeight="1" x14ac:dyDescent="0.25">
      <c r="A43" s="64">
        <f t="shared" si="2"/>
        <v>4</v>
      </c>
      <c r="B43" s="23">
        <v>10</v>
      </c>
      <c r="C43" s="38" t="s">
        <v>79</v>
      </c>
      <c r="D43" s="38" t="s">
        <v>89</v>
      </c>
      <c r="E43" s="23">
        <f ca="1">COUNTIF(OFFSET(class4_1,MATCH(E$1,'4 класс'!$A:$A,0)-7+'Итог по классам'!$B43,,,),"Ф")</f>
        <v>0</v>
      </c>
      <c r="F43" s="23">
        <f ca="1">COUNTIF(OFFSET(class4_1,MATCH(F$1,'4 класс'!$A:$A,0)-7+'Итог по классам'!$B43,,,),"р")</f>
        <v>0</v>
      </c>
      <c r="G43" s="23">
        <f ca="1">COUNTIF(OFFSET(class4_1,MATCH(G$1,'4 класс'!$A:$A,0)-7+'Итог по классам'!$B43,,,),"ш")</f>
        <v>0</v>
      </c>
      <c r="H43" s="23">
        <f ca="1">COUNTIF(OFFSET(class4_2,MATCH(H$1,'4 класс'!$A:$A,0)-7+'Итог по классам'!$B43,,,),"Ф")</f>
        <v>0</v>
      </c>
      <c r="I43" s="23">
        <f ca="1">COUNTIF(OFFSET(class4_2,MATCH(I$1,'4 класс'!$A:$A,0)-7+'Итог по классам'!$B43,,,),"р")</f>
        <v>0</v>
      </c>
      <c r="J43" s="23">
        <f ca="1">COUNTIF(OFFSET(class4_2,MATCH(J$1,'4 класс'!$A:$A,0)-7+'Итог по классам'!$B43,,,),"ш")</f>
        <v>1</v>
      </c>
      <c r="K43" s="65">
        <f ca="1">COUNTIF(OFFSET(class4_1,MATCH(K$1,'4 класс'!$A:$A,0)-7+'Итог по классам'!$B43,,,),"Ф")</f>
        <v>0</v>
      </c>
      <c r="L43" s="23">
        <f ca="1">COUNTIF(OFFSET(class4_1,MATCH(L$1,'4 класс'!$A:$A,0)-7+'Итог по классам'!$B43,,,),"р")</f>
        <v>0</v>
      </c>
      <c r="M43" s="23">
        <f ca="1">COUNTIF(OFFSET(class4_1,MATCH(M$1,'4 класс'!$A:$A,0)-7+'Итог по классам'!$B43,,,),"ш")</f>
        <v>0</v>
      </c>
      <c r="N43" s="23">
        <f ca="1">COUNTIF(OFFSET(class4_2,MATCH(N$1,'4 класс'!$A:$A,0)-7+'Итог по классам'!$B43,,,),"Ф")</f>
        <v>0</v>
      </c>
      <c r="O43" s="23">
        <f ca="1">COUNTIF(OFFSET(class4_2,MATCH(O$1,'4 класс'!$A:$A,0)-7+'Итог по классам'!$B43,,,),"р")</f>
        <v>0</v>
      </c>
      <c r="P43" s="23">
        <f ca="1">COUNTIF(OFFSET(class4_2,MATCH(P$1,'4 класс'!$A:$A,0)-7+'Итог по классам'!$B43,,,),"ш")</f>
        <v>1</v>
      </c>
      <c r="Q43" s="65">
        <f ca="1">COUNTIF(OFFSET(class4_1,MATCH(Q$1,'4 класс'!$A:$A,0)-7+'Итог по классам'!$B43,,,),"Ф")</f>
        <v>0</v>
      </c>
      <c r="R43" s="23">
        <f ca="1">COUNTIF(OFFSET(class4_1,MATCH(R$1,'4 класс'!$A:$A,0)-7+'Итог по классам'!$B43,,,),"р")</f>
        <v>0</v>
      </c>
      <c r="S43" s="23">
        <f ca="1">COUNTIF(OFFSET(class4_1,MATCH(S$1,'4 класс'!$A:$A,0)-7+'Итог по классам'!$B43,,,),"ш")</f>
        <v>0</v>
      </c>
      <c r="T43" s="23">
        <f ca="1">COUNTIF(OFFSET(class4_2,MATCH(T$1,'4 класс'!$A:$A,0)-7+'Итог по классам'!$B43,,,),"Ф")</f>
        <v>0</v>
      </c>
      <c r="U43" s="23">
        <f ca="1">COUNTIF(OFFSET(class4_2,MATCH(U$1,'4 класс'!$A:$A,0)-7+'Итог по классам'!$B43,,,),"р")</f>
        <v>0</v>
      </c>
      <c r="V43" s="23">
        <f ca="1">COUNTIF(OFFSET(class4_2,MATCH(V$1,'4 класс'!$A:$A,0)-7+'Итог по классам'!$B43,,,),"ш")</f>
        <v>1</v>
      </c>
      <c r="W43" s="65">
        <f ca="1">COUNTIF(OFFSET(class4_1,MATCH(W$1,'4 класс'!$A:$A,0)-7+'Итог по классам'!$B43,,,),"Ф")</f>
        <v>0</v>
      </c>
      <c r="X43" s="23">
        <f ca="1">COUNTIF(OFFSET(class4_1,MATCH(X$1,'4 класс'!$A:$A,0)-7+'Итог по классам'!$B43,,,),"р")</f>
        <v>0</v>
      </c>
      <c r="Y43" s="23">
        <f ca="1">COUNTIF(OFFSET(class4_1,MATCH(Y$1,'4 класс'!$A:$A,0)-7+'Итог по классам'!$B43,,,),"ш")</f>
        <v>0</v>
      </c>
      <c r="Z43" s="23">
        <f ca="1">COUNTIF(OFFSET(class4_2,MATCH(Z$1,'4 класс'!$A:$A,0)-7+'Итог по классам'!$B43,,,),"Ф")</f>
        <v>0</v>
      </c>
      <c r="AA43" s="23">
        <f ca="1">COUNTIF(OFFSET(class4_2,MATCH(AA$1,'4 класс'!$A:$A,0)-7+'Итог по классам'!$B43,,,),"р")</f>
        <v>0</v>
      </c>
      <c r="AB43" s="23">
        <f ca="1">COUNTIF(OFFSET(class4_2,MATCH(AB$1,'4 класс'!$A:$A,0)-7+'Итог по классам'!$B43,,,),"ш")</f>
        <v>1</v>
      </c>
    </row>
    <row r="44" spans="1:28" ht="15.75" customHeight="1" x14ac:dyDescent="0.25">
      <c r="A44" s="64">
        <f t="shared" si="2"/>
        <v>4</v>
      </c>
      <c r="B44" s="23">
        <v>11</v>
      </c>
      <c r="C44" s="38" t="s">
        <v>80</v>
      </c>
      <c r="D44" s="38" t="s">
        <v>89</v>
      </c>
      <c r="E44" s="23">
        <f ca="1">COUNTIF(OFFSET(class4_1,MATCH(E$1,'4 класс'!$A:$A,0)-7+'Итог по классам'!$B44,,,),"Ф")</f>
        <v>0</v>
      </c>
      <c r="F44" s="23">
        <f ca="1">COUNTIF(OFFSET(class4_1,MATCH(F$1,'4 класс'!$A:$A,0)-7+'Итог по классам'!$B44,,,),"р")</f>
        <v>0</v>
      </c>
      <c r="G44" s="23">
        <f ca="1">COUNTIF(OFFSET(class4_1,MATCH(G$1,'4 класс'!$A:$A,0)-7+'Итог по классам'!$B44,,,),"ш")</f>
        <v>0</v>
      </c>
      <c r="H44" s="23">
        <f ca="1">COUNTIF(OFFSET(class4_2,MATCH(H$1,'4 класс'!$A:$A,0)-7+'Итог по классам'!$B44,,,),"Ф")</f>
        <v>0</v>
      </c>
      <c r="I44" s="23">
        <f ca="1">COUNTIF(OFFSET(class4_2,MATCH(I$1,'4 класс'!$A:$A,0)-7+'Итог по классам'!$B44,,,),"р")</f>
        <v>0</v>
      </c>
      <c r="J44" s="23">
        <f ca="1">COUNTIF(OFFSET(class4_2,MATCH(J$1,'4 класс'!$A:$A,0)-7+'Итог по классам'!$B44,,,),"ш")</f>
        <v>1</v>
      </c>
      <c r="K44" s="65">
        <f ca="1">COUNTIF(OFFSET(class4_1,MATCH(K$1,'4 класс'!$A:$A,0)-7+'Итог по классам'!$B44,,,),"Ф")</f>
        <v>0</v>
      </c>
      <c r="L44" s="23">
        <f ca="1">COUNTIF(OFFSET(class4_1,MATCH(L$1,'4 класс'!$A:$A,0)-7+'Итог по классам'!$B44,,,),"р")</f>
        <v>0</v>
      </c>
      <c r="M44" s="23">
        <f ca="1">COUNTIF(OFFSET(class4_1,MATCH(M$1,'4 класс'!$A:$A,0)-7+'Итог по классам'!$B44,,,),"ш")</f>
        <v>0</v>
      </c>
      <c r="N44" s="23">
        <f ca="1">COUNTIF(OFFSET(class4_2,MATCH(N$1,'4 класс'!$A:$A,0)-7+'Итог по классам'!$B44,,,),"Ф")</f>
        <v>0</v>
      </c>
      <c r="O44" s="23">
        <f ca="1">COUNTIF(OFFSET(class4_2,MATCH(O$1,'4 класс'!$A:$A,0)-7+'Итог по классам'!$B44,,,),"р")</f>
        <v>0</v>
      </c>
      <c r="P44" s="23">
        <f ca="1">COUNTIF(OFFSET(class4_2,MATCH(P$1,'4 класс'!$A:$A,0)-7+'Итог по классам'!$B44,,,),"ш")</f>
        <v>1</v>
      </c>
      <c r="Q44" s="65">
        <f ca="1">COUNTIF(OFFSET(class4_1,MATCH(Q$1,'4 класс'!$A:$A,0)-7+'Итог по классам'!$B44,,,),"Ф")</f>
        <v>0</v>
      </c>
      <c r="R44" s="23">
        <f ca="1">COUNTIF(OFFSET(class4_1,MATCH(R$1,'4 класс'!$A:$A,0)-7+'Итог по классам'!$B44,,,),"р")</f>
        <v>0</v>
      </c>
      <c r="S44" s="23">
        <f ca="1">COUNTIF(OFFSET(class4_1,MATCH(S$1,'4 класс'!$A:$A,0)-7+'Итог по классам'!$B44,,,),"ш")</f>
        <v>0</v>
      </c>
      <c r="T44" s="23">
        <f ca="1">COUNTIF(OFFSET(class4_2,MATCH(T$1,'4 класс'!$A:$A,0)-7+'Итог по классам'!$B44,,,),"Ф")</f>
        <v>0</v>
      </c>
      <c r="U44" s="23">
        <f ca="1">COUNTIF(OFFSET(class4_2,MATCH(U$1,'4 класс'!$A:$A,0)-7+'Итог по классам'!$B44,,,),"р")</f>
        <v>0</v>
      </c>
      <c r="V44" s="23">
        <f ca="1">COUNTIF(OFFSET(class4_2,MATCH(V$1,'4 класс'!$A:$A,0)-7+'Итог по классам'!$B44,,,),"ш")</f>
        <v>1</v>
      </c>
      <c r="W44" s="65">
        <f ca="1">COUNTIF(OFFSET(class4_1,MATCH(W$1,'4 класс'!$A:$A,0)-7+'Итог по классам'!$B44,,,),"Ф")</f>
        <v>0</v>
      </c>
      <c r="X44" s="23">
        <f ca="1">COUNTIF(OFFSET(class4_1,MATCH(X$1,'4 класс'!$A:$A,0)-7+'Итог по классам'!$B44,,,),"р")</f>
        <v>0</v>
      </c>
      <c r="Y44" s="23">
        <f ca="1">COUNTIF(OFFSET(class4_1,MATCH(Y$1,'4 класс'!$A:$A,0)-7+'Итог по классам'!$B44,,,),"ш")</f>
        <v>0</v>
      </c>
      <c r="Z44" s="23">
        <f ca="1">COUNTIF(OFFSET(class4_2,MATCH(Z$1,'4 класс'!$A:$A,0)-7+'Итог по классам'!$B44,,,),"Ф")</f>
        <v>0</v>
      </c>
      <c r="AA44" s="23">
        <f ca="1">COUNTIF(OFFSET(class4_2,MATCH(AA$1,'4 класс'!$A:$A,0)-7+'Итог по классам'!$B44,,,),"р")</f>
        <v>0</v>
      </c>
      <c r="AB44" s="23">
        <f ca="1">COUNTIF(OFFSET(class4_2,MATCH(AB$1,'4 класс'!$A:$A,0)-7+'Итог по классам'!$B44,,,),"ш")</f>
        <v>1</v>
      </c>
    </row>
    <row r="45" spans="1:28" ht="15.75" customHeight="1" x14ac:dyDescent="0.25">
      <c r="A45" s="64">
        <f t="shared" si="2"/>
        <v>4</v>
      </c>
      <c r="B45" s="23">
        <v>12</v>
      </c>
      <c r="C45" s="38" t="s">
        <v>81</v>
      </c>
      <c r="D45" s="38" t="s">
        <v>89</v>
      </c>
      <c r="E45" s="23">
        <f ca="1">COUNTIF(OFFSET(class4_1,MATCH(E$1,'4 класс'!$A:$A,0)-7+'Итог по классам'!$B45,,,),"Ф")</f>
        <v>0</v>
      </c>
      <c r="F45" s="23">
        <f ca="1">COUNTIF(OFFSET(class4_1,MATCH(F$1,'4 класс'!$A:$A,0)-7+'Итог по классам'!$B45,,,),"р")</f>
        <v>0</v>
      </c>
      <c r="G45" s="23">
        <f ca="1">COUNTIF(OFFSET(class4_1,MATCH(G$1,'4 класс'!$A:$A,0)-7+'Итог по классам'!$B45,,,),"ш")</f>
        <v>0</v>
      </c>
      <c r="H45" s="23">
        <f ca="1">COUNTIF(OFFSET(class4_2,MATCH(H$1,'4 класс'!$A:$A,0)-7+'Итог по классам'!$B45,,,),"Ф")</f>
        <v>0</v>
      </c>
      <c r="I45" s="23">
        <f ca="1">COUNTIF(OFFSET(class4_2,MATCH(I$1,'4 класс'!$A:$A,0)-7+'Итог по классам'!$B45,,,),"р")</f>
        <v>0</v>
      </c>
      <c r="J45" s="23">
        <f ca="1">COUNTIF(OFFSET(class4_2,MATCH(J$1,'4 класс'!$A:$A,0)-7+'Итог по классам'!$B45,,,),"ш")</f>
        <v>0</v>
      </c>
      <c r="K45" s="65">
        <f ca="1">COUNTIF(OFFSET(class4_1,MATCH(K$1,'4 класс'!$A:$A,0)-7+'Итог по классам'!$B45,,,),"Ф")</f>
        <v>0</v>
      </c>
      <c r="L45" s="23">
        <f ca="1">COUNTIF(OFFSET(class4_1,MATCH(L$1,'4 класс'!$A:$A,0)-7+'Итог по классам'!$B45,,,),"р")</f>
        <v>0</v>
      </c>
      <c r="M45" s="23">
        <f ca="1">COUNTIF(OFFSET(class4_1,MATCH(M$1,'4 класс'!$A:$A,0)-7+'Итог по классам'!$B45,,,),"ш")</f>
        <v>0</v>
      </c>
      <c r="N45" s="23">
        <f ca="1">COUNTIF(OFFSET(class4_2,MATCH(N$1,'4 класс'!$A:$A,0)-7+'Итог по классам'!$B45,,,),"Ф")</f>
        <v>0</v>
      </c>
      <c r="O45" s="23">
        <f ca="1">COUNTIF(OFFSET(class4_2,MATCH(O$1,'4 класс'!$A:$A,0)-7+'Итог по классам'!$B45,,,),"р")</f>
        <v>0</v>
      </c>
      <c r="P45" s="23">
        <f ca="1">COUNTIF(OFFSET(class4_2,MATCH(P$1,'4 класс'!$A:$A,0)-7+'Итог по классам'!$B45,,,),"ш")</f>
        <v>0</v>
      </c>
      <c r="Q45" s="65">
        <f ca="1">COUNTIF(OFFSET(class4_1,MATCH(Q$1,'4 класс'!$A:$A,0)-7+'Итог по классам'!$B45,,,),"Ф")</f>
        <v>0</v>
      </c>
      <c r="R45" s="23">
        <f ca="1">COUNTIF(OFFSET(class4_1,MATCH(R$1,'4 класс'!$A:$A,0)-7+'Итог по классам'!$B45,,,),"р")</f>
        <v>0</v>
      </c>
      <c r="S45" s="23">
        <f ca="1">COUNTIF(OFFSET(class4_1,MATCH(S$1,'4 класс'!$A:$A,0)-7+'Итог по классам'!$B45,,,),"ш")</f>
        <v>0</v>
      </c>
      <c r="T45" s="23">
        <f ca="1">COUNTIF(OFFSET(class4_2,MATCH(T$1,'4 класс'!$A:$A,0)-7+'Итог по классам'!$B45,,,),"Ф")</f>
        <v>0</v>
      </c>
      <c r="U45" s="23">
        <f ca="1">COUNTIF(OFFSET(class4_2,MATCH(U$1,'4 класс'!$A:$A,0)-7+'Итог по классам'!$B45,,,),"р")</f>
        <v>0</v>
      </c>
      <c r="V45" s="23">
        <f ca="1">COUNTIF(OFFSET(class4_2,MATCH(V$1,'4 класс'!$A:$A,0)-7+'Итог по классам'!$B45,,,),"ш")</f>
        <v>0</v>
      </c>
      <c r="W45" s="65">
        <f ca="1">COUNTIF(OFFSET(class4_1,MATCH(W$1,'4 класс'!$A:$A,0)-7+'Итог по классам'!$B45,,,),"Ф")</f>
        <v>0</v>
      </c>
      <c r="X45" s="23">
        <f ca="1">COUNTIF(OFFSET(class4_1,MATCH(X$1,'4 класс'!$A:$A,0)-7+'Итог по классам'!$B45,,,),"р")</f>
        <v>0</v>
      </c>
      <c r="Y45" s="23">
        <f ca="1">COUNTIF(OFFSET(class4_1,MATCH(Y$1,'4 класс'!$A:$A,0)-7+'Итог по классам'!$B45,,,),"ш")</f>
        <v>0</v>
      </c>
      <c r="Z45" s="23">
        <f ca="1">COUNTIF(OFFSET(class4_2,MATCH(Z$1,'4 класс'!$A:$A,0)-7+'Итог по классам'!$B45,,,),"Ф")</f>
        <v>0</v>
      </c>
      <c r="AA45" s="23">
        <f ca="1">COUNTIF(OFFSET(class4_2,MATCH(AA$1,'4 класс'!$A:$A,0)-7+'Итог по классам'!$B45,,,),"р")</f>
        <v>0</v>
      </c>
      <c r="AB45" s="23">
        <f ca="1">COUNTIF(OFFSET(class4_2,MATCH(AB$1,'4 класс'!$A:$A,0)-7+'Итог по классам'!$B45,,,),"ш")</f>
        <v>0</v>
      </c>
    </row>
    <row r="46" spans="1:28" ht="15.75" customHeight="1" x14ac:dyDescent="0.25">
      <c r="A46" s="64">
        <f t="shared" si="2"/>
        <v>4</v>
      </c>
      <c r="B46" s="23">
        <v>13</v>
      </c>
      <c r="C46" s="38" t="s">
        <v>82</v>
      </c>
      <c r="D46" s="38" t="s">
        <v>89</v>
      </c>
      <c r="E46" s="23">
        <f ca="1">COUNTIF(OFFSET(class4_1,MATCH(E$1,'4 класс'!$A:$A,0)-7+'Итог по классам'!$B46,,,),"Ф")</f>
        <v>0</v>
      </c>
      <c r="F46" s="23">
        <f ca="1">COUNTIF(OFFSET(class4_1,MATCH(F$1,'4 класс'!$A:$A,0)-7+'Итог по классам'!$B46,,,),"р")</f>
        <v>0</v>
      </c>
      <c r="G46" s="23">
        <f ca="1">COUNTIF(OFFSET(class4_1,MATCH(G$1,'4 класс'!$A:$A,0)-7+'Итог по классам'!$B46,,,),"ш")</f>
        <v>0</v>
      </c>
      <c r="H46" s="23">
        <f ca="1">COUNTIF(OFFSET(class4_2,MATCH(H$1,'4 класс'!$A:$A,0)-7+'Итог по классам'!$B46,,,),"Ф")</f>
        <v>0</v>
      </c>
      <c r="I46" s="23">
        <f ca="1">COUNTIF(OFFSET(class4_2,MATCH(I$1,'4 класс'!$A:$A,0)-7+'Итог по классам'!$B46,,,),"р")</f>
        <v>0</v>
      </c>
      <c r="J46" s="23">
        <f ca="1">COUNTIF(OFFSET(class4_2,MATCH(J$1,'4 класс'!$A:$A,0)-7+'Итог по классам'!$B46,,,),"ш")</f>
        <v>0</v>
      </c>
      <c r="K46" s="65">
        <f ca="1">COUNTIF(OFFSET(class4_1,MATCH(K$1,'4 класс'!$A:$A,0)-7+'Итог по классам'!$B46,,,),"Ф")</f>
        <v>0</v>
      </c>
      <c r="L46" s="23">
        <f ca="1">COUNTIF(OFFSET(class4_1,MATCH(L$1,'4 класс'!$A:$A,0)-7+'Итог по классам'!$B46,,,),"р")</f>
        <v>0</v>
      </c>
      <c r="M46" s="23">
        <f ca="1">COUNTIF(OFFSET(class4_1,MATCH(M$1,'4 класс'!$A:$A,0)-7+'Итог по классам'!$B46,,,),"ш")</f>
        <v>0</v>
      </c>
      <c r="N46" s="23">
        <f ca="1">COUNTIF(OFFSET(class4_2,MATCH(N$1,'4 класс'!$A:$A,0)-7+'Итог по классам'!$B46,,,),"Ф")</f>
        <v>0</v>
      </c>
      <c r="O46" s="23">
        <f ca="1">COUNTIF(OFFSET(class4_2,MATCH(O$1,'4 класс'!$A:$A,0)-7+'Итог по классам'!$B46,,,),"р")</f>
        <v>0</v>
      </c>
      <c r="P46" s="23">
        <f ca="1">COUNTIF(OFFSET(class4_2,MATCH(P$1,'4 класс'!$A:$A,0)-7+'Итог по классам'!$B46,,,),"ш")</f>
        <v>0</v>
      </c>
      <c r="Q46" s="65">
        <f ca="1">COUNTIF(OFFSET(class4_1,MATCH(Q$1,'4 класс'!$A:$A,0)-7+'Итог по классам'!$B46,,,),"Ф")</f>
        <v>0</v>
      </c>
      <c r="R46" s="23">
        <f ca="1">COUNTIF(OFFSET(class4_1,MATCH(R$1,'4 класс'!$A:$A,0)-7+'Итог по классам'!$B46,,,),"р")</f>
        <v>0</v>
      </c>
      <c r="S46" s="23">
        <f ca="1">COUNTIF(OFFSET(class4_1,MATCH(S$1,'4 класс'!$A:$A,0)-7+'Итог по классам'!$B46,,,),"ш")</f>
        <v>0</v>
      </c>
      <c r="T46" s="23">
        <f ca="1">COUNTIF(OFFSET(class4_2,MATCH(T$1,'4 класс'!$A:$A,0)-7+'Итог по классам'!$B46,,,),"Ф")</f>
        <v>0</v>
      </c>
      <c r="U46" s="23">
        <f ca="1">COUNTIF(OFFSET(class4_2,MATCH(U$1,'4 класс'!$A:$A,0)-7+'Итог по классам'!$B46,,,),"р")</f>
        <v>0</v>
      </c>
      <c r="V46" s="23">
        <f ca="1">COUNTIF(OFFSET(class4_2,MATCH(V$1,'4 класс'!$A:$A,0)-7+'Итог по классам'!$B46,,,),"ш")</f>
        <v>0</v>
      </c>
      <c r="W46" s="65">
        <f ca="1">COUNTIF(OFFSET(class4_1,MATCH(W$1,'4 класс'!$A:$A,0)-7+'Итог по классам'!$B46,,,),"Ф")</f>
        <v>0</v>
      </c>
      <c r="X46" s="23">
        <f ca="1">COUNTIF(OFFSET(class4_1,MATCH(X$1,'4 класс'!$A:$A,0)-7+'Итог по классам'!$B46,,,),"р")</f>
        <v>0</v>
      </c>
      <c r="Y46" s="23">
        <f ca="1">COUNTIF(OFFSET(class4_1,MATCH(Y$1,'4 класс'!$A:$A,0)-7+'Итог по классам'!$B46,,,),"ш")</f>
        <v>0</v>
      </c>
      <c r="Z46" s="23">
        <f ca="1">COUNTIF(OFFSET(class4_2,MATCH(Z$1,'4 класс'!$A:$A,0)-7+'Итог по классам'!$B46,,,),"Ф")</f>
        <v>0</v>
      </c>
      <c r="AA46" s="23">
        <f ca="1">COUNTIF(OFFSET(class4_2,MATCH(AA$1,'4 класс'!$A:$A,0)-7+'Итог по классам'!$B46,,,),"р")</f>
        <v>0</v>
      </c>
      <c r="AB46" s="23">
        <f ca="1">COUNTIF(OFFSET(class4_2,MATCH(AB$1,'4 класс'!$A:$A,0)-7+'Итог по классам'!$B46,,,),"ш")</f>
        <v>0</v>
      </c>
    </row>
    <row r="47" spans="1:28" ht="15.75" customHeight="1" x14ac:dyDescent="0.25">
      <c r="A47" s="64">
        <f t="shared" si="2"/>
        <v>4</v>
      </c>
      <c r="B47" s="23"/>
      <c r="C47" s="70" t="s">
        <v>133</v>
      </c>
      <c r="D47" s="31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15.75" customHeight="1" x14ac:dyDescent="0.25">
      <c r="A48" s="64">
        <f>'5 класс'!C2</f>
        <v>3</v>
      </c>
      <c r="B48" s="23"/>
      <c r="C48" s="71" t="s">
        <v>91</v>
      </c>
      <c r="D48" s="71"/>
      <c r="E48" s="90" t="str">
        <f ca="1">"5 "&amp;CLEAN(OFFSET(cl5name,(E$1-1)*27,,,))</f>
        <v>5 А</v>
      </c>
      <c r="F48" s="75"/>
      <c r="G48" s="75"/>
      <c r="H48" s="75"/>
      <c r="I48" s="75"/>
      <c r="J48" s="75"/>
      <c r="K48" s="90" t="str">
        <f ca="1">"5 "&amp;CLEAN(OFFSET(cl5name,(K$1-1)*27,,,))</f>
        <v>5 Б</v>
      </c>
      <c r="L48" s="75"/>
      <c r="M48" s="75"/>
      <c r="N48" s="75"/>
      <c r="O48" s="75"/>
      <c r="P48" s="75"/>
      <c r="Q48" s="90" t="str">
        <f ca="1">"5 "&amp;CLEAN(OFFSET(cl5name,(Q$1-1)*27,,,))</f>
        <v>5 В</v>
      </c>
      <c r="R48" s="75"/>
      <c r="S48" s="75"/>
      <c r="T48" s="75"/>
      <c r="U48" s="75"/>
      <c r="V48" s="75"/>
      <c r="W48" s="90" t="str">
        <f ca="1">"5 "&amp;CLEAN(OFFSET(cl5name,(W$1-1)*27,,,))</f>
        <v xml:space="preserve">5 </v>
      </c>
      <c r="X48" s="75"/>
      <c r="Y48" s="75"/>
      <c r="Z48" s="75"/>
      <c r="AA48" s="75"/>
      <c r="AB48" s="75"/>
    </row>
    <row r="49" spans="1:28" ht="15.75" customHeight="1" x14ac:dyDescent="0.25">
      <c r="A49" s="64">
        <f t="shared" ref="A49:A68" si="3">A48</f>
        <v>3</v>
      </c>
      <c r="B49" s="23">
        <v>1</v>
      </c>
      <c r="C49" s="38" t="s">
        <v>70</v>
      </c>
      <c r="D49" s="38" t="s">
        <v>91</v>
      </c>
      <c r="E49" s="23">
        <f ca="1">COUNTIF(OFFSET(class5_1,MATCH(E$1,'5 класс'!$A:$A,0)-7+'Итог по классам'!$B49,,,),"Ф")</f>
        <v>0</v>
      </c>
      <c r="F49" s="23">
        <f ca="1">COUNTIF(OFFSET(class5_1,MATCH(F$1,'5 класс'!$A:$A,0)-7+'Итог по классам'!$B49,,,),"р")</f>
        <v>0</v>
      </c>
      <c r="G49" s="23">
        <f ca="1">COUNTIF(OFFSET(class5_1,MATCH(G$1,'5 класс'!$A:$A,0)-7+'Итог по классам'!$B49,,,),"ш")</f>
        <v>5</v>
      </c>
      <c r="H49" s="23">
        <f ca="1">COUNTIF(OFFSET(class5_2,MATCH(H$1,'5 класс'!$A:$A,0)-7+'Итог по классам'!$B49,,,),"Ф")</f>
        <v>1</v>
      </c>
      <c r="I49" s="23">
        <f ca="1">COUNTIF(OFFSET(class5_2,MATCH(I$1,'5 класс'!$A:$A,0)-7+'Итог по классам'!$B49,,,),"р")</f>
        <v>0</v>
      </c>
      <c r="J49" s="23">
        <f ca="1">COUNTIF(OFFSET(class5_2,MATCH(J$1,'5 класс'!$A:$A,0)-7+'Итог по классам'!$B49,,,),"ш")</f>
        <v>4</v>
      </c>
      <c r="K49" s="65">
        <f ca="1">COUNTIF(OFFSET(class5_1,MATCH(K$1,'5 класс'!$A:$A,0)-7+'Итог по классам'!$B49,,,),"Ф")</f>
        <v>0</v>
      </c>
      <c r="L49" s="23">
        <f ca="1">COUNTIF(OFFSET(class5_1,MATCH(L$1,'5 класс'!$A:$A,0)-7+'Итог по классам'!$B49,,,),"р")</f>
        <v>0</v>
      </c>
      <c r="M49" s="23">
        <f ca="1">COUNTIF(OFFSET(class5_1,MATCH(M$1,'5 класс'!$A:$A,0)-7+'Итог по классам'!$B49,,,),"ш")</f>
        <v>5</v>
      </c>
      <c r="N49" s="23">
        <f ca="1">COUNTIF(OFFSET(class5_2,MATCH(N$1,'5 класс'!$A:$A,0)-7+'Итог по классам'!$B49,,,),"Ф")</f>
        <v>1</v>
      </c>
      <c r="O49" s="23">
        <f ca="1">COUNTIF(OFFSET(class5_2,MATCH(O$1,'5 класс'!$A:$A,0)-7+'Итог по классам'!$B49,,,),"р")</f>
        <v>0</v>
      </c>
      <c r="P49" s="23">
        <f ca="1">COUNTIF(OFFSET(class5_2,MATCH(P$1,'5 класс'!$A:$A,0)-7+'Итог по классам'!$B49,,,),"ш")</f>
        <v>4</v>
      </c>
      <c r="Q49" s="65">
        <f ca="1">COUNTIF(OFFSET(class5_1,MATCH(Q$1,'5 класс'!$A:$A,0)-7+'Итог по классам'!$B49,,,),"Ф")</f>
        <v>0</v>
      </c>
      <c r="R49" s="23">
        <f ca="1">COUNTIF(OFFSET(class5_1,MATCH(R$1,'5 класс'!$A:$A,0)-7+'Итог по классам'!$B49,,,),"р")</f>
        <v>0</v>
      </c>
      <c r="S49" s="23">
        <f ca="1">COUNTIF(OFFSET(class5_1,MATCH(S$1,'5 класс'!$A:$A,0)-7+'Итог по классам'!$B49,,,),"ш")</f>
        <v>5</v>
      </c>
      <c r="T49" s="23">
        <f ca="1">COUNTIF(OFFSET(class5_2,MATCH(T$1,'5 класс'!$A:$A,0)-7+'Итог по классам'!$B49,,,),"Ф")</f>
        <v>1</v>
      </c>
      <c r="U49" s="23">
        <f ca="1">COUNTIF(OFFSET(class5_2,MATCH(U$1,'5 класс'!$A:$A,0)-7+'Итог по классам'!$B49,,,),"р")</f>
        <v>0</v>
      </c>
      <c r="V49" s="23">
        <f ca="1">COUNTIF(OFFSET(class5_2,MATCH(V$1,'5 класс'!$A:$A,0)-7+'Итог по классам'!$B49,,,),"ш")</f>
        <v>4</v>
      </c>
      <c r="W49" s="65">
        <f ca="1">COUNTIF(OFFSET(class5_1,MATCH(W$1,'5 класс'!$A:$A,0)-7+'Итог по классам'!$B49,,,),"Ф")</f>
        <v>0</v>
      </c>
      <c r="X49" s="23">
        <f ca="1">COUNTIF(OFFSET(class5_1,MATCH(X$1,'5 класс'!$A:$A,0)-7+'Итог по классам'!$B49,,,),"р")</f>
        <v>0</v>
      </c>
      <c r="Y49" s="23">
        <f ca="1">COUNTIF(OFFSET(class5_1,MATCH(Y$1,'5 класс'!$A:$A,0)-7+'Итог по классам'!$B49,,,),"ш")</f>
        <v>0</v>
      </c>
      <c r="Z49" s="23">
        <f ca="1">COUNTIF(OFFSET(class5_2,MATCH(Z$1,'5 класс'!$A:$A,0)-7+'Итог по классам'!$B49,,,),"Ф")</f>
        <v>0</v>
      </c>
      <c r="AA49" s="23">
        <f ca="1">COUNTIF(OFFSET(class5_2,MATCH(AA$1,'5 класс'!$A:$A,0)-7+'Итог по классам'!$B49,,,),"р")</f>
        <v>0</v>
      </c>
      <c r="AB49" s="23">
        <f ca="1">COUNTIF(OFFSET(class5_2,MATCH(AB$1,'5 класс'!$A:$A,0)-7+'Итог по классам'!$B49,,,),"ш")</f>
        <v>0</v>
      </c>
    </row>
    <row r="50" spans="1:28" ht="15.75" customHeight="1" x14ac:dyDescent="0.25">
      <c r="A50" s="64">
        <f t="shared" si="3"/>
        <v>3</v>
      </c>
      <c r="B50" s="23">
        <v>2</v>
      </c>
      <c r="C50" s="38" t="s">
        <v>92</v>
      </c>
      <c r="D50" s="38" t="s">
        <v>91</v>
      </c>
      <c r="E50" s="23">
        <f ca="1">COUNTIF(OFFSET(class5_1,MATCH(E$1,'5 класс'!$A:$A,0)-7+'Итог по классам'!$B50,,,),"Ф")</f>
        <v>0</v>
      </c>
      <c r="F50" s="23">
        <f ca="1">COUNTIF(OFFSET(class5_1,MATCH(F$1,'5 класс'!$A:$A,0)-7+'Итог по классам'!$B50,,,),"р")</f>
        <v>0</v>
      </c>
      <c r="G50" s="23">
        <f ca="1">COUNTIF(OFFSET(class5_1,MATCH(G$1,'5 класс'!$A:$A,0)-7+'Итог по классам'!$B50,,,),"ш")</f>
        <v>0</v>
      </c>
      <c r="H50" s="23">
        <f ca="1">COUNTIF(OFFSET(class5_2,MATCH(H$1,'5 класс'!$A:$A,0)-7+'Итог по классам'!$B50,,,),"Ф")</f>
        <v>0</v>
      </c>
      <c r="I50" s="23">
        <f ca="1">COUNTIF(OFFSET(class5_2,MATCH(I$1,'5 класс'!$A:$A,0)-7+'Итог по классам'!$B50,,,),"р")</f>
        <v>0</v>
      </c>
      <c r="J50" s="23">
        <f ca="1">COUNTIF(OFFSET(class5_2,MATCH(J$1,'5 класс'!$A:$A,0)-7+'Итог по классам'!$B50,,,),"ш")</f>
        <v>0</v>
      </c>
      <c r="K50" s="65">
        <f ca="1">COUNTIF(OFFSET(class5_1,MATCH(K$1,'5 класс'!$A:$A,0)-7+'Итог по классам'!$B50,,,),"Ф")</f>
        <v>0</v>
      </c>
      <c r="L50" s="23">
        <f ca="1">COUNTIF(OFFSET(class5_1,MATCH(L$1,'5 класс'!$A:$A,0)-7+'Итог по классам'!$B50,,,),"р")</f>
        <v>0</v>
      </c>
      <c r="M50" s="23">
        <f ca="1">COUNTIF(OFFSET(class5_1,MATCH(M$1,'5 класс'!$A:$A,0)-7+'Итог по классам'!$B50,,,),"ш")</f>
        <v>0</v>
      </c>
      <c r="N50" s="23">
        <f ca="1">COUNTIF(OFFSET(class5_2,MATCH(N$1,'5 класс'!$A:$A,0)-7+'Итог по классам'!$B50,,,),"Ф")</f>
        <v>0</v>
      </c>
      <c r="O50" s="23">
        <f ca="1">COUNTIF(OFFSET(class5_2,MATCH(O$1,'5 класс'!$A:$A,0)-7+'Итог по классам'!$B50,,,),"р")</f>
        <v>0</v>
      </c>
      <c r="P50" s="23">
        <f ca="1">COUNTIF(OFFSET(class5_2,MATCH(P$1,'5 класс'!$A:$A,0)-7+'Итог по классам'!$B50,,,),"ш")</f>
        <v>0</v>
      </c>
      <c r="Q50" s="65">
        <f ca="1">COUNTIF(OFFSET(class5_1,MATCH(Q$1,'5 класс'!$A:$A,0)-7+'Итог по классам'!$B50,,,),"Ф")</f>
        <v>0</v>
      </c>
      <c r="R50" s="23">
        <f ca="1">COUNTIF(OFFSET(class5_1,MATCH(R$1,'5 класс'!$A:$A,0)-7+'Итог по классам'!$B50,,,),"р")</f>
        <v>0</v>
      </c>
      <c r="S50" s="23">
        <f ca="1">COUNTIF(OFFSET(class5_1,MATCH(S$1,'5 класс'!$A:$A,0)-7+'Итог по классам'!$B50,,,),"ш")</f>
        <v>0</v>
      </c>
      <c r="T50" s="23">
        <f ca="1">COUNTIF(OFFSET(class5_2,MATCH(T$1,'5 класс'!$A:$A,0)-7+'Итог по классам'!$B50,,,),"Ф")</f>
        <v>0</v>
      </c>
      <c r="U50" s="23">
        <f ca="1">COUNTIF(OFFSET(class5_2,MATCH(U$1,'5 класс'!$A:$A,0)-7+'Итог по классам'!$B50,,,),"р")</f>
        <v>0</v>
      </c>
      <c r="V50" s="23">
        <f ca="1">COUNTIF(OFFSET(class5_2,MATCH(V$1,'5 класс'!$A:$A,0)-7+'Итог по классам'!$B50,,,),"ш")</f>
        <v>0</v>
      </c>
      <c r="W50" s="65">
        <f ca="1">COUNTIF(OFFSET(class5_1,MATCH(W$1,'5 класс'!$A:$A,0)-7+'Итог по классам'!$B50,,,),"Ф")</f>
        <v>0</v>
      </c>
      <c r="X50" s="23">
        <f ca="1">COUNTIF(OFFSET(class5_1,MATCH(X$1,'5 класс'!$A:$A,0)-7+'Итог по классам'!$B50,,,),"р")</f>
        <v>0</v>
      </c>
      <c r="Y50" s="23">
        <f ca="1">COUNTIF(OFFSET(class5_1,MATCH(Y$1,'5 класс'!$A:$A,0)-7+'Итог по классам'!$B50,,,),"ш")</f>
        <v>0</v>
      </c>
      <c r="Z50" s="23">
        <f ca="1">COUNTIF(OFFSET(class5_2,MATCH(Z$1,'5 класс'!$A:$A,0)-7+'Итог по классам'!$B50,,,),"Ф")</f>
        <v>0</v>
      </c>
      <c r="AA50" s="23">
        <f ca="1">COUNTIF(OFFSET(class5_2,MATCH(AA$1,'5 класс'!$A:$A,0)-7+'Итог по классам'!$B50,,,),"р")</f>
        <v>0</v>
      </c>
      <c r="AB50" s="23">
        <f ca="1">COUNTIF(OFFSET(class5_2,MATCH(AB$1,'5 класс'!$A:$A,0)-7+'Итог по классам'!$B50,,,),"ш")</f>
        <v>0</v>
      </c>
    </row>
    <row r="51" spans="1:28" ht="15.75" customHeight="1" x14ac:dyDescent="0.25">
      <c r="A51" s="64">
        <f t="shared" si="3"/>
        <v>3</v>
      </c>
      <c r="B51" s="23">
        <v>3</v>
      </c>
      <c r="C51" s="38" t="s">
        <v>72</v>
      </c>
      <c r="D51" s="38" t="s">
        <v>91</v>
      </c>
      <c r="E51" s="23">
        <f ca="1">COUNTIF(OFFSET(class5_1,MATCH(E$1,'5 класс'!$A:$A,0)-7+'Итог по классам'!$B51,,,),"Ф")</f>
        <v>0</v>
      </c>
      <c r="F51" s="23">
        <f ca="1">COUNTIF(OFFSET(class5_1,MATCH(F$1,'5 класс'!$A:$A,0)-7+'Итог по классам'!$B51,,,),"р")</f>
        <v>0</v>
      </c>
      <c r="G51" s="23">
        <f ca="1">COUNTIF(OFFSET(class5_1,MATCH(G$1,'5 класс'!$A:$A,0)-7+'Итог по классам'!$B51,,,),"ш")</f>
        <v>0</v>
      </c>
      <c r="H51" s="23">
        <f ca="1">COUNTIF(OFFSET(class5_2,MATCH(H$1,'5 класс'!$A:$A,0)-7+'Итог по классам'!$B51,,,),"Ф")</f>
        <v>0</v>
      </c>
      <c r="I51" s="23">
        <f ca="1">COUNTIF(OFFSET(class5_2,MATCH(I$1,'5 класс'!$A:$A,0)-7+'Итог по классам'!$B51,,,),"р")</f>
        <v>0</v>
      </c>
      <c r="J51" s="23">
        <f ca="1">COUNTIF(OFFSET(class5_2,MATCH(J$1,'5 класс'!$A:$A,0)-7+'Итог по классам'!$B51,,,),"ш")</f>
        <v>0</v>
      </c>
      <c r="K51" s="65">
        <f ca="1">COUNTIF(OFFSET(class5_1,MATCH(K$1,'5 класс'!$A:$A,0)-7+'Итог по классам'!$B51,,,),"Ф")</f>
        <v>0</v>
      </c>
      <c r="L51" s="23">
        <f ca="1">COUNTIF(OFFSET(class5_1,MATCH(L$1,'5 класс'!$A:$A,0)-7+'Итог по классам'!$B51,,,),"р")</f>
        <v>0</v>
      </c>
      <c r="M51" s="23">
        <f ca="1">COUNTIF(OFFSET(class5_1,MATCH(M$1,'5 класс'!$A:$A,0)-7+'Итог по классам'!$B51,,,),"ш")</f>
        <v>0</v>
      </c>
      <c r="N51" s="23">
        <f ca="1">COUNTIF(OFFSET(class5_2,MATCH(N$1,'5 класс'!$A:$A,0)-7+'Итог по классам'!$B51,,,),"Ф")</f>
        <v>0</v>
      </c>
      <c r="O51" s="23">
        <f ca="1">COUNTIF(OFFSET(class5_2,MATCH(O$1,'5 класс'!$A:$A,0)-7+'Итог по классам'!$B51,,,),"р")</f>
        <v>0</v>
      </c>
      <c r="P51" s="23">
        <f ca="1">COUNTIF(OFFSET(class5_2,MATCH(P$1,'5 класс'!$A:$A,0)-7+'Итог по классам'!$B51,,,),"ш")</f>
        <v>0</v>
      </c>
      <c r="Q51" s="65">
        <f ca="1">COUNTIF(OFFSET(class5_1,MATCH(Q$1,'5 класс'!$A:$A,0)-7+'Итог по классам'!$B51,,,),"Ф")</f>
        <v>0</v>
      </c>
      <c r="R51" s="23">
        <f ca="1">COUNTIF(OFFSET(class5_1,MATCH(R$1,'5 класс'!$A:$A,0)-7+'Итог по классам'!$B51,,,),"р")</f>
        <v>0</v>
      </c>
      <c r="S51" s="23">
        <f ca="1">COUNTIF(OFFSET(class5_1,MATCH(S$1,'5 класс'!$A:$A,0)-7+'Итог по классам'!$B51,,,),"ш")</f>
        <v>0</v>
      </c>
      <c r="T51" s="23">
        <f ca="1">COUNTIF(OFFSET(class5_2,MATCH(T$1,'5 класс'!$A:$A,0)-7+'Итог по классам'!$B51,,,),"Ф")</f>
        <v>0</v>
      </c>
      <c r="U51" s="23">
        <f ca="1">COUNTIF(OFFSET(class5_2,MATCH(U$1,'5 класс'!$A:$A,0)-7+'Итог по классам'!$B51,,,),"р")</f>
        <v>0</v>
      </c>
      <c r="V51" s="23">
        <f ca="1">COUNTIF(OFFSET(class5_2,MATCH(V$1,'5 класс'!$A:$A,0)-7+'Итог по классам'!$B51,,,),"ш")</f>
        <v>0</v>
      </c>
      <c r="W51" s="65">
        <f ca="1">COUNTIF(OFFSET(class5_1,MATCH(W$1,'5 класс'!$A:$A,0)-7+'Итог по классам'!$B51,,,),"Ф")</f>
        <v>0</v>
      </c>
      <c r="X51" s="23">
        <f ca="1">COUNTIF(OFFSET(class5_1,MATCH(X$1,'5 класс'!$A:$A,0)-7+'Итог по классам'!$B51,,,),"р")</f>
        <v>0</v>
      </c>
      <c r="Y51" s="23">
        <f ca="1">COUNTIF(OFFSET(class5_1,MATCH(Y$1,'5 класс'!$A:$A,0)-7+'Итог по классам'!$B51,,,),"ш")</f>
        <v>0</v>
      </c>
      <c r="Z51" s="23">
        <f ca="1">COUNTIF(OFFSET(class5_2,MATCH(Z$1,'5 класс'!$A:$A,0)-7+'Итог по классам'!$B51,,,),"Ф")</f>
        <v>0</v>
      </c>
      <c r="AA51" s="23">
        <f ca="1">COUNTIF(OFFSET(class5_2,MATCH(AA$1,'5 класс'!$A:$A,0)-7+'Итог по классам'!$B51,,,),"р")</f>
        <v>0</v>
      </c>
      <c r="AB51" s="23">
        <f ca="1">COUNTIF(OFFSET(class5_2,MATCH(AB$1,'5 класс'!$A:$A,0)-7+'Итог по классам'!$B51,,,),"ш")</f>
        <v>0</v>
      </c>
    </row>
    <row r="52" spans="1:28" ht="15.75" customHeight="1" x14ac:dyDescent="0.25">
      <c r="A52" s="64">
        <f t="shared" si="3"/>
        <v>3</v>
      </c>
      <c r="B52" s="23">
        <v>4</v>
      </c>
      <c r="C52" s="38" t="s">
        <v>93</v>
      </c>
      <c r="D52" s="38" t="s">
        <v>91</v>
      </c>
      <c r="E52" s="23">
        <f ca="1">COUNTIF(OFFSET(class5_1,MATCH(E$1,'5 класс'!$A:$A,0)-7+'Итог по классам'!$B52,,,),"Ф")</f>
        <v>0</v>
      </c>
      <c r="F52" s="23">
        <f ca="1">COUNTIF(OFFSET(class5_1,MATCH(F$1,'5 класс'!$A:$A,0)-7+'Итог по классам'!$B52,,,),"р")</f>
        <v>0</v>
      </c>
      <c r="G52" s="23">
        <f ca="1">COUNTIF(OFFSET(class5_1,MATCH(G$1,'5 класс'!$A:$A,0)-7+'Итог по классам'!$B52,,,),"ш")</f>
        <v>0</v>
      </c>
      <c r="H52" s="23">
        <f ca="1">COUNTIF(OFFSET(class5_2,MATCH(H$1,'5 класс'!$A:$A,0)-7+'Итог по классам'!$B52,,,),"Ф")</f>
        <v>0</v>
      </c>
      <c r="I52" s="23">
        <f ca="1">COUNTIF(OFFSET(class5_2,MATCH(I$1,'5 класс'!$A:$A,0)-7+'Итог по классам'!$B52,,,),"р")</f>
        <v>0</v>
      </c>
      <c r="J52" s="23">
        <f ca="1">COUNTIF(OFFSET(class5_2,MATCH(J$1,'5 класс'!$A:$A,0)-7+'Итог по классам'!$B52,,,),"ш")</f>
        <v>0</v>
      </c>
      <c r="K52" s="65">
        <f ca="1">COUNTIF(OFFSET(class5_1,MATCH(K$1,'5 класс'!$A:$A,0)-7+'Итог по классам'!$B52,,,),"Ф")</f>
        <v>0</v>
      </c>
      <c r="L52" s="23">
        <f ca="1">COUNTIF(OFFSET(class5_1,MATCH(L$1,'5 класс'!$A:$A,0)-7+'Итог по классам'!$B52,,,),"р")</f>
        <v>0</v>
      </c>
      <c r="M52" s="23">
        <f ca="1">COUNTIF(OFFSET(class5_1,MATCH(M$1,'5 класс'!$A:$A,0)-7+'Итог по классам'!$B52,,,),"ш")</f>
        <v>0</v>
      </c>
      <c r="N52" s="23">
        <f ca="1">COUNTIF(OFFSET(class5_2,MATCH(N$1,'5 класс'!$A:$A,0)-7+'Итог по классам'!$B52,,,),"Ф")</f>
        <v>0</v>
      </c>
      <c r="O52" s="23">
        <f ca="1">COUNTIF(OFFSET(class5_2,MATCH(O$1,'5 класс'!$A:$A,0)-7+'Итог по классам'!$B52,,,),"р")</f>
        <v>0</v>
      </c>
      <c r="P52" s="23">
        <f ca="1">COUNTIF(OFFSET(class5_2,MATCH(P$1,'5 класс'!$A:$A,0)-7+'Итог по классам'!$B52,,,),"ш")</f>
        <v>0</v>
      </c>
      <c r="Q52" s="65">
        <f ca="1">COUNTIF(OFFSET(class5_1,MATCH(Q$1,'5 класс'!$A:$A,0)-7+'Итог по классам'!$B52,,,),"Ф")</f>
        <v>0</v>
      </c>
      <c r="R52" s="23">
        <f ca="1">COUNTIF(OFFSET(class5_1,MATCH(R$1,'5 класс'!$A:$A,0)-7+'Итог по классам'!$B52,,,),"р")</f>
        <v>0</v>
      </c>
      <c r="S52" s="23">
        <f ca="1">COUNTIF(OFFSET(class5_1,MATCH(S$1,'5 класс'!$A:$A,0)-7+'Итог по классам'!$B52,,,),"ш")</f>
        <v>0</v>
      </c>
      <c r="T52" s="23">
        <f ca="1">COUNTIF(OFFSET(class5_2,MATCH(T$1,'5 класс'!$A:$A,0)-7+'Итог по классам'!$B52,,,),"Ф")</f>
        <v>0</v>
      </c>
      <c r="U52" s="23">
        <f ca="1">COUNTIF(OFFSET(class5_2,MATCH(U$1,'5 класс'!$A:$A,0)-7+'Итог по классам'!$B52,,,),"р")</f>
        <v>0</v>
      </c>
      <c r="V52" s="23">
        <f ca="1">COUNTIF(OFFSET(class5_2,MATCH(V$1,'5 класс'!$A:$A,0)-7+'Итог по классам'!$B52,,,),"ш")</f>
        <v>0</v>
      </c>
      <c r="W52" s="65">
        <f ca="1">COUNTIF(OFFSET(class5_1,MATCH(W$1,'5 класс'!$A:$A,0)-7+'Итог по классам'!$B52,,,),"Ф")</f>
        <v>0</v>
      </c>
      <c r="X52" s="23">
        <f ca="1">COUNTIF(OFFSET(class5_1,MATCH(X$1,'5 класс'!$A:$A,0)-7+'Итог по классам'!$B52,,,),"р")</f>
        <v>0</v>
      </c>
      <c r="Y52" s="23">
        <f ca="1">COUNTIF(OFFSET(class5_1,MATCH(Y$1,'5 класс'!$A:$A,0)-7+'Итог по классам'!$B52,,,),"ш")</f>
        <v>0</v>
      </c>
      <c r="Z52" s="23">
        <f ca="1">COUNTIF(OFFSET(class5_2,MATCH(Z$1,'5 класс'!$A:$A,0)-7+'Итог по классам'!$B52,,,),"Ф")</f>
        <v>0</v>
      </c>
      <c r="AA52" s="23">
        <f ca="1">COUNTIF(OFFSET(class5_2,MATCH(AA$1,'5 класс'!$A:$A,0)-7+'Итог по классам'!$B52,,,),"р")</f>
        <v>0</v>
      </c>
      <c r="AB52" s="23">
        <f ca="1">COUNTIF(OFFSET(class5_2,MATCH(AB$1,'5 класс'!$A:$A,0)-7+'Итог по классам'!$B52,,,),"ш")</f>
        <v>0</v>
      </c>
    </row>
    <row r="53" spans="1:28" ht="15.75" customHeight="1" x14ac:dyDescent="0.25">
      <c r="A53" s="64">
        <f t="shared" si="3"/>
        <v>3</v>
      </c>
      <c r="B53" s="23">
        <v>5</v>
      </c>
      <c r="C53" s="38" t="s">
        <v>74</v>
      </c>
      <c r="D53" s="38" t="s">
        <v>91</v>
      </c>
      <c r="E53" s="23">
        <f ca="1">COUNTIF(OFFSET(class5_1,MATCH(E$1,'5 класс'!$A:$A,0)-7+'Итог по классам'!$B53,,,),"Ф")</f>
        <v>0</v>
      </c>
      <c r="F53" s="23">
        <f ca="1">COUNTIF(OFFSET(class5_1,MATCH(F$1,'5 класс'!$A:$A,0)-7+'Итог по классам'!$B53,,,),"р")</f>
        <v>0</v>
      </c>
      <c r="G53" s="23">
        <f ca="1">COUNTIF(OFFSET(class5_1,MATCH(G$1,'5 класс'!$A:$A,0)-7+'Итог по классам'!$B53,,,),"ш")</f>
        <v>2</v>
      </c>
      <c r="H53" s="23">
        <f ca="1">COUNTIF(OFFSET(class5_2,MATCH(H$1,'5 класс'!$A:$A,0)-7+'Итог по классам'!$B53,,,),"Ф")</f>
        <v>0</v>
      </c>
      <c r="I53" s="23">
        <f ca="1">COUNTIF(OFFSET(class5_2,MATCH(I$1,'5 класс'!$A:$A,0)-7+'Итог по классам'!$B53,,,),"р")</f>
        <v>0</v>
      </c>
      <c r="J53" s="23">
        <f ca="1">COUNTIF(OFFSET(class5_2,MATCH(J$1,'5 класс'!$A:$A,0)-7+'Итог по классам'!$B53,,,),"ш")</f>
        <v>1</v>
      </c>
      <c r="K53" s="65">
        <f ca="1">COUNTIF(OFFSET(class5_1,MATCH(K$1,'5 класс'!$A:$A,0)-7+'Итог по классам'!$B53,,,),"Ф")</f>
        <v>0</v>
      </c>
      <c r="L53" s="23">
        <f ca="1">COUNTIF(OFFSET(class5_1,MATCH(L$1,'5 класс'!$A:$A,0)-7+'Итог по классам'!$B53,,,),"р")</f>
        <v>0</v>
      </c>
      <c r="M53" s="23">
        <f ca="1">COUNTIF(OFFSET(class5_1,MATCH(M$1,'5 класс'!$A:$A,0)-7+'Итог по классам'!$B53,,,),"ш")</f>
        <v>2</v>
      </c>
      <c r="N53" s="23">
        <f ca="1">COUNTIF(OFFSET(class5_2,MATCH(N$1,'5 класс'!$A:$A,0)-7+'Итог по классам'!$B53,,,),"Ф")</f>
        <v>0</v>
      </c>
      <c r="O53" s="23">
        <f ca="1">COUNTIF(OFFSET(class5_2,MATCH(O$1,'5 класс'!$A:$A,0)-7+'Итог по классам'!$B53,,,),"р")</f>
        <v>0</v>
      </c>
      <c r="P53" s="23">
        <f ca="1">COUNTIF(OFFSET(class5_2,MATCH(P$1,'5 класс'!$A:$A,0)-7+'Итог по классам'!$B53,,,),"ш")</f>
        <v>1</v>
      </c>
      <c r="Q53" s="65">
        <f ca="1">COUNTIF(OFFSET(class5_1,MATCH(Q$1,'5 класс'!$A:$A,0)-7+'Итог по классам'!$B53,,,),"Ф")</f>
        <v>0</v>
      </c>
      <c r="R53" s="23">
        <f ca="1">COUNTIF(OFFSET(class5_1,MATCH(R$1,'5 класс'!$A:$A,0)-7+'Итог по классам'!$B53,,,),"р")</f>
        <v>0</v>
      </c>
      <c r="S53" s="23">
        <f ca="1">COUNTIF(OFFSET(class5_1,MATCH(S$1,'5 класс'!$A:$A,0)-7+'Итог по классам'!$B53,,,),"ш")</f>
        <v>2</v>
      </c>
      <c r="T53" s="23">
        <f ca="1">COUNTIF(OFFSET(class5_2,MATCH(T$1,'5 класс'!$A:$A,0)-7+'Итог по классам'!$B53,,,),"Ф")</f>
        <v>0</v>
      </c>
      <c r="U53" s="23">
        <f ca="1">COUNTIF(OFFSET(class5_2,MATCH(U$1,'5 класс'!$A:$A,0)-7+'Итог по классам'!$B53,,,),"р")</f>
        <v>0</v>
      </c>
      <c r="V53" s="23">
        <f ca="1">COUNTIF(OFFSET(class5_2,MATCH(V$1,'5 класс'!$A:$A,0)-7+'Итог по классам'!$B53,,,),"ш")</f>
        <v>1</v>
      </c>
      <c r="W53" s="65">
        <f ca="1">COUNTIF(OFFSET(class5_1,MATCH(W$1,'5 класс'!$A:$A,0)-7+'Итог по классам'!$B53,,,),"Ф")</f>
        <v>0</v>
      </c>
      <c r="X53" s="23">
        <f ca="1">COUNTIF(OFFSET(class5_1,MATCH(X$1,'5 класс'!$A:$A,0)-7+'Итог по классам'!$B53,,,),"р")</f>
        <v>0</v>
      </c>
      <c r="Y53" s="23">
        <f ca="1">COUNTIF(OFFSET(class5_1,MATCH(Y$1,'5 класс'!$A:$A,0)-7+'Итог по классам'!$B53,,,),"ш")</f>
        <v>0</v>
      </c>
      <c r="Z53" s="23">
        <f ca="1">COUNTIF(OFFSET(class5_2,MATCH(Z$1,'5 класс'!$A:$A,0)-7+'Итог по классам'!$B53,,,),"Ф")</f>
        <v>0</v>
      </c>
      <c r="AA53" s="23">
        <f ca="1">COUNTIF(OFFSET(class5_2,MATCH(AA$1,'5 класс'!$A:$A,0)-7+'Итог по классам'!$B53,,,),"р")</f>
        <v>0</v>
      </c>
      <c r="AB53" s="23">
        <f ca="1">COUNTIF(OFFSET(class5_2,MATCH(AB$1,'5 класс'!$A:$A,0)-7+'Итог по классам'!$B53,,,),"ш")</f>
        <v>0</v>
      </c>
    </row>
    <row r="54" spans="1:28" ht="15.75" customHeight="1" x14ac:dyDescent="0.25">
      <c r="A54" s="64">
        <f t="shared" si="3"/>
        <v>3</v>
      </c>
      <c r="B54" s="23">
        <v>6</v>
      </c>
      <c r="C54" s="38" t="s">
        <v>94</v>
      </c>
      <c r="D54" s="38" t="s">
        <v>91</v>
      </c>
      <c r="E54" s="23">
        <f ca="1">COUNTIF(OFFSET(class5_1,MATCH(E$1,'5 класс'!$A:$A,0)-7+'Итог по классам'!$B54,,,),"Ф")</f>
        <v>0</v>
      </c>
      <c r="F54" s="23">
        <f ca="1">COUNTIF(OFFSET(class5_1,MATCH(F$1,'5 класс'!$A:$A,0)-7+'Итог по классам'!$B54,,,),"р")</f>
        <v>0</v>
      </c>
      <c r="G54" s="23">
        <f ca="1">COUNTIF(OFFSET(class5_1,MATCH(G$1,'5 класс'!$A:$A,0)-7+'Итог по классам'!$B54,,,),"ш")</f>
        <v>0</v>
      </c>
      <c r="H54" s="23">
        <f ca="1">COUNTIF(OFFSET(class5_2,MATCH(H$1,'5 класс'!$A:$A,0)-7+'Итог по классам'!$B54,,,),"Ф")</f>
        <v>0</v>
      </c>
      <c r="I54" s="23">
        <f ca="1">COUNTIF(OFFSET(class5_2,MATCH(I$1,'5 класс'!$A:$A,0)-7+'Итог по классам'!$B54,,,),"р")</f>
        <v>0</v>
      </c>
      <c r="J54" s="23">
        <f ca="1">COUNTIF(OFFSET(class5_2,MATCH(J$1,'5 класс'!$A:$A,0)-7+'Итог по классам'!$B54,,,),"ш")</f>
        <v>0</v>
      </c>
      <c r="K54" s="65">
        <f ca="1">COUNTIF(OFFSET(class5_1,MATCH(K$1,'5 класс'!$A:$A,0)-7+'Итог по классам'!$B54,,,),"Ф")</f>
        <v>0</v>
      </c>
      <c r="L54" s="23">
        <f ca="1">COUNTIF(OFFSET(class5_1,MATCH(L$1,'5 класс'!$A:$A,0)-7+'Итог по классам'!$B54,,,),"р")</f>
        <v>0</v>
      </c>
      <c r="M54" s="23">
        <f ca="1">COUNTIF(OFFSET(class5_1,MATCH(M$1,'5 класс'!$A:$A,0)-7+'Итог по классам'!$B54,,,),"ш")</f>
        <v>0</v>
      </c>
      <c r="N54" s="23">
        <f ca="1">COUNTIF(OFFSET(class5_2,MATCH(N$1,'5 класс'!$A:$A,0)-7+'Итог по классам'!$B54,,,),"Ф")</f>
        <v>0</v>
      </c>
      <c r="O54" s="23">
        <f ca="1">COUNTIF(OFFSET(class5_2,MATCH(O$1,'5 класс'!$A:$A,0)-7+'Итог по классам'!$B54,,,),"р")</f>
        <v>0</v>
      </c>
      <c r="P54" s="23">
        <f ca="1">COUNTIF(OFFSET(class5_2,MATCH(P$1,'5 класс'!$A:$A,0)-7+'Итог по классам'!$B54,,,),"ш")</f>
        <v>0</v>
      </c>
      <c r="Q54" s="65">
        <f ca="1">COUNTIF(OFFSET(class5_1,MATCH(Q$1,'5 класс'!$A:$A,0)-7+'Итог по классам'!$B54,,,),"Ф")</f>
        <v>0</v>
      </c>
      <c r="R54" s="23">
        <f ca="1">COUNTIF(OFFSET(class5_1,MATCH(R$1,'5 класс'!$A:$A,0)-7+'Итог по классам'!$B54,,,),"р")</f>
        <v>0</v>
      </c>
      <c r="S54" s="23">
        <f ca="1">COUNTIF(OFFSET(class5_1,MATCH(S$1,'5 класс'!$A:$A,0)-7+'Итог по классам'!$B54,,,),"ш")</f>
        <v>0</v>
      </c>
      <c r="T54" s="23">
        <f ca="1">COUNTIF(OFFSET(class5_2,MATCH(T$1,'5 класс'!$A:$A,0)-7+'Итог по классам'!$B54,,,),"Ф")</f>
        <v>0</v>
      </c>
      <c r="U54" s="23">
        <f ca="1">COUNTIF(OFFSET(class5_2,MATCH(U$1,'5 класс'!$A:$A,0)-7+'Итог по классам'!$B54,,,),"р")</f>
        <v>0</v>
      </c>
      <c r="V54" s="23">
        <f ca="1">COUNTIF(OFFSET(class5_2,MATCH(V$1,'5 класс'!$A:$A,0)-7+'Итог по классам'!$B54,,,),"ш")</f>
        <v>0</v>
      </c>
      <c r="W54" s="65">
        <f ca="1">COUNTIF(OFFSET(class5_1,MATCH(W$1,'5 класс'!$A:$A,0)-7+'Итог по классам'!$B54,,,),"Ф")</f>
        <v>0</v>
      </c>
      <c r="X54" s="23">
        <f ca="1">COUNTIF(OFFSET(class5_1,MATCH(X$1,'5 класс'!$A:$A,0)-7+'Итог по классам'!$B54,,,),"р")</f>
        <v>0</v>
      </c>
      <c r="Y54" s="23">
        <f ca="1">COUNTIF(OFFSET(class5_1,MATCH(Y$1,'5 класс'!$A:$A,0)-7+'Итог по классам'!$B54,,,),"ш")</f>
        <v>0</v>
      </c>
      <c r="Z54" s="23">
        <f ca="1">COUNTIF(OFFSET(class5_2,MATCH(Z$1,'5 класс'!$A:$A,0)-7+'Итог по классам'!$B54,,,),"Ф")</f>
        <v>0</v>
      </c>
      <c r="AA54" s="23">
        <f ca="1">COUNTIF(OFFSET(class5_2,MATCH(AA$1,'5 класс'!$A:$A,0)-7+'Итог по классам'!$B54,,,),"р")</f>
        <v>0</v>
      </c>
      <c r="AB54" s="23">
        <f ca="1">COUNTIF(OFFSET(class5_2,MATCH(AB$1,'5 класс'!$A:$A,0)-7+'Итог по классам'!$B54,,,),"ш")</f>
        <v>0</v>
      </c>
    </row>
    <row r="55" spans="1:28" ht="15.75" customHeight="1" x14ac:dyDescent="0.25">
      <c r="A55" s="64">
        <f t="shared" si="3"/>
        <v>3</v>
      </c>
      <c r="B55" s="23">
        <v>7</v>
      </c>
      <c r="C55" s="38" t="s">
        <v>75</v>
      </c>
      <c r="D55" s="38" t="s">
        <v>91</v>
      </c>
      <c r="E55" s="23">
        <f ca="1">COUNTIF(OFFSET(class5_1,MATCH(E$1,'5 класс'!$A:$A,0)-7+'Итог по классам'!$B55,,,),"Ф")</f>
        <v>0</v>
      </c>
      <c r="F55" s="23">
        <f ca="1">COUNTIF(OFFSET(class5_1,MATCH(F$1,'5 класс'!$A:$A,0)-7+'Итог по классам'!$B55,,,),"р")</f>
        <v>0</v>
      </c>
      <c r="G55" s="23">
        <f ca="1">COUNTIF(OFFSET(class5_1,MATCH(G$1,'5 класс'!$A:$A,0)-7+'Итог по классам'!$B55,,,),"ш")</f>
        <v>5</v>
      </c>
      <c r="H55" s="23">
        <f ca="1">COUNTIF(OFFSET(class5_2,MATCH(H$1,'5 класс'!$A:$A,0)-7+'Итог по классам'!$B55,,,),"Ф")</f>
        <v>1</v>
      </c>
      <c r="I55" s="23">
        <f ca="1">COUNTIF(OFFSET(class5_2,MATCH(I$1,'5 класс'!$A:$A,0)-7+'Итог по классам'!$B55,,,),"р")</f>
        <v>0</v>
      </c>
      <c r="J55" s="23">
        <f ca="1">COUNTIF(OFFSET(class5_2,MATCH(J$1,'5 класс'!$A:$A,0)-7+'Итог по классам'!$B55,,,),"ш")</f>
        <v>5</v>
      </c>
      <c r="K55" s="65">
        <f ca="1">COUNTIF(OFFSET(class5_1,MATCH(K$1,'5 класс'!$A:$A,0)-7+'Итог по классам'!$B55,,,),"Ф")</f>
        <v>0</v>
      </c>
      <c r="L55" s="23">
        <f ca="1">COUNTIF(OFFSET(class5_1,MATCH(L$1,'5 класс'!$A:$A,0)-7+'Итог по классам'!$B55,,,),"р")</f>
        <v>0</v>
      </c>
      <c r="M55" s="23">
        <f ca="1">COUNTIF(OFFSET(class5_1,MATCH(M$1,'5 класс'!$A:$A,0)-7+'Итог по классам'!$B55,,,),"ш")</f>
        <v>5</v>
      </c>
      <c r="N55" s="23">
        <f ca="1">COUNTIF(OFFSET(class5_2,MATCH(N$1,'5 класс'!$A:$A,0)-7+'Итог по классам'!$B55,,,),"Ф")</f>
        <v>1</v>
      </c>
      <c r="O55" s="23">
        <f ca="1">COUNTIF(OFFSET(class5_2,MATCH(O$1,'5 класс'!$A:$A,0)-7+'Итог по классам'!$B55,,,),"р")</f>
        <v>0</v>
      </c>
      <c r="P55" s="23">
        <f ca="1">COUNTIF(OFFSET(class5_2,MATCH(P$1,'5 класс'!$A:$A,0)-7+'Итог по классам'!$B55,,,),"ш")</f>
        <v>5</v>
      </c>
      <c r="Q55" s="65">
        <f ca="1">COUNTIF(OFFSET(class5_1,MATCH(Q$1,'5 класс'!$A:$A,0)-7+'Итог по классам'!$B55,,,),"Ф")</f>
        <v>0</v>
      </c>
      <c r="R55" s="23">
        <f ca="1">COUNTIF(OFFSET(class5_1,MATCH(R$1,'5 класс'!$A:$A,0)-7+'Итог по классам'!$B55,,,),"р")</f>
        <v>0</v>
      </c>
      <c r="S55" s="23">
        <f ca="1">COUNTIF(OFFSET(class5_1,MATCH(S$1,'5 класс'!$A:$A,0)-7+'Итог по классам'!$B55,,,),"ш")</f>
        <v>5</v>
      </c>
      <c r="T55" s="23">
        <f ca="1">COUNTIF(OFFSET(class5_2,MATCH(T$1,'5 класс'!$A:$A,0)-7+'Итог по классам'!$B55,,,),"Ф")</f>
        <v>1</v>
      </c>
      <c r="U55" s="23">
        <f ca="1">COUNTIF(OFFSET(class5_2,MATCH(U$1,'5 класс'!$A:$A,0)-7+'Итог по классам'!$B55,,,),"р")</f>
        <v>0</v>
      </c>
      <c r="V55" s="23">
        <f ca="1">COUNTIF(OFFSET(class5_2,MATCH(V$1,'5 класс'!$A:$A,0)-7+'Итог по классам'!$B55,,,),"ш")</f>
        <v>5</v>
      </c>
      <c r="W55" s="65">
        <f ca="1">COUNTIF(OFFSET(class5_1,MATCH(W$1,'5 класс'!$A:$A,0)-7+'Итог по классам'!$B55,,,),"Ф")</f>
        <v>0</v>
      </c>
      <c r="X55" s="23">
        <f ca="1">COUNTIF(OFFSET(class5_1,MATCH(X$1,'5 класс'!$A:$A,0)-7+'Итог по классам'!$B55,,,),"р")</f>
        <v>0</v>
      </c>
      <c r="Y55" s="23">
        <f ca="1">COUNTIF(OFFSET(class5_1,MATCH(Y$1,'5 класс'!$A:$A,0)-7+'Итог по классам'!$B55,,,),"ш")</f>
        <v>0</v>
      </c>
      <c r="Z55" s="23">
        <f ca="1">COUNTIF(OFFSET(class5_2,MATCH(Z$1,'5 класс'!$A:$A,0)-7+'Итог по классам'!$B55,,,),"Ф")</f>
        <v>0</v>
      </c>
      <c r="AA55" s="23">
        <f ca="1">COUNTIF(OFFSET(class5_2,MATCH(AA$1,'5 класс'!$A:$A,0)-7+'Итог по классам'!$B55,,,),"р")</f>
        <v>0</v>
      </c>
      <c r="AB55" s="23">
        <f ca="1">COUNTIF(OFFSET(class5_2,MATCH(AB$1,'5 класс'!$A:$A,0)-7+'Итог по классам'!$B55,,,),"ш")</f>
        <v>0</v>
      </c>
    </row>
    <row r="56" spans="1:28" ht="15.75" customHeight="1" x14ac:dyDescent="0.25">
      <c r="A56" s="64">
        <f t="shared" si="3"/>
        <v>3</v>
      </c>
      <c r="B56" s="23">
        <v>8</v>
      </c>
      <c r="C56" s="38" t="s">
        <v>95</v>
      </c>
      <c r="D56" s="38" t="s">
        <v>91</v>
      </c>
      <c r="E56" s="23">
        <f ca="1">COUNTIF(OFFSET(class5_1,MATCH(E$1,'5 класс'!$A:$A,0)-7+'Итог по классам'!$B56,,,),"Ф")</f>
        <v>0</v>
      </c>
      <c r="F56" s="23">
        <f ca="1">COUNTIF(OFFSET(class5_1,MATCH(F$1,'5 класс'!$A:$A,0)-7+'Итог по классам'!$B56,,,),"р")</f>
        <v>0</v>
      </c>
      <c r="G56" s="23">
        <f ca="1">COUNTIF(OFFSET(class5_1,MATCH(G$1,'5 класс'!$A:$A,0)-7+'Итог по классам'!$B56,,,),"ш")</f>
        <v>0</v>
      </c>
      <c r="H56" s="23">
        <f ca="1">COUNTIF(OFFSET(class5_2,MATCH(H$1,'5 класс'!$A:$A,0)-7+'Итог по классам'!$B56,,,),"Ф")</f>
        <v>0</v>
      </c>
      <c r="I56" s="23">
        <f ca="1">COUNTIF(OFFSET(class5_2,MATCH(I$1,'5 класс'!$A:$A,0)-7+'Итог по классам'!$B56,,,),"р")</f>
        <v>0</v>
      </c>
      <c r="J56" s="23">
        <f ca="1">COUNTIF(OFFSET(class5_2,MATCH(J$1,'5 класс'!$A:$A,0)-7+'Итог по классам'!$B56,,,),"ш")</f>
        <v>1</v>
      </c>
      <c r="K56" s="65">
        <f ca="1">COUNTIF(OFFSET(class5_1,MATCH(K$1,'5 класс'!$A:$A,0)-7+'Итог по классам'!$B56,,,),"Ф")</f>
        <v>0</v>
      </c>
      <c r="L56" s="23">
        <f ca="1">COUNTIF(OFFSET(class5_1,MATCH(L$1,'5 класс'!$A:$A,0)-7+'Итог по классам'!$B56,,,),"р")</f>
        <v>0</v>
      </c>
      <c r="M56" s="23">
        <f ca="1">COUNTIF(OFFSET(class5_1,MATCH(M$1,'5 класс'!$A:$A,0)-7+'Итог по классам'!$B56,,,),"ш")</f>
        <v>0</v>
      </c>
      <c r="N56" s="23">
        <f ca="1">COUNTIF(OFFSET(class5_2,MATCH(N$1,'5 класс'!$A:$A,0)-7+'Итог по классам'!$B56,,,),"Ф")</f>
        <v>0</v>
      </c>
      <c r="O56" s="23">
        <f ca="1">COUNTIF(OFFSET(class5_2,MATCH(O$1,'5 класс'!$A:$A,0)-7+'Итог по классам'!$B56,,,),"р")</f>
        <v>0</v>
      </c>
      <c r="P56" s="23">
        <f ca="1">COUNTIF(OFFSET(class5_2,MATCH(P$1,'5 класс'!$A:$A,0)-7+'Итог по классам'!$B56,,,),"ш")</f>
        <v>1</v>
      </c>
      <c r="Q56" s="65">
        <f ca="1">COUNTIF(OFFSET(class5_1,MATCH(Q$1,'5 класс'!$A:$A,0)-7+'Итог по классам'!$B56,,,),"Ф")</f>
        <v>0</v>
      </c>
      <c r="R56" s="23">
        <f ca="1">COUNTIF(OFFSET(class5_1,MATCH(R$1,'5 класс'!$A:$A,0)-7+'Итог по классам'!$B56,,,),"р")</f>
        <v>0</v>
      </c>
      <c r="S56" s="23">
        <f ca="1">COUNTIF(OFFSET(class5_1,MATCH(S$1,'5 класс'!$A:$A,0)-7+'Итог по классам'!$B56,,,),"ш")</f>
        <v>0</v>
      </c>
      <c r="T56" s="23">
        <f ca="1">COUNTIF(OFFSET(class5_2,MATCH(T$1,'5 класс'!$A:$A,0)-7+'Итог по классам'!$B56,,,),"Ф")</f>
        <v>0</v>
      </c>
      <c r="U56" s="23">
        <f ca="1">COUNTIF(OFFSET(class5_2,MATCH(U$1,'5 класс'!$A:$A,0)-7+'Итог по классам'!$B56,,,),"р")</f>
        <v>0</v>
      </c>
      <c r="V56" s="23">
        <f ca="1">COUNTIF(OFFSET(class5_2,MATCH(V$1,'5 класс'!$A:$A,0)-7+'Итог по классам'!$B56,,,),"ш")</f>
        <v>1</v>
      </c>
      <c r="W56" s="65">
        <f ca="1">COUNTIF(OFFSET(class5_1,MATCH(W$1,'5 класс'!$A:$A,0)-7+'Итог по классам'!$B56,,,),"Ф")</f>
        <v>0</v>
      </c>
      <c r="X56" s="23">
        <f ca="1">COUNTIF(OFFSET(class5_1,MATCH(X$1,'5 класс'!$A:$A,0)-7+'Итог по классам'!$B56,,,),"р")</f>
        <v>0</v>
      </c>
      <c r="Y56" s="23">
        <f ca="1">COUNTIF(OFFSET(class5_1,MATCH(Y$1,'5 класс'!$A:$A,0)-7+'Итог по классам'!$B56,,,),"ш")</f>
        <v>0</v>
      </c>
      <c r="Z56" s="23">
        <f ca="1">COUNTIF(OFFSET(class5_2,MATCH(Z$1,'5 класс'!$A:$A,0)-7+'Итог по классам'!$B56,,,),"Ф")</f>
        <v>0</v>
      </c>
      <c r="AA56" s="23">
        <f ca="1">COUNTIF(OFFSET(class5_2,MATCH(AA$1,'5 класс'!$A:$A,0)-7+'Итог по классам'!$B56,,,),"р")</f>
        <v>0</v>
      </c>
      <c r="AB56" s="23">
        <f ca="1">COUNTIF(OFFSET(class5_2,MATCH(AB$1,'5 класс'!$A:$A,0)-7+'Итог по классам'!$B56,,,),"ш")</f>
        <v>0</v>
      </c>
    </row>
    <row r="57" spans="1:28" ht="15.75" customHeight="1" x14ac:dyDescent="0.25">
      <c r="A57" s="64">
        <f t="shared" si="3"/>
        <v>3</v>
      </c>
      <c r="B57" s="23">
        <v>9</v>
      </c>
      <c r="C57" s="38" t="s">
        <v>96</v>
      </c>
      <c r="D57" s="38" t="s">
        <v>91</v>
      </c>
      <c r="E57" s="23">
        <f ca="1">COUNTIF(OFFSET(class5_1,MATCH(E$1,'5 класс'!$A:$A,0)-7+'Итог по классам'!$B57,,,),"Ф")</f>
        <v>0</v>
      </c>
      <c r="F57" s="23">
        <f ca="1">COUNTIF(OFFSET(class5_1,MATCH(F$1,'5 класс'!$A:$A,0)-7+'Итог по классам'!$B57,,,),"р")</f>
        <v>0</v>
      </c>
      <c r="G57" s="23">
        <f ca="1">COUNTIF(OFFSET(class5_1,MATCH(G$1,'5 класс'!$A:$A,0)-7+'Итог по классам'!$B57,,,),"ш")</f>
        <v>1</v>
      </c>
      <c r="H57" s="23">
        <f ca="1">COUNTIF(OFFSET(class5_2,MATCH(H$1,'5 класс'!$A:$A,0)-7+'Итог по классам'!$B57,,,),"Ф")</f>
        <v>1</v>
      </c>
      <c r="I57" s="23">
        <f ca="1">COUNTIF(OFFSET(class5_2,MATCH(I$1,'5 класс'!$A:$A,0)-7+'Итог по классам'!$B57,,,),"р")</f>
        <v>0</v>
      </c>
      <c r="J57" s="23">
        <f ca="1">COUNTIF(OFFSET(class5_2,MATCH(J$1,'5 класс'!$A:$A,0)-7+'Итог по классам'!$B57,,,),"ш")</f>
        <v>0</v>
      </c>
      <c r="K57" s="65">
        <f ca="1">COUNTIF(OFFSET(class5_1,MATCH(K$1,'5 класс'!$A:$A,0)-7+'Итог по классам'!$B57,,,),"Ф")</f>
        <v>0</v>
      </c>
      <c r="L57" s="23">
        <f ca="1">COUNTIF(OFFSET(class5_1,MATCH(L$1,'5 класс'!$A:$A,0)-7+'Итог по классам'!$B57,,,),"р")</f>
        <v>0</v>
      </c>
      <c r="M57" s="23">
        <f ca="1">COUNTIF(OFFSET(class5_1,MATCH(M$1,'5 класс'!$A:$A,0)-7+'Итог по классам'!$B57,,,),"ш")</f>
        <v>1</v>
      </c>
      <c r="N57" s="23">
        <f ca="1">COUNTIF(OFFSET(class5_2,MATCH(N$1,'5 класс'!$A:$A,0)-7+'Итог по классам'!$B57,,,),"Ф")</f>
        <v>1</v>
      </c>
      <c r="O57" s="23">
        <f ca="1">COUNTIF(OFFSET(class5_2,MATCH(O$1,'5 класс'!$A:$A,0)-7+'Итог по классам'!$B57,,,),"р")</f>
        <v>0</v>
      </c>
      <c r="P57" s="23">
        <f ca="1">COUNTIF(OFFSET(class5_2,MATCH(P$1,'5 класс'!$A:$A,0)-7+'Итог по классам'!$B57,,,),"ш")</f>
        <v>0</v>
      </c>
      <c r="Q57" s="65">
        <f ca="1">COUNTIF(OFFSET(class5_1,MATCH(Q$1,'5 класс'!$A:$A,0)-7+'Итог по классам'!$B57,,,),"Ф")</f>
        <v>0</v>
      </c>
      <c r="R57" s="23">
        <f ca="1">COUNTIF(OFFSET(class5_1,MATCH(R$1,'5 класс'!$A:$A,0)-7+'Итог по классам'!$B57,,,),"р")</f>
        <v>0</v>
      </c>
      <c r="S57" s="23">
        <f ca="1">COUNTIF(OFFSET(class5_1,MATCH(S$1,'5 класс'!$A:$A,0)-7+'Итог по классам'!$B57,,,),"ш")</f>
        <v>1</v>
      </c>
      <c r="T57" s="23">
        <f ca="1">COUNTIF(OFFSET(class5_2,MATCH(T$1,'5 класс'!$A:$A,0)-7+'Итог по классам'!$B57,,,),"Ф")</f>
        <v>1</v>
      </c>
      <c r="U57" s="23">
        <f ca="1">COUNTIF(OFFSET(class5_2,MATCH(U$1,'5 класс'!$A:$A,0)-7+'Итог по классам'!$B57,,,),"р")</f>
        <v>0</v>
      </c>
      <c r="V57" s="23">
        <f ca="1">COUNTIF(OFFSET(class5_2,MATCH(V$1,'5 класс'!$A:$A,0)-7+'Итог по классам'!$B57,,,),"ш")</f>
        <v>0</v>
      </c>
      <c r="W57" s="65">
        <f ca="1">COUNTIF(OFFSET(class5_1,MATCH(W$1,'5 класс'!$A:$A,0)-7+'Итог по классам'!$B57,,,),"Ф")</f>
        <v>0</v>
      </c>
      <c r="X57" s="23">
        <f ca="1">COUNTIF(OFFSET(class5_1,MATCH(X$1,'5 класс'!$A:$A,0)-7+'Итог по классам'!$B57,,,),"р")</f>
        <v>0</v>
      </c>
      <c r="Y57" s="23">
        <f ca="1">COUNTIF(OFFSET(class5_1,MATCH(Y$1,'5 класс'!$A:$A,0)-7+'Итог по классам'!$B57,,,),"ш")</f>
        <v>0</v>
      </c>
      <c r="Z57" s="23">
        <f ca="1">COUNTIF(OFFSET(class5_2,MATCH(Z$1,'5 класс'!$A:$A,0)-7+'Итог по классам'!$B57,,,),"Ф")</f>
        <v>0</v>
      </c>
      <c r="AA57" s="23">
        <f ca="1">COUNTIF(OFFSET(class5_2,MATCH(AA$1,'5 класс'!$A:$A,0)-7+'Итог по классам'!$B57,,,),"р")</f>
        <v>0</v>
      </c>
      <c r="AB57" s="23">
        <f ca="1">COUNTIF(OFFSET(class5_2,MATCH(AB$1,'5 класс'!$A:$A,0)-7+'Итог по классам'!$B57,,,),"ш")</f>
        <v>0</v>
      </c>
    </row>
    <row r="58" spans="1:28" ht="15.75" customHeight="1" x14ac:dyDescent="0.25">
      <c r="A58" s="64">
        <f t="shared" si="3"/>
        <v>3</v>
      </c>
      <c r="B58" s="23">
        <v>10</v>
      </c>
      <c r="C58" s="38" t="s">
        <v>97</v>
      </c>
      <c r="D58" s="38" t="s">
        <v>91</v>
      </c>
      <c r="E58" s="23">
        <f ca="1">COUNTIF(OFFSET(class5_1,MATCH(E$1,'5 класс'!$A:$A,0)-7+'Итог по классам'!$B58,,,),"Ф")</f>
        <v>0</v>
      </c>
      <c r="F58" s="23">
        <f ca="1">COUNTIF(OFFSET(class5_1,MATCH(F$1,'5 класс'!$A:$A,0)-7+'Итог по классам'!$B58,,,),"р")</f>
        <v>0</v>
      </c>
      <c r="G58" s="23">
        <f ca="1">COUNTIF(OFFSET(class5_1,MATCH(G$1,'5 класс'!$A:$A,0)-7+'Итог по классам'!$B58,,,),"ш")</f>
        <v>0</v>
      </c>
      <c r="H58" s="23">
        <f ca="1">COUNTIF(OFFSET(class5_2,MATCH(H$1,'5 класс'!$A:$A,0)-7+'Итог по классам'!$B58,,,),"Ф")</f>
        <v>0</v>
      </c>
      <c r="I58" s="23">
        <f ca="1">COUNTIF(OFFSET(class5_2,MATCH(I$1,'5 класс'!$A:$A,0)-7+'Итог по классам'!$B58,,,),"р")</f>
        <v>0</v>
      </c>
      <c r="J58" s="23">
        <f ca="1">COUNTIF(OFFSET(class5_2,MATCH(J$1,'5 класс'!$A:$A,0)-7+'Итог по классам'!$B58,,,),"ш")</f>
        <v>0</v>
      </c>
      <c r="K58" s="65">
        <f ca="1">COUNTIF(OFFSET(class5_1,MATCH(K$1,'5 класс'!$A:$A,0)-7+'Итог по классам'!$B58,,,),"Ф")</f>
        <v>0</v>
      </c>
      <c r="L58" s="23">
        <f ca="1">COUNTIF(OFFSET(class5_1,MATCH(L$1,'5 класс'!$A:$A,0)-7+'Итог по классам'!$B58,,,),"р")</f>
        <v>0</v>
      </c>
      <c r="M58" s="23">
        <f ca="1">COUNTIF(OFFSET(class5_1,MATCH(M$1,'5 класс'!$A:$A,0)-7+'Итог по классам'!$B58,,,),"ш")</f>
        <v>0</v>
      </c>
      <c r="N58" s="23">
        <f ca="1">COUNTIF(OFFSET(class5_2,MATCH(N$1,'5 класс'!$A:$A,0)-7+'Итог по классам'!$B58,,,),"Ф")</f>
        <v>0</v>
      </c>
      <c r="O58" s="23">
        <f ca="1">COUNTIF(OFFSET(class5_2,MATCH(O$1,'5 класс'!$A:$A,0)-7+'Итог по классам'!$B58,,,),"р")</f>
        <v>0</v>
      </c>
      <c r="P58" s="23">
        <f ca="1">COUNTIF(OFFSET(class5_2,MATCH(P$1,'5 класс'!$A:$A,0)-7+'Итог по классам'!$B58,,,),"ш")</f>
        <v>0</v>
      </c>
      <c r="Q58" s="65">
        <f ca="1">COUNTIF(OFFSET(class5_1,MATCH(Q$1,'5 класс'!$A:$A,0)-7+'Итог по классам'!$B58,,,),"Ф")</f>
        <v>0</v>
      </c>
      <c r="R58" s="23">
        <f ca="1">COUNTIF(OFFSET(class5_1,MATCH(R$1,'5 класс'!$A:$A,0)-7+'Итог по классам'!$B58,,,),"р")</f>
        <v>0</v>
      </c>
      <c r="S58" s="23">
        <f ca="1">COUNTIF(OFFSET(class5_1,MATCH(S$1,'5 класс'!$A:$A,0)-7+'Итог по классам'!$B58,,,),"ш")</f>
        <v>0</v>
      </c>
      <c r="T58" s="23">
        <f ca="1">COUNTIF(OFFSET(class5_2,MATCH(T$1,'5 класс'!$A:$A,0)-7+'Итог по классам'!$B58,,,),"Ф")</f>
        <v>0</v>
      </c>
      <c r="U58" s="23">
        <f ca="1">COUNTIF(OFFSET(class5_2,MATCH(U$1,'5 класс'!$A:$A,0)-7+'Итог по классам'!$B58,,,),"р")</f>
        <v>0</v>
      </c>
      <c r="V58" s="23">
        <f ca="1">COUNTIF(OFFSET(class5_2,MATCH(V$1,'5 класс'!$A:$A,0)-7+'Итог по классам'!$B58,,,),"ш")</f>
        <v>0</v>
      </c>
      <c r="W58" s="65">
        <f ca="1">COUNTIF(OFFSET(class5_1,MATCH(W$1,'5 класс'!$A:$A,0)-7+'Итог по классам'!$B58,,,),"Ф")</f>
        <v>0</v>
      </c>
      <c r="X58" s="23">
        <f ca="1">COUNTIF(OFFSET(class5_1,MATCH(X$1,'5 класс'!$A:$A,0)-7+'Итог по классам'!$B58,,,),"р")</f>
        <v>0</v>
      </c>
      <c r="Y58" s="23">
        <f ca="1">COUNTIF(OFFSET(class5_1,MATCH(Y$1,'5 класс'!$A:$A,0)-7+'Итог по классам'!$B58,,,),"ш")</f>
        <v>0</v>
      </c>
      <c r="Z58" s="23">
        <f ca="1">COUNTIF(OFFSET(class5_2,MATCH(Z$1,'5 класс'!$A:$A,0)-7+'Итог по классам'!$B58,,,),"Ф")</f>
        <v>0</v>
      </c>
      <c r="AA58" s="23">
        <f ca="1">COUNTIF(OFFSET(class5_2,MATCH(AA$1,'5 класс'!$A:$A,0)-7+'Итог по классам'!$B58,,,),"р")</f>
        <v>0</v>
      </c>
      <c r="AB58" s="23">
        <f ca="1">COUNTIF(OFFSET(class5_2,MATCH(AB$1,'5 класс'!$A:$A,0)-7+'Итог по классам'!$B58,,,),"ш")</f>
        <v>0</v>
      </c>
    </row>
    <row r="59" spans="1:28" ht="15.75" customHeight="1" x14ac:dyDescent="0.25">
      <c r="A59" s="64">
        <f t="shared" si="3"/>
        <v>3</v>
      </c>
      <c r="B59" s="23">
        <v>11</v>
      </c>
      <c r="C59" s="38" t="s">
        <v>98</v>
      </c>
      <c r="D59" s="38" t="s">
        <v>91</v>
      </c>
      <c r="E59" s="23">
        <f ca="1">COUNTIF(OFFSET(class5_1,MATCH(E$1,'5 класс'!$A:$A,0)-7+'Итог по классам'!$B59,,,),"Ф")</f>
        <v>0</v>
      </c>
      <c r="F59" s="23">
        <f ca="1">COUNTIF(OFFSET(class5_1,MATCH(F$1,'5 класс'!$A:$A,0)-7+'Итог по классам'!$B59,,,),"р")</f>
        <v>0</v>
      </c>
      <c r="G59" s="23">
        <f ca="1">COUNTIF(OFFSET(class5_1,MATCH(G$1,'5 класс'!$A:$A,0)-7+'Итог по классам'!$B59,,,),"ш")</f>
        <v>0</v>
      </c>
      <c r="H59" s="23">
        <f ca="1">COUNTIF(OFFSET(class5_2,MATCH(H$1,'5 класс'!$A:$A,0)-7+'Итог по классам'!$B59,,,),"Ф")</f>
        <v>0</v>
      </c>
      <c r="I59" s="23">
        <f ca="1">COUNTIF(OFFSET(class5_2,MATCH(I$1,'5 класс'!$A:$A,0)-7+'Итог по классам'!$B59,,,),"р")</f>
        <v>0</v>
      </c>
      <c r="J59" s="23">
        <f ca="1">COUNTIF(OFFSET(class5_2,MATCH(J$1,'5 класс'!$A:$A,0)-7+'Итог по классам'!$B59,,,),"ш")</f>
        <v>0</v>
      </c>
      <c r="K59" s="65">
        <f ca="1">COUNTIF(OFFSET(class5_1,MATCH(K$1,'5 класс'!$A:$A,0)-7+'Итог по классам'!$B59,,,),"Ф")</f>
        <v>0</v>
      </c>
      <c r="L59" s="23">
        <f ca="1">COUNTIF(OFFSET(class5_1,MATCH(L$1,'5 класс'!$A:$A,0)-7+'Итог по классам'!$B59,,,),"р")</f>
        <v>0</v>
      </c>
      <c r="M59" s="23">
        <f ca="1">COUNTIF(OFFSET(class5_1,MATCH(M$1,'5 класс'!$A:$A,0)-7+'Итог по классам'!$B59,,,),"ш")</f>
        <v>0</v>
      </c>
      <c r="N59" s="23">
        <f ca="1">COUNTIF(OFFSET(class5_2,MATCH(N$1,'5 класс'!$A:$A,0)-7+'Итог по классам'!$B59,,,),"Ф")</f>
        <v>0</v>
      </c>
      <c r="O59" s="23">
        <f ca="1">COUNTIF(OFFSET(class5_2,MATCH(O$1,'5 класс'!$A:$A,0)-7+'Итог по классам'!$B59,,,),"р")</f>
        <v>0</v>
      </c>
      <c r="P59" s="23">
        <f ca="1">COUNTIF(OFFSET(class5_2,MATCH(P$1,'5 класс'!$A:$A,0)-7+'Итог по классам'!$B59,,,),"ш")</f>
        <v>0</v>
      </c>
      <c r="Q59" s="65">
        <f ca="1">COUNTIF(OFFSET(class5_1,MATCH(Q$1,'5 класс'!$A:$A,0)-7+'Итог по классам'!$B59,,,),"Ф")</f>
        <v>0</v>
      </c>
      <c r="R59" s="23">
        <f ca="1">COUNTIF(OFFSET(class5_1,MATCH(R$1,'5 класс'!$A:$A,0)-7+'Итог по классам'!$B59,,,),"р")</f>
        <v>0</v>
      </c>
      <c r="S59" s="23">
        <f ca="1">COUNTIF(OFFSET(class5_1,MATCH(S$1,'5 класс'!$A:$A,0)-7+'Итог по классам'!$B59,,,),"ш")</f>
        <v>0</v>
      </c>
      <c r="T59" s="23">
        <f ca="1">COUNTIF(OFFSET(class5_2,MATCH(T$1,'5 класс'!$A:$A,0)-7+'Итог по классам'!$B59,,,),"Ф")</f>
        <v>0</v>
      </c>
      <c r="U59" s="23">
        <f ca="1">COUNTIF(OFFSET(class5_2,MATCH(U$1,'5 класс'!$A:$A,0)-7+'Итог по классам'!$B59,,,),"р")</f>
        <v>0</v>
      </c>
      <c r="V59" s="23">
        <f ca="1">COUNTIF(OFFSET(class5_2,MATCH(V$1,'5 класс'!$A:$A,0)-7+'Итог по классам'!$B59,,,),"ш")</f>
        <v>0</v>
      </c>
      <c r="W59" s="65">
        <f ca="1">COUNTIF(OFFSET(class5_1,MATCH(W$1,'5 класс'!$A:$A,0)-7+'Итог по классам'!$B59,,,),"Ф")</f>
        <v>0</v>
      </c>
      <c r="X59" s="23">
        <f ca="1">COUNTIF(OFFSET(class5_1,MATCH(X$1,'5 класс'!$A:$A,0)-7+'Итог по классам'!$B59,,,),"р")</f>
        <v>0</v>
      </c>
      <c r="Y59" s="23">
        <f ca="1">COUNTIF(OFFSET(class5_1,MATCH(Y$1,'5 класс'!$A:$A,0)-7+'Итог по классам'!$B59,,,),"ш")</f>
        <v>0</v>
      </c>
      <c r="Z59" s="23">
        <f ca="1">COUNTIF(OFFSET(class5_2,MATCH(Z$1,'5 класс'!$A:$A,0)-7+'Итог по классам'!$B59,,,),"Ф")</f>
        <v>0</v>
      </c>
      <c r="AA59" s="23">
        <f ca="1">COUNTIF(OFFSET(class5_2,MATCH(AA$1,'5 класс'!$A:$A,0)-7+'Итог по классам'!$B59,,,),"р")</f>
        <v>0</v>
      </c>
      <c r="AB59" s="23">
        <f ca="1">COUNTIF(OFFSET(class5_2,MATCH(AB$1,'5 класс'!$A:$A,0)-7+'Итог по классам'!$B59,,,),"ш")</f>
        <v>0</v>
      </c>
    </row>
    <row r="60" spans="1:28" ht="15.75" customHeight="1" x14ac:dyDescent="0.25">
      <c r="A60" s="64">
        <f t="shared" si="3"/>
        <v>3</v>
      </c>
      <c r="B60" s="23">
        <v>12</v>
      </c>
      <c r="C60" s="38" t="s">
        <v>99</v>
      </c>
      <c r="D60" s="38" t="s">
        <v>91</v>
      </c>
      <c r="E60" s="23">
        <f ca="1">COUNTIF(OFFSET(class5_1,MATCH(E$1,'5 класс'!$A:$A,0)-7+'Итог по классам'!$B60,,,),"Ф")</f>
        <v>0</v>
      </c>
      <c r="F60" s="23">
        <f ca="1">COUNTIF(OFFSET(class5_1,MATCH(F$1,'5 класс'!$A:$A,0)-7+'Итог по классам'!$B60,,,),"р")</f>
        <v>0</v>
      </c>
      <c r="G60" s="23">
        <f ca="1">COUNTIF(OFFSET(class5_1,MATCH(G$1,'5 класс'!$A:$A,0)-7+'Итог по классам'!$B60,,,),"ш")</f>
        <v>0</v>
      </c>
      <c r="H60" s="23">
        <f ca="1">COUNTIF(OFFSET(class5_2,MATCH(H$1,'5 класс'!$A:$A,0)-7+'Итог по классам'!$B60,,,),"Ф")</f>
        <v>0</v>
      </c>
      <c r="I60" s="23">
        <f ca="1">COUNTIF(OFFSET(class5_2,MATCH(I$1,'5 класс'!$A:$A,0)-7+'Итог по классам'!$B60,,,),"р")</f>
        <v>0</v>
      </c>
      <c r="J60" s="23">
        <f ca="1">COUNTIF(OFFSET(class5_2,MATCH(J$1,'5 класс'!$A:$A,0)-7+'Итог по классам'!$B60,,,),"ш")</f>
        <v>0</v>
      </c>
      <c r="K60" s="65">
        <f ca="1">COUNTIF(OFFSET(class5_1,MATCH(K$1,'5 класс'!$A:$A,0)-7+'Итог по классам'!$B60,,,),"Ф")</f>
        <v>0</v>
      </c>
      <c r="L60" s="23">
        <f ca="1">COUNTIF(OFFSET(class5_1,MATCH(L$1,'5 класс'!$A:$A,0)-7+'Итог по классам'!$B60,,,),"р")</f>
        <v>0</v>
      </c>
      <c r="M60" s="23">
        <f ca="1">COUNTIF(OFFSET(class5_1,MATCH(M$1,'5 класс'!$A:$A,0)-7+'Итог по классам'!$B60,,,),"ш")</f>
        <v>0</v>
      </c>
      <c r="N60" s="23">
        <f ca="1">COUNTIF(OFFSET(class5_2,MATCH(N$1,'5 класс'!$A:$A,0)-7+'Итог по классам'!$B60,,,),"Ф")</f>
        <v>0</v>
      </c>
      <c r="O60" s="23">
        <f ca="1">COUNTIF(OFFSET(class5_2,MATCH(O$1,'5 класс'!$A:$A,0)-7+'Итог по классам'!$B60,,,),"р")</f>
        <v>0</v>
      </c>
      <c r="P60" s="23">
        <f ca="1">COUNTIF(OFFSET(class5_2,MATCH(P$1,'5 класс'!$A:$A,0)-7+'Итог по классам'!$B60,,,),"ш")</f>
        <v>0</v>
      </c>
      <c r="Q60" s="65">
        <f ca="1">COUNTIF(OFFSET(class5_1,MATCH(Q$1,'5 класс'!$A:$A,0)-7+'Итог по классам'!$B60,,,),"Ф")</f>
        <v>0</v>
      </c>
      <c r="R60" s="23">
        <f ca="1">COUNTIF(OFFSET(class5_1,MATCH(R$1,'5 класс'!$A:$A,0)-7+'Итог по классам'!$B60,,,),"р")</f>
        <v>0</v>
      </c>
      <c r="S60" s="23">
        <f ca="1">COUNTIF(OFFSET(class5_1,MATCH(S$1,'5 класс'!$A:$A,0)-7+'Итог по классам'!$B60,,,),"ш")</f>
        <v>0</v>
      </c>
      <c r="T60" s="23">
        <f ca="1">COUNTIF(OFFSET(class5_2,MATCH(T$1,'5 класс'!$A:$A,0)-7+'Итог по классам'!$B60,,,),"Ф")</f>
        <v>0</v>
      </c>
      <c r="U60" s="23">
        <f ca="1">COUNTIF(OFFSET(class5_2,MATCH(U$1,'5 класс'!$A:$A,0)-7+'Итог по классам'!$B60,,,),"р")</f>
        <v>0</v>
      </c>
      <c r="V60" s="23">
        <f ca="1">COUNTIF(OFFSET(class5_2,MATCH(V$1,'5 класс'!$A:$A,0)-7+'Итог по классам'!$B60,,,),"ш")</f>
        <v>0</v>
      </c>
      <c r="W60" s="65">
        <f ca="1">COUNTIF(OFFSET(class5_1,MATCH(W$1,'5 класс'!$A:$A,0)-7+'Итог по классам'!$B60,,,),"Ф")</f>
        <v>0</v>
      </c>
      <c r="X60" s="23">
        <f ca="1">COUNTIF(OFFSET(class5_1,MATCH(X$1,'5 класс'!$A:$A,0)-7+'Итог по классам'!$B60,,,),"р")</f>
        <v>0</v>
      </c>
      <c r="Y60" s="23">
        <f ca="1">COUNTIF(OFFSET(class5_1,MATCH(Y$1,'5 класс'!$A:$A,0)-7+'Итог по классам'!$B60,,,),"ш")</f>
        <v>0</v>
      </c>
      <c r="Z60" s="23">
        <f ca="1">COUNTIF(OFFSET(class5_2,MATCH(Z$1,'5 класс'!$A:$A,0)-7+'Итог по классам'!$B60,,,),"Ф")</f>
        <v>0</v>
      </c>
      <c r="AA60" s="23">
        <f ca="1">COUNTIF(OFFSET(class5_2,MATCH(AA$1,'5 класс'!$A:$A,0)-7+'Итог по классам'!$B60,,,),"р")</f>
        <v>0</v>
      </c>
      <c r="AB60" s="23">
        <f ca="1">COUNTIF(OFFSET(class5_2,MATCH(AB$1,'5 класс'!$A:$A,0)-7+'Итог по классам'!$B60,,,),"ш")</f>
        <v>0</v>
      </c>
    </row>
    <row r="61" spans="1:28" ht="15.75" customHeight="1" x14ac:dyDescent="0.25">
      <c r="A61" s="64">
        <f t="shared" si="3"/>
        <v>3</v>
      </c>
      <c r="B61" s="23">
        <v>13</v>
      </c>
      <c r="C61" s="38" t="s">
        <v>100</v>
      </c>
      <c r="D61" s="38" t="s">
        <v>91</v>
      </c>
      <c r="E61" s="23">
        <f ca="1">COUNTIF(OFFSET(class5_1,MATCH(E$1,'5 класс'!$A:$A,0)-7+'Итог по классам'!$B61,,,),"Ф")</f>
        <v>0</v>
      </c>
      <c r="F61" s="23">
        <f ca="1">COUNTIF(OFFSET(class5_1,MATCH(F$1,'5 класс'!$A:$A,0)-7+'Итог по классам'!$B61,,,),"р")</f>
        <v>0</v>
      </c>
      <c r="G61" s="23">
        <f ca="1">COUNTIF(OFFSET(class5_1,MATCH(G$1,'5 класс'!$A:$A,0)-7+'Итог по классам'!$B61,,,),"ш")</f>
        <v>0</v>
      </c>
      <c r="H61" s="23">
        <f ca="1">COUNTIF(OFFSET(class5_2,MATCH(H$1,'5 класс'!$A:$A,0)-7+'Итог по классам'!$B61,,,),"Ф")</f>
        <v>0</v>
      </c>
      <c r="I61" s="23">
        <f ca="1">COUNTIF(OFFSET(class5_2,MATCH(I$1,'5 класс'!$A:$A,0)-7+'Итог по классам'!$B61,,,),"р")</f>
        <v>0</v>
      </c>
      <c r="J61" s="23">
        <f ca="1">COUNTIF(OFFSET(class5_2,MATCH(J$1,'5 класс'!$A:$A,0)-7+'Итог по классам'!$B61,,,),"ш")</f>
        <v>1</v>
      </c>
      <c r="K61" s="65">
        <f ca="1">COUNTIF(OFFSET(class5_1,MATCH(K$1,'5 класс'!$A:$A,0)-7+'Итог по классам'!$B61,,,),"Ф")</f>
        <v>0</v>
      </c>
      <c r="L61" s="23">
        <f ca="1">COUNTIF(OFFSET(class5_1,MATCH(L$1,'5 класс'!$A:$A,0)-7+'Итог по классам'!$B61,,,),"р")</f>
        <v>0</v>
      </c>
      <c r="M61" s="23">
        <f ca="1">COUNTIF(OFFSET(class5_1,MATCH(M$1,'5 класс'!$A:$A,0)-7+'Итог по классам'!$B61,,,),"ш")</f>
        <v>0</v>
      </c>
      <c r="N61" s="23">
        <f ca="1">COUNTIF(OFFSET(class5_2,MATCH(N$1,'5 класс'!$A:$A,0)-7+'Итог по классам'!$B61,,,),"Ф")</f>
        <v>0</v>
      </c>
      <c r="O61" s="23">
        <f ca="1">COUNTIF(OFFSET(class5_2,MATCH(O$1,'5 класс'!$A:$A,0)-7+'Итог по классам'!$B61,,,),"р")</f>
        <v>0</v>
      </c>
      <c r="P61" s="23">
        <f ca="1">COUNTIF(OFFSET(class5_2,MATCH(P$1,'5 класс'!$A:$A,0)-7+'Итог по классам'!$B61,,,),"ш")</f>
        <v>0</v>
      </c>
      <c r="Q61" s="65">
        <f ca="1">COUNTIF(OFFSET(class5_1,MATCH(Q$1,'5 класс'!$A:$A,0)-7+'Итог по классам'!$B61,,,),"Ф")</f>
        <v>0</v>
      </c>
      <c r="R61" s="23">
        <f ca="1">COUNTIF(OFFSET(class5_1,MATCH(R$1,'5 класс'!$A:$A,0)-7+'Итог по классам'!$B61,,,),"р")</f>
        <v>0</v>
      </c>
      <c r="S61" s="23">
        <f ca="1">COUNTIF(OFFSET(class5_1,MATCH(S$1,'5 класс'!$A:$A,0)-7+'Итог по классам'!$B61,,,),"ш")</f>
        <v>0</v>
      </c>
      <c r="T61" s="23">
        <f ca="1">COUNTIF(OFFSET(class5_2,MATCH(T$1,'5 класс'!$A:$A,0)-7+'Итог по классам'!$B61,,,),"Ф")</f>
        <v>0</v>
      </c>
      <c r="U61" s="23">
        <f ca="1">COUNTIF(OFFSET(class5_2,MATCH(U$1,'5 класс'!$A:$A,0)-7+'Итог по классам'!$B61,,,),"р")</f>
        <v>0</v>
      </c>
      <c r="V61" s="23">
        <f ca="1">COUNTIF(OFFSET(class5_2,MATCH(V$1,'5 класс'!$A:$A,0)-7+'Итог по классам'!$B61,,,),"ш")</f>
        <v>0</v>
      </c>
      <c r="W61" s="65">
        <f ca="1">COUNTIF(OFFSET(class5_1,MATCH(W$1,'5 класс'!$A:$A,0)-7+'Итог по классам'!$B61,,,),"Ф")</f>
        <v>0</v>
      </c>
      <c r="X61" s="23">
        <f ca="1">COUNTIF(OFFSET(class5_1,MATCH(X$1,'5 класс'!$A:$A,0)-7+'Итог по классам'!$B61,,,),"р")</f>
        <v>0</v>
      </c>
      <c r="Y61" s="23">
        <f ca="1">COUNTIF(OFFSET(class5_1,MATCH(Y$1,'5 класс'!$A:$A,0)-7+'Итог по классам'!$B61,,,),"ш")</f>
        <v>0</v>
      </c>
      <c r="Z61" s="23">
        <f ca="1">COUNTIF(OFFSET(class5_2,MATCH(Z$1,'5 класс'!$A:$A,0)-7+'Итог по классам'!$B61,,,),"Ф")</f>
        <v>0</v>
      </c>
      <c r="AA61" s="23">
        <f ca="1">COUNTIF(OFFSET(class5_2,MATCH(AA$1,'5 класс'!$A:$A,0)-7+'Итог по классам'!$B61,,,),"р")</f>
        <v>0</v>
      </c>
      <c r="AB61" s="23">
        <f ca="1">COUNTIF(OFFSET(class5_2,MATCH(AB$1,'5 класс'!$A:$A,0)-7+'Итог по классам'!$B61,,,),"ш")</f>
        <v>0</v>
      </c>
    </row>
    <row r="62" spans="1:28" ht="15.75" customHeight="1" x14ac:dyDescent="0.25">
      <c r="A62" s="64">
        <f t="shared" si="3"/>
        <v>3</v>
      </c>
      <c r="B62" s="23">
        <v>14</v>
      </c>
      <c r="C62" s="38" t="s">
        <v>101</v>
      </c>
      <c r="D62" s="38" t="s">
        <v>91</v>
      </c>
      <c r="E62" s="23">
        <f ca="1">COUNTIF(OFFSET(class5_1,MATCH(E$1,'5 класс'!$A:$A,0)-7+'Итог по классам'!$B62,,,),"Ф")</f>
        <v>0</v>
      </c>
      <c r="F62" s="23">
        <f ca="1">COUNTIF(OFFSET(class5_1,MATCH(F$1,'5 класс'!$A:$A,0)-7+'Итог по классам'!$B62,,,),"р")</f>
        <v>0</v>
      </c>
      <c r="G62" s="23">
        <f ca="1">COUNTIF(OFFSET(class5_1,MATCH(G$1,'5 класс'!$A:$A,0)-7+'Итог по классам'!$B62,,,),"ш")</f>
        <v>0</v>
      </c>
      <c r="H62" s="23">
        <f ca="1">COUNTIF(OFFSET(class5_2,MATCH(H$1,'5 класс'!$A:$A,0)-7+'Итог по классам'!$B62,,,),"Ф")</f>
        <v>0</v>
      </c>
      <c r="I62" s="23">
        <f ca="1">COUNTIF(OFFSET(class5_2,MATCH(I$1,'5 класс'!$A:$A,0)-7+'Итог по классам'!$B62,,,),"р")</f>
        <v>0</v>
      </c>
      <c r="J62" s="23">
        <f ca="1">COUNTIF(OFFSET(class5_2,MATCH(J$1,'5 класс'!$A:$A,0)-7+'Итог по классам'!$B62,,,),"ш")</f>
        <v>0</v>
      </c>
      <c r="K62" s="65">
        <f ca="1">COUNTIF(OFFSET(class5_1,MATCH(K$1,'5 класс'!$A:$A,0)-7+'Итог по классам'!$B62,,,),"Ф")</f>
        <v>0</v>
      </c>
      <c r="L62" s="23">
        <f ca="1">COUNTIF(OFFSET(class5_1,MATCH(L$1,'5 класс'!$A:$A,0)-7+'Итог по классам'!$B62,,,),"р")</f>
        <v>0</v>
      </c>
      <c r="M62" s="23">
        <f ca="1">COUNTIF(OFFSET(class5_1,MATCH(M$1,'5 класс'!$A:$A,0)-7+'Итог по классам'!$B62,,,),"ш")</f>
        <v>0</v>
      </c>
      <c r="N62" s="23">
        <f ca="1">COUNTIF(OFFSET(class5_2,MATCH(N$1,'5 класс'!$A:$A,0)-7+'Итог по классам'!$B62,,,),"Ф")</f>
        <v>0</v>
      </c>
      <c r="O62" s="23">
        <f ca="1">COUNTIF(OFFSET(class5_2,MATCH(O$1,'5 класс'!$A:$A,0)-7+'Итог по классам'!$B62,,,),"р")</f>
        <v>0</v>
      </c>
      <c r="P62" s="23">
        <f ca="1">COUNTIF(OFFSET(class5_2,MATCH(P$1,'5 класс'!$A:$A,0)-7+'Итог по классам'!$B62,,,),"ш")</f>
        <v>0</v>
      </c>
      <c r="Q62" s="65">
        <f ca="1">COUNTIF(OFFSET(class5_1,MATCH(Q$1,'5 класс'!$A:$A,0)-7+'Итог по классам'!$B62,,,),"Ф")</f>
        <v>0</v>
      </c>
      <c r="R62" s="23">
        <f ca="1">COUNTIF(OFFSET(class5_1,MATCH(R$1,'5 класс'!$A:$A,0)-7+'Итог по классам'!$B62,,,),"р")</f>
        <v>0</v>
      </c>
      <c r="S62" s="23">
        <f ca="1">COUNTIF(OFFSET(class5_1,MATCH(S$1,'5 класс'!$A:$A,0)-7+'Итог по классам'!$B62,,,),"ш")</f>
        <v>0</v>
      </c>
      <c r="T62" s="23">
        <f ca="1">COUNTIF(OFFSET(class5_2,MATCH(T$1,'5 класс'!$A:$A,0)-7+'Итог по классам'!$B62,,,),"Ф")</f>
        <v>0</v>
      </c>
      <c r="U62" s="23">
        <f ca="1">COUNTIF(OFFSET(class5_2,MATCH(U$1,'5 класс'!$A:$A,0)-7+'Итог по классам'!$B62,,,),"р")</f>
        <v>0</v>
      </c>
      <c r="V62" s="23">
        <f ca="1">COUNTIF(OFFSET(class5_2,MATCH(V$1,'5 класс'!$A:$A,0)-7+'Итог по классам'!$B62,,,),"ш")</f>
        <v>0</v>
      </c>
      <c r="W62" s="65">
        <f ca="1">COUNTIF(OFFSET(class5_1,MATCH(W$1,'5 класс'!$A:$A,0)-7+'Итог по классам'!$B62,,,),"Ф")</f>
        <v>0</v>
      </c>
      <c r="X62" s="23">
        <f ca="1">COUNTIF(OFFSET(class5_1,MATCH(X$1,'5 класс'!$A:$A,0)-7+'Итог по классам'!$B62,,,),"р")</f>
        <v>0</v>
      </c>
      <c r="Y62" s="23">
        <f ca="1">COUNTIF(OFFSET(class5_1,MATCH(Y$1,'5 класс'!$A:$A,0)-7+'Итог по классам'!$B62,,,),"ш")</f>
        <v>0</v>
      </c>
      <c r="Z62" s="23">
        <f ca="1">COUNTIF(OFFSET(class5_2,MATCH(Z$1,'5 класс'!$A:$A,0)-7+'Итог по классам'!$B62,,,),"Ф")</f>
        <v>0</v>
      </c>
      <c r="AA62" s="23">
        <f ca="1">COUNTIF(OFFSET(class5_2,MATCH(AA$1,'5 класс'!$A:$A,0)-7+'Итог по классам'!$B62,,,),"р")</f>
        <v>0</v>
      </c>
      <c r="AB62" s="23">
        <f ca="1">COUNTIF(OFFSET(class5_2,MATCH(AB$1,'5 класс'!$A:$A,0)-7+'Итог по классам'!$B62,,,),"ш")</f>
        <v>0</v>
      </c>
    </row>
    <row r="63" spans="1:28" ht="15.75" customHeight="1" x14ac:dyDescent="0.25">
      <c r="A63" s="64">
        <f t="shared" si="3"/>
        <v>3</v>
      </c>
      <c r="B63" s="23">
        <v>15</v>
      </c>
      <c r="C63" s="38" t="s">
        <v>78</v>
      </c>
      <c r="D63" s="38" t="s">
        <v>91</v>
      </c>
      <c r="E63" s="23">
        <f ca="1">COUNTIF(OFFSET(class5_1,MATCH(E$1,'5 класс'!$A:$A,0)-7+'Итог по классам'!$B63,,,),"Ф")</f>
        <v>0</v>
      </c>
      <c r="F63" s="23">
        <f ca="1">COUNTIF(OFFSET(class5_1,MATCH(F$1,'5 класс'!$A:$A,0)-7+'Итог по классам'!$B63,,,),"р")</f>
        <v>0</v>
      </c>
      <c r="G63" s="23">
        <f ca="1">COUNTIF(OFFSET(class5_1,MATCH(G$1,'5 класс'!$A:$A,0)-7+'Итог по классам'!$B63,,,),"ш")</f>
        <v>0</v>
      </c>
      <c r="H63" s="23">
        <f ca="1">COUNTIF(OFFSET(class5_2,MATCH(H$1,'5 класс'!$A:$A,0)-7+'Итог по классам'!$B63,,,),"Ф")</f>
        <v>0</v>
      </c>
      <c r="I63" s="23">
        <f ca="1">COUNTIF(OFFSET(class5_2,MATCH(I$1,'5 класс'!$A:$A,0)-7+'Итог по классам'!$B63,,,),"р")</f>
        <v>0</v>
      </c>
      <c r="J63" s="23">
        <f ca="1">COUNTIF(OFFSET(class5_2,MATCH(J$1,'5 класс'!$A:$A,0)-7+'Итог по классам'!$B63,,,),"ш")</f>
        <v>1</v>
      </c>
      <c r="K63" s="65">
        <f ca="1">COUNTIF(OFFSET(class5_1,MATCH(K$1,'5 класс'!$A:$A,0)-7+'Итог по классам'!$B63,,,),"Ф")</f>
        <v>0</v>
      </c>
      <c r="L63" s="23">
        <f ca="1">COUNTIF(OFFSET(class5_1,MATCH(L$1,'5 класс'!$A:$A,0)-7+'Итог по классам'!$B63,,,),"р")</f>
        <v>0</v>
      </c>
      <c r="M63" s="23">
        <f ca="1">COUNTIF(OFFSET(class5_1,MATCH(M$1,'5 класс'!$A:$A,0)-7+'Итог по классам'!$B63,,,),"ш")</f>
        <v>0</v>
      </c>
      <c r="N63" s="23">
        <f ca="1">COUNTIF(OFFSET(class5_2,MATCH(N$1,'5 класс'!$A:$A,0)-7+'Итог по классам'!$B63,,,),"Ф")</f>
        <v>0</v>
      </c>
      <c r="O63" s="23">
        <f ca="1">COUNTIF(OFFSET(class5_2,MATCH(O$1,'5 класс'!$A:$A,0)-7+'Итог по классам'!$B63,,,),"р")</f>
        <v>0</v>
      </c>
      <c r="P63" s="23">
        <f ca="1">COUNTIF(OFFSET(class5_2,MATCH(P$1,'5 класс'!$A:$A,0)-7+'Итог по классам'!$B63,,,),"ш")</f>
        <v>1</v>
      </c>
      <c r="Q63" s="65">
        <f ca="1">COUNTIF(OFFSET(class5_1,MATCH(Q$1,'5 класс'!$A:$A,0)-7+'Итог по классам'!$B63,,,),"Ф")</f>
        <v>0</v>
      </c>
      <c r="R63" s="23">
        <f ca="1">COUNTIF(OFFSET(class5_1,MATCH(R$1,'5 класс'!$A:$A,0)-7+'Итог по классам'!$B63,,,),"р")</f>
        <v>0</v>
      </c>
      <c r="S63" s="23">
        <f ca="1">COUNTIF(OFFSET(class5_1,MATCH(S$1,'5 класс'!$A:$A,0)-7+'Итог по классам'!$B63,,,),"ш")</f>
        <v>0</v>
      </c>
      <c r="T63" s="23">
        <f ca="1">COUNTIF(OFFSET(class5_2,MATCH(T$1,'5 класс'!$A:$A,0)-7+'Итог по классам'!$B63,,,),"Ф")</f>
        <v>0</v>
      </c>
      <c r="U63" s="23">
        <f ca="1">COUNTIF(OFFSET(class5_2,MATCH(U$1,'5 класс'!$A:$A,0)-7+'Итог по классам'!$B63,,,),"р")</f>
        <v>0</v>
      </c>
      <c r="V63" s="23">
        <f ca="1">COUNTIF(OFFSET(class5_2,MATCH(V$1,'5 класс'!$A:$A,0)-7+'Итог по классам'!$B63,,,),"ш")</f>
        <v>1</v>
      </c>
      <c r="W63" s="65">
        <f ca="1">COUNTIF(OFFSET(class5_1,MATCH(W$1,'5 класс'!$A:$A,0)-7+'Итог по классам'!$B63,,,),"Ф")</f>
        <v>0</v>
      </c>
      <c r="X63" s="23">
        <f ca="1">COUNTIF(OFFSET(class5_1,MATCH(X$1,'5 класс'!$A:$A,0)-7+'Итог по классам'!$B63,,,),"р")</f>
        <v>0</v>
      </c>
      <c r="Y63" s="23">
        <f ca="1">COUNTIF(OFFSET(class5_1,MATCH(Y$1,'5 класс'!$A:$A,0)-7+'Итог по классам'!$B63,,,),"ш")</f>
        <v>0</v>
      </c>
      <c r="Z63" s="23">
        <f ca="1">COUNTIF(OFFSET(class5_2,MATCH(Z$1,'5 класс'!$A:$A,0)-7+'Итог по классам'!$B63,,,),"Ф")</f>
        <v>0</v>
      </c>
      <c r="AA63" s="23">
        <f ca="1">COUNTIF(OFFSET(class5_2,MATCH(AA$1,'5 класс'!$A:$A,0)-7+'Итог по классам'!$B63,,,),"р")</f>
        <v>0</v>
      </c>
      <c r="AB63" s="23">
        <f ca="1">COUNTIF(OFFSET(class5_2,MATCH(AB$1,'5 класс'!$A:$A,0)-7+'Итог по классам'!$B63,,,),"ш")</f>
        <v>0</v>
      </c>
    </row>
    <row r="64" spans="1:28" ht="15.75" customHeight="1" x14ac:dyDescent="0.25">
      <c r="A64" s="64">
        <f t="shared" si="3"/>
        <v>3</v>
      </c>
      <c r="B64" s="23">
        <v>16</v>
      </c>
      <c r="C64" s="38" t="s">
        <v>79</v>
      </c>
      <c r="D64" s="38" t="s">
        <v>91</v>
      </c>
      <c r="E64" s="23">
        <f ca="1">COUNTIF(OFFSET(class5_1,MATCH(E$1,'5 класс'!$A:$A,0)-7+'Итог по классам'!$B64,,,),"Ф")</f>
        <v>0</v>
      </c>
      <c r="F64" s="23">
        <f ca="1">COUNTIF(OFFSET(class5_1,MATCH(F$1,'5 класс'!$A:$A,0)-7+'Итог по классам'!$B64,,,),"р")</f>
        <v>0</v>
      </c>
      <c r="G64" s="23">
        <f ca="1">COUNTIF(OFFSET(class5_1,MATCH(G$1,'5 класс'!$A:$A,0)-7+'Итог по классам'!$B64,,,),"ш")</f>
        <v>0</v>
      </c>
      <c r="H64" s="23">
        <f ca="1">COUNTIF(OFFSET(class5_2,MATCH(H$1,'5 класс'!$A:$A,0)-7+'Итог по классам'!$B64,,,),"Ф")</f>
        <v>0</v>
      </c>
      <c r="I64" s="23">
        <f ca="1">COUNTIF(OFFSET(class5_2,MATCH(I$1,'5 класс'!$A:$A,0)-7+'Итог по классам'!$B64,,,),"р")</f>
        <v>0</v>
      </c>
      <c r="J64" s="23">
        <f ca="1">COUNTIF(OFFSET(class5_2,MATCH(J$1,'5 класс'!$A:$A,0)-7+'Итог по классам'!$B64,,,),"ш")</f>
        <v>0</v>
      </c>
      <c r="K64" s="65">
        <f ca="1">COUNTIF(OFFSET(class5_1,MATCH(K$1,'5 класс'!$A:$A,0)-7+'Итог по классам'!$B64,,,),"Ф")</f>
        <v>0</v>
      </c>
      <c r="L64" s="23">
        <f ca="1">COUNTIF(OFFSET(class5_1,MATCH(L$1,'5 класс'!$A:$A,0)-7+'Итог по классам'!$B64,,,),"р")</f>
        <v>0</v>
      </c>
      <c r="M64" s="23">
        <f ca="1">COUNTIF(OFFSET(class5_1,MATCH(M$1,'5 класс'!$A:$A,0)-7+'Итог по классам'!$B64,,,),"ш")</f>
        <v>0</v>
      </c>
      <c r="N64" s="23">
        <f ca="1">COUNTIF(OFFSET(class5_2,MATCH(N$1,'5 класс'!$A:$A,0)-7+'Итог по классам'!$B64,,,),"Ф")</f>
        <v>0</v>
      </c>
      <c r="O64" s="23">
        <f ca="1">COUNTIF(OFFSET(class5_2,MATCH(O$1,'5 класс'!$A:$A,0)-7+'Итог по классам'!$B64,,,),"р")</f>
        <v>0</v>
      </c>
      <c r="P64" s="23">
        <f ca="1">COUNTIF(OFFSET(class5_2,MATCH(P$1,'5 класс'!$A:$A,0)-7+'Итог по классам'!$B64,,,),"ш")</f>
        <v>0</v>
      </c>
      <c r="Q64" s="65">
        <f ca="1">COUNTIF(OFFSET(class5_1,MATCH(Q$1,'5 класс'!$A:$A,0)-7+'Итог по классам'!$B64,,,),"Ф")</f>
        <v>0</v>
      </c>
      <c r="R64" s="23">
        <f ca="1">COUNTIF(OFFSET(class5_1,MATCH(R$1,'5 класс'!$A:$A,0)-7+'Итог по классам'!$B64,,,),"р")</f>
        <v>0</v>
      </c>
      <c r="S64" s="23">
        <f ca="1">COUNTIF(OFFSET(class5_1,MATCH(S$1,'5 класс'!$A:$A,0)-7+'Итог по классам'!$B64,,,),"ш")</f>
        <v>0</v>
      </c>
      <c r="T64" s="23">
        <f ca="1">COUNTIF(OFFSET(class5_2,MATCH(T$1,'5 класс'!$A:$A,0)-7+'Итог по классам'!$B64,,,),"Ф")</f>
        <v>0</v>
      </c>
      <c r="U64" s="23">
        <f ca="1">COUNTIF(OFFSET(class5_2,MATCH(U$1,'5 класс'!$A:$A,0)-7+'Итог по классам'!$B64,,,),"р")</f>
        <v>0</v>
      </c>
      <c r="V64" s="23">
        <f ca="1">COUNTIF(OFFSET(class5_2,MATCH(V$1,'5 класс'!$A:$A,0)-7+'Итог по классам'!$B64,,,),"ш")</f>
        <v>0</v>
      </c>
      <c r="W64" s="65">
        <f ca="1">COUNTIF(OFFSET(class5_1,MATCH(W$1,'5 класс'!$A:$A,0)-7+'Итог по классам'!$B64,,,),"Ф")</f>
        <v>0</v>
      </c>
      <c r="X64" s="23">
        <f ca="1">COUNTIF(OFFSET(class5_1,MATCH(X$1,'5 класс'!$A:$A,0)-7+'Итог по классам'!$B64,,,),"р")</f>
        <v>0</v>
      </c>
      <c r="Y64" s="23">
        <f ca="1">COUNTIF(OFFSET(class5_1,MATCH(Y$1,'5 класс'!$A:$A,0)-7+'Итог по классам'!$B64,,,),"ш")</f>
        <v>0</v>
      </c>
      <c r="Z64" s="23">
        <f ca="1">COUNTIF(OFFSET(class5_2,MATCH(Z$1,'5 класс'!$A:$A,0)-7+'Итог по классам'!$B64,,,),"Ф")</f>
        <v>0</v>
      </c>
      <c r="AA64" s="23">
        <f ca="1">COUNTIF(OFFSET(class5_2,MATCH(AA$1,'5 класс'!$A:$A,0)-7+'Итог по классам'!$B64,,,),"р")</f>
        <v>0</v>
      </c>
      <c r="AB64" s="23">
        <f ca="1">COUNTIF(OFFSET(class5_2,MATCH(AB$1,'5 класс'!$A:$A,0)-7+'Итог по классам'!$B64,,,),"ш")</f>
        <v>0</v>
      </c>
    </row>
    <row r="65" spans="1:28" ht="15.75" customHeight="1" x14ac:dyDescent="0.25">
      <c r="A65" s="64">
        <f t="shared" si="3"/>
        <v>3</v>
      </c>
      <c r="B65" s="23">
        <v>17</v>
      </c>
      <c r="C65" s="38" t="s">
        <v>80</v>
      </c>
      <c r="D65" s="38" t="s">
        <v>91</v>
      </c>
      <c r="E65" s="23">
        <f ca="1">COUNTIF(OFFSET(class5_1,MATCH(E$1,'5 класс'!$A:$A,0)-7+'Итог по классам'!$B65,,,),"Ф")</f>
        <v>0</v>
      </c>
      <c r="F65" s="23">
        <f ca="1">COUNTIF(OFFSET(class5_1,MATCH(F$1,'5 класс'!$A:$A,0)-7+'Итог по классам'!$B65,,,),"р")</f>
        <v>0</v>
      </c>
      <c r="G65" s="23">
        <f ca="1">COUNTIF(OFFSET(class5_1,MATCH(G$1,'5 класс'!$A:$A,0)-7+'Итог по классам'!$B65,,,),"ш")</f>
        <v>1</v>
      </c>
      <c r="H65" s="23">
        <f ca="1">COUNTIF(OFFSET(class5_2,MATCH(H$1,'5 класс'!$A:$A,0)-7+'Итог по классам'!$B65,,,),"Ф")</f>
        <v>0</v>
      </c>
      <c r="I65" s="23">
        <f ca="1">COUNTIF(OFFSET(class5_2,MATCH(I$1,'5 класс'!$A:$A,0)-7+'Итог по классам'!$B65,,,),"р")</f>
        <v>0</v>
      </c>
      <c r="J65" s="23">
        <f ca="1">COUNTIF(OFFSET(class5_2,MATCH(J$1,'5 класс'!$A:$A,0)-7+'Итог по классам'!$B65,,,),"ш")</f>
        <v>0</v>
      </c>
      <c r="K65" s="65">
        <f ca="1">COUNTIF(OFFSET(class5_1,MATCH(K$1,'5 класс'!$A:$A,0)-7+'Итог по классам'!$B65,,,),"Ф")</f>
        <v>0</v>
      </c>
      <c r="L65" s="23">
        <f ca="1">COUNTIF(OFFSET(class5_1,MATCH(L$1,'5 класс'!$A:$A,0)-7+'Итог по классам'!$B65,,,),"р")</f>
        <v>0</v>
      </c>
      <c r="M65" s="23">
        <f ca="1">COUNTIF(OFFSET(class5_1,MATCH(M$1,'5 класс'!$A:$A,0)-7+'Итог по классам'!$B65,,,),"ш")</f>
        <v>1</v>
      </c>
      <c r="N65" s="23">
        <f ca="1">COUNTIF(OFFSET(class5_2,MATCH(N$1,'5 класс'!$A:$A,0)-7+'Итог по классам'!$B65,,,),"Ф")</f>
        <v>0</v>
      </c>
      <c r="O65" s="23">
        <f ca="1">COUNTIF(OFFSET(class5_2,MATCH(O$1,'5 класс'!$A:$A,0)-7+'Итог по классам'!$B65,,,),"р")</f>
        <v>0</v>
      </c>
      <c r="P65" s="23">
        <f ca="1">COUNTIF(OFFSET(class5_2,MATCH(P$1,'5 класс'!$A:$A,0)-7+'Итог по классам'!$B65,,,),"ш")</f>
        <v>1</v>
      </c>
      <c r="Q65" s="65">
        <f ca="1">COUNTIF(OFFSET(class5_1,MATCH(Q$1,'5 класс'!$A:$A,0)-7+'Итог по классам'!$B65,,,),"Ф")</f>
        <v>0</v>
      </c>
      <c r="R65" s="23">
        <f ca="1">COUNTIF(OFFSET(class5_1,MATCH(R$1,'5 класс'!$A:$A,0)-7+'Итог по классам'!$B65,,,),"р")</f>
        <v>0</v>
      </c>
      <c r="S65" s="23">
        <f ca="1">COUNTIF(OFFSET(class5_1,MATCH(S$1,'5 класс'!$A:$A,0)-7+'Итог по классам'!$B65,,,),"ш")</f>
        <v>1</v>
      </c>
      <c r="T65" s="23">
        <f ca="1">COUNTIF(OFFSET(class5_2,MATCH(T$1,'5 класс'!$A:$A,0)-7+'Итог по классам'!$B65,,,),"Ф")</f>
        <v>0</v>
      </c>
      <c r="U65" s="23">
        <f ca="1">COUNTIF(OFFSET(class5_2,MATCH(U$1,'5 класс'!$A:$A,0)-7+'Итог по классам'!$B65,,,),"р")</f>
        <v>0</v>
      </c>
      <c r="V65" s="23">
        <f ca="1">COUNTIF(OFFSET(class5_2,MATCH(V$1,'5 класс'!$A:$A,0)-7+'Итог по классам'!$B65,,,),"ш")</f>
        <v>1</v>
      </c>
      <c r="W65" s="65">
        <f ca="1">COUNTIF(OFFSET(class5_1,MATCH(W$1,'5 класс'!$A:$A,0)-7+'Итог по классам'!$B65,,,),"Ф")</f>
        <v>0</v>
      </c>
      <c r="X65" s="23">
        <f ca="1">COUNTIF(OFFSET(class5_1,MATCH(X$1,'5 класс'!$A:$A,0)-7+'Итог по классам'!$B65,,,),"р")</f>
        <v>0</v>
      </c>
      <c r="Y65" s="23">
        <f ca="1">COUNTIF(OFFSET(class5_1,MATCH(Y$1,'5 класс'!$A:$A,0)-7+'Итог по классам'!$B65,,,),"ш")</f>
        <v>0</v>
      </c>
      <c r="Z65" s="23">
        <f ca="1">COUNTIF(OFFSET(class5_2,MATCH(Z$1,'5 класс'!$A:$A,0)-7+'Итог по классам'!$B65,,,),"Ф")</f>
        <v>0</v>
      </c>
      <c r="AA65" s="23">
        <f ca="1">COUNTIF(OFFSET(class5_2,MATCH(AA$1,'5 класс'!$A:$A,0)-7+'Итог по классам'!$B65,,,),"р")</f>
        <v>0</v>
      </c>
      <c r="AB65" s="23">
        <f ca="1">COUNTIF(OFFSET(class5_2,MATCH(AB$1,'5 класс'!$A:$A,0)-7+'Итог по классам'!$B65,,,),"ш")</f>
        <v>0</v>
      </c>
    </row>
    <row r="66" spans="1:28" ht="15.75" customHeight="1" x14ac:dyDescent="0.25">
      <c r="A66" s="64">
        <f t="shared" si="3"/>
        <v>3</v>
      </c>
      <c r="B66" s="23">
        <v>18</v>
      </c>
      <c r="C66" s="38" t="s">
        <v>81</v>
      </c>
      <c r="D66" s="38" t="s">
        <v>91</v>
      </c>
      <c r="E66" s="23">
        <f ca="1">COUNTIF(OFFSET(class5_1,MATCH(E$1,'5 класс'!$A:$A,0)-7+'Итог по классам'!$B66,,,),"Ф")</f>
        <v>0</v>
      </c>
      <c r="F66" s="23">
        <f ca="1">COUNTIF(OFFSET(class5_1,MATCH(F$1,'5 класс'!$A:$A,0)-7+'Итог по классам'!$B66,,,),"р")</f>
        <v>0</v>
      </c>
      <c r="G66" s="23">
        <f ca="1">COUNTIF(OFFSET(class5_1,MATCH(G$1,'5 класс'!$A:$A,0)-7+'Итог по классам'!$B66,,,),"ш")</f>
        <v>0</v>
      </c>
      <c r="H66" s="23">
        <f ca="1">COUNTIF(OFFSET(class5_2,MATCH(H$1,'5 класс'!$A:$A,0)-7+'Итог по классам'!$B66,,,),"Ф")</f>
        <v>0</v>
      </c>
      <c r="I66" s="23">
        <f ca="1">COUNTIF(OFFSET(class5_2,MATCH(I$1,'5 класс'!$A:$A,0)-7+'Итог по классам'!$B66,,,),"р")</f>
        <v>0</v>
      </c>
      <c r="J66" s="23">
        <f ca="1">COUNTIF(OFFSET(class5_2,MATCH(J$1,'5 класс'!$A:$A,0)-7+'Итог по классам'!$B66,,,),"ш")</f>
        <v>0</v>
      </c>
      <c r="K66" s="65">
        <f ca="1">COUNTIF(OFFSET(class5_1,MATCH(K$1,'5 класс'!$A:$A,0)-7+'Итог по классам'!$B66,,,),"Ф")</f>
        <v>0</v>
      </c>
      <c r="L66" s="23">
        <f ca="1">COUNTIF(OFFSET(class5_1,MATCH(L$1,'5 класс'!$A:$A,0)-7+'Итог по классам'!$B66,,,),"р")</f>
        <v>0</v>
      </c>
      <c r="M66" s="23">
        <f ca="1">COUNTIF(OFFSET(class5_1,MATCH(M$1,'5 класс'!$A:$A,0)-7+'Итог по классам'!$B66,,,),"ш")</f>
        <v>0</v>
      </c>
      <c r="N66" s="23">
        <f ca="1">COUNTIF(OFFSET(class5_2,MATCH(N$1,'5 класс'!$A:$A,0)-7+'Итог по классам'!$B66,,,),"Ф")</f>
        <v>0</v>
      </c>
      <c r="O66" s="23">
        <f ca="1">COUNTIF(OFFSET(class5_2,MATCH(O$1,'5 класс'!$A:$A,0)-7+'Итог по классам'!$B66,,,),"р")</f>
        <v>0</v>
      </c>
      <c r="P66" s="23">
        <f ca="1">COUNTIF(OFFSET(class5_2,MATCH(P$1,'5 класс'!$A:$A,0)-7+'Итог по классам'!$B66,,,),"ш")</f>
        <v>0</v>
      </c>
      <c r="Q66" s="65">
        <f ca="1">COUNTIF(OFFSET(class5_1,MATCH(Q$1,'5 класс'!$A:$A,0)-7+'Итог по классам'!$B66,,,),"Ф")</f>
        <v>0</v>
      </c>
      <c r="R66" s="23">
        <f ca="1">COUNTIF(OFFSET(class5_1,MATCH(R$1,'5 класс'!$A:$A,0)-7+'Итог по классам'!$B66,,,),"р")</f>
        <v>0</v>
      </c>
      <c r="S66" s="23">
        <f ca="1">COUNTIF(OFFSET(class5_1,MATCH(S$1,'5 класс'!$A:$A,0)-7+'Итог по классам'!$B66,,,),"ш")</f>
        <v>0</v>
      </c>
      <c r="T66" s="23">
        <f ca="1">COUNTIF(OFFSET(class5_2,MATCH(T$1,'5 класс'!$A:$A,0)-7+'Итог по классам'!$B66,,,),"Ф")</f>
        <v>0</v>
      </c>
      <c r="U66" s="23">
        <f ca="1">COUNTIF(OFFSET(class5_2,MATCH(U$1,'5 класс'!$A:$A,0)-7+'Итог по классам'!$B66,,,),"р")</f>
        <v>0</v>
      </c>
      <c r="V66" s="23">
        <f ca="1">COUNTIF(OFFSET(class5_2,MATCH(V$1,'5 класс'!$A:$A,0)-7+'Итог по классам'!$B66,,,),"ш")</f>
        <v>0</v>
      </c>
      <c r="W66" s="65">
        <f ca="1">COUNTIF(OFFSET(class5_1,MATCH(W$1,'5 класс'!$A:$A,0)-7+'Итог по классам'!$B66,,,),"Ф")</f>
        <v>0</v>
      </c>
      <c r="X66" s="23">
        <f ca="1">COUNTIF(OFFSET(class5_1,MATCH(X$1,'5 класс'!$A:$A,0)-7+'Итог по классам'!$B66,,,),"р")</f>
        <v>0</v>
      </c>
      <c r="Y66" s="23">
        <f ca="1">COUNTIF(OFFSET(class5_1,MATCH(Y$1,'5 класс'!$A:$A,0)-7+'Итог по классам'!$B66,,,),"ш")</f>
        <v>0</v>
      </c>
      <c r="Z66" s="23">
        <f ca="1">COUNTIF(OFFSET(class5_2,MATCH(Z$1,'5 класс'!$A:$A,0)-7+'Итог по классам'!$B66,,,),"Ф")</f>
        <v>0</v>
      </c>
      <c r="AA66" s="23">
        <f ca="1">COUNTIF(OFFSET(class5_2,MATCH(AA$1,'5 класс'!$A:$A,0)-7+'Итог по классам'!$B66,,,),"р")</f>
        <v>0</v>
      </c>
      <c r="AB66" s="23">
        <f ca="1">COUNTIF(OFFSET(class5_2,MATCH(AB$1,'5 класс'!$A:$A,0)-7+'Итог по классам'!$B66,,,),"ш")</f>
        <v>0</v>
      </c>
    </row>
    <row r="67" spans="1:28" ht="15.75" customHeight="1" x14ac:dyDescent="0.25">
      <c r="A67" s="64">
        <f t="shared" si="3"/>
        <v>3</v>
      </c>
      <c r="B67" s="23">
        <v>19</v>
      </c>
      <c r="C67" s="38" t="s">
        <v>102</v>
      </c>
      <c r="D67" s="38" t="s">
        <v>91</v>
      </c>
      <c r="E67" s="23">
        <f ca="1">COUNTIF(OFFSET(class5_1,MATCH(E$1,'5 класс'!$A:$A,0)-7+'Итог по классам'!$B67,,,),"Ф")</f>
        <v>0</v>
      </c>
      <c r="F67" s="23">
        <f ca="1">COUNTIF(OFFSET(class5_1,MATCH(F$1,'5 класс'!$A:$A,0)-7+'Итог по классам'!$B67,,,),"р")</f>
        <v>0</v>
      </c>
      <c r="G67" s="23">
        <f ca="1">COUNTIF(OFFSET(class5_1,MATCH(G$1,'5 класс'!$A:$A,0)-7+'Итог по классам'!$B67,,,),"ш")</f>
        <v>0</v>
      </c>
      <c r="H67" s="23">
        <f ca="1">COUNTIF(OFFSET(class5_2,MATCH(H$1,'5 класс'!$A:$A,0)-7+'Итог по классам'!$B67,,,),"Ф")</f>
        <v>0</v>
      </c>
      <c r="I67" s="23">
        <f ca="1">COUNTIF(OFFSET(class5_2,MATCH(I$1,'5 класс'!$A:$A,0)-7+'Итог по классам'!$B67,,,),"р")</f>
        <v>0</v>
      </c>
      <c r="J67" s="23">
        <f ca="1">COUNTIF(OFFSET(class5_2,MATCH(J$1,'5 класс'!$A:$A,0)-7+'Итог по классам'!$B67,,,),"ш")</f>
        <v>0</v>
      </c>
      <c r="K67" s="65">
        <f ca="1">COUNTIF(OFFSET(class5_1,MATCH(K$1,'5 класс'!$A:$A,0)-7+'Итог по классам'!$B67,,,),"Ф")</f>
        <v>0</v>
      </c>
      <c r="L67" s="23">
        <f ca="1">COUNTIF(OFFSET(class5_1,MATCH(L$1,'5 класс'!$A:$A,0)-7+'Итог по классам'!$B67,,,),"р")</f>
        <v>0</v>
      </c>
      <c r="M67" s="23">
        <f ca="1">COUNTIF(OFFSET(class5_1,MATCH(M$1,'5 класс'!$A:$A,0)-7+'Итог по классам'!$B67,,,),"ш")</f>
        <v>0</v>
      </c>
      <c r="N67" s="23">
        <f ca="1">COUNTIF(OFFSET(class5_2,MATCH(N$1,'5 класс'!$A:$A,0)-7+'Итог по классам'!$B67,,,),"Ф")</f>
        <v>0</v>
      </c>
      <c r="O67" s="23">
        <f ca="1">COUNTIF(OFFSET(class5_2,MATCH(O$1,'5 класс'!$A:$A,0)-7+'Итог по классам'!$B67,,,),"р")</f>
        <v>0</v>
      </c>
      <c r="P67" s="23">
        <f ca="1">COUNTIF(OFFSET(class5_2,MATCH(P$1,'5 класс'!$A:$A,0)-7+'Итог по классам'!$B67,,,),"ш")</f>
        <v>0</v>
      </c>
      <c r="Q67" s="65">
        <f ca="1">COUNTIF(OFFSET(class5_1,MATCH(Q$1,'5 класс'!$A:$A,0)-7+'Итог по классам'!$B67,,,),"Ф")</f>
        <v>0</v>
      </c>
      <c r="R67" s="23">
        <f ca="1">COUNTIF(OFFSET(class5_1,MATCH(R$1,'5 класс'!$A:$A,0)-7+'Итог по классам'!$B67,,,),"р")</f>
        <v>0</v>
      </c>
      <c r="S67" s="23">
        <f ca="1">COUNTIF(OFFSET(class5_1,MATCH(S$1,'5 класс'!$A:$A,0)-7+'Итог по классам'!$B67,,,),"ш")</f>
        <v>0</v>
      </c>
      <c r="T67" s="23">
        <f ca="1">COUNTIF(OFFSET(class5_2,MATCH(T$1,'5 класс'!$A:$A,0)-7+'Итог по классам'!$B67,,,),"Ф")</f>
        <v>0</v>
      </c>
      <c r="U67" s="23">
        <f ca="1">COUNTIF(OFFSET(class5_2,MATCH(U$1,'5 класс'!$A:$A,0)-7+'Итог по классам'!$B67,,,),"р")</f>
        <v>0</v>
      </c>
      <c r="V67" s="23">
        <f ca="1">COUNTIF(OFFSET(class5_2,MATCH(V$1,'5 класс'!$A:$A,0)-7+'Итог по классам'!$B67,,,),"ш")</f>
        <v>0</v>
      </c>
      <c r="W67" s="65">
        <f ca="1">COUNTIF(OFFSET(class5_1,MATCH(W$1,'5 класс'!$A:$A,0)-7+'Итог по классам'!$B67,,,),"Ф")</f>
        <v>0</v>
      </c>
      <c r="X67" s="23">
        <f ca="1">COUNTIF(OFFSET(class5_1,MATCH(X$1,'5 класс'!$A:$A,0)-7+'Итог по классам'!$B67,,,),"р")</f>
        <v>0</v>
      </c>
      <c r="Y67" s="23">
        <f ca="1">COUNTIF(OFFSET(class5_1,MATCH(Y$1,'5 класс'!$A:$A,0)-7+'Итог по классам'!$B67,,,),"ш")</f>
        <v>0</v>
      </c>
      <c r="Z67" s="23">
        <f ca="1">COUNTIF(OFFSET(class5_2,MATCH(Z$1,'5 класс'!$A:$A,0)-7+'Итог по классам'!$B67,,,),"Ф")</f>
        <v>0</v>
      </c>
      <c r="AA67" s="23">
        <f ca="1">COUNTIF(OFFSET(class5_2,MATCH(AA$1,'5 класс'!$A:$A,0)-7+'Итог по классам'!$B67,,,),"р")</f>
        <v>0</v>
      </c>
      <c r="AB67" s="23">
        <f ca="1">COUNTIF(OFFSET(class5_2,MATCH(AB$1,'5 класс'!$A:$A,0)-7+'Итог по классам'!$B67,,,),"ш")</f>
        <v>0</v>
      </c>
    </row>
    <row r="68" spans="1:28" ht="15.75" customHeight="1" x14ac:dyDescent="0.25">
      <c r="A68" s="64">
        <f t="shared" si="3"/>
        <v>3</v>
      </c>
      <c r="B68" s="23">
        <v>20</v>
      </c>
      <c r="C68" s="38" t="s">
        <v>82</v>
      </c>
      <c r="D68" s="38" t="s">
        <v>91</v>
      </c>
      <c r="E68" s="23">
        <f ca="1">COUNTIF(OFFSET(class5_1,MATCH(E$1,'5 класс'!$A:$A,0)-7+'Итог по классам'!$B68,,,),"Ф")</f>
        <v>0</v>
      </c>
      <c r="F68" s="23">
        <f ca="1">COUNTIF(OFFSET(class5_1,MATCH(F$1,'5 класс'!$A:$A,0)-7+'Итог по классам'!$B68,,,),"р")</f>
        <v>0</v>
      </c>
      <c r="G68" s="23">
        <f ca="1">COUNTIF(OFFSET(class5_1,MATCH(G$1,'5 класс'!$A:$A,0)-7+'Итог по классам'!$B68,,,),"ш")</f>
        <v>0</v>
      </c>
      <c r="H68" s="23">
        <f ca="1">COUNTIF(OFFSET(class5_2,MATCH(H$1,'5 класс'!$A:$A,0)-7+'Итог по классам'!$B68,,,),"Ф")</f>
        <v>0</v>
      </c>
      <c r="I68" s="23">
        <f ca="1">COUNTIF(OFFSET(class5_2,MATCH(I$1,'5 класс'!$A:$A,0)-7+'Итог по классам'!$B68,,,),"р")</f>
        <v>0</v>
      </c>
      <c r="J68" s="23">
        <f ca="1">COUNTIF(OFFSET(class5_2,MATCH(J$1,'5 класс'!$A:$A,0)-7+'Итог по классам'!$B68,,,),"ш")</f>
        <v>0</v>
      </c>
      <c r="K68" s="65">
        <f ca="1">COUNTIF(OFFSET(class5_1,MATCH(K$1,'5 класс'!$A:$A,0)-7+'Итог по классам'!$B68,,,),"Ф")</f>
        <v>0</v>
      </c>
      <c r="L68" s="23">
        <f ca="1">COUNTIF(OFFSET(class5_1,MATCH(L$1,'5 класс'!$A:$A,0)-7+'Итог по классам'!$B68,,,),"р")</f>
        <v>0</v>
      </c>
      <c r="M68" s="23">
        <f ca="1">COUNTIF(OFFSET(class5_1,MATCH(M$1,'5 класс'!$A:$A,0)-7+'Итог по классам'!$B68,,,),"ш")</f>
        <v>0</v>
      </c>
      <c r="N68" s="23">
        <f ca="1">COUNTIF(OFFSET(class5_2,MATCH(N$1,'5 класс'!$A:$A,0)-7+'Итог по классам'!$B68,,,),"Ф")</f>
        <v>0</v>
      </c>
      <c r="O68" s="23">
        <f ca="1">COUNTIF(OFFSET(class5_2,MATCH(O$1,'5 класс'!$A:$A,0)-7+'Итог по классам'!$B68,,,),"р")</f>
        <v>0</v>
      </c>
      <c r="P68" s="23">
        <f ca="1">COUNTIF(OFFSET(class5_2,MATCH(P$1,'5 класс'!$A:$A,0)-7+'Итог по классам'!$B68,,,),"ш")</f>
        <v>0</v>
      </c>
      <c r="Q68" s="65">
        <f ca="1">COUNTIF(OFFSET(class5_1,MATCH(Q$1,'5 класс'!$A:$A,0)-7+'Итог по классам'!$B68,,,),"Ф")</f>
        <v>0</v>
      </c>
      <c r="R68" s="23">
        <f ca="1">COUNTIF(OFFSET(class5_1,MATCH(R$1,'5 класс'!$A:$A,0)-7+'Итог по классам'!$B68,,,),"р")</f>
        <v>0</v>
      </c>
      <c r="S68" s="23">
        <f ca="1">COUNTIF(OFFSET(class5_1,MATCH(S$1,'5 класс'!$A:$A,0)-7+'Итог по классам'!$B68,,,),"ш")</f>
        <v>0</v>
      </c>
      <c r="T68" s="23">
        <f ca="1">COUNTIF(OFFSET(class5_2,MATCH(T$1,'5 класс'!$A:$A,0)-7+'Итог по классам'!$B68,,,),"Ф")</f>
        <v>0</v>
      </c>
      <c r="U68" s="23">
        <f ca="1">COUNTIF(OFFSET(class5_2,MATCH(U$1,'5 класс'!$A:$A,0)-7+'Итог по классам'!$B68,,,),"р")</f>
        <v>0</v>
      </c>
      <c r="V68" s="23">
        <f ca="1">COUNTIF(OFFSET(class5_2,MATCH(V$1,'5 класс'!$A:$A,0)-7+'Итог по классам'!$B68,,,),"ш")</f>
        <v>0</v>
      </c>
      <c r="W68" s="65">
        <f ca="1">COUNTIF(OFFSET(class5_1,MATCH(W$1,'5 класс'!$A:$A,0)-7+'Итог по классам'!$B68,,,),"Ф")</f>
        <v>0</v>
      </c>
      <c r="X68" s="23">
        <f ca="1">COUNTIF(OFFSET(class5_1,MATCH(X$1,'5 класс'!$A:$A,0)-7+'Итог по классам'!$B68,,,),"р")</f>
        <v>0</v>
      </c>
      <c r="Y68" s="23">
        <f ca="1">COUNTIF(OFFSET(class5_1,MATCH(Y$1,'5 класс'!$A:$A,0)-7+'Итог по классам'!$B68,,,),"ш")</f>
        <v>0</v>
      </c>
      <c r="Z68" s="23">
        <f ca="1">COUNTIF(OFFSET(class5_2,MATCH(Z$1,'5 класс'!$A:$A,0)-7+'Итог по классам'!$B68,,,),"Ф")</f>
        <v>0</v>
      </c>
      <c r="AA68" s="23">
        <f ca="1">COUNTIF(OFFSET(class5_2,MATCH(AA$1,'5 класс'!$A:$A,0)-7+'Итог по классам'!$B68,,,),"р")</f>
        <v>0</v>
      </c>
      <c r="AB68" s="23">
        <f ca="1">COUNTIF(OFFSET(class5_2,MATCH(AB$1,'5 класс'!$A:$A,0)-7+'Итог по классам'!$B68,,,),"ш")</f>
        <v>0</v>
      </c>
    </row>
    <row r="69" spans="1:28" ht="15.75" customHeight="1" x14ac:dyDescent="0.25">
      <c r="A69" s="64">
        <f>'6 класс'!C2</f>
        <v>3</v>
      </c>
      <c r="B69" s="23"/>
      <c r="C69" s="71" t="s">
        <v>105</v>
      </c>
      <c r="D69" s="71"/>
      <c r="E69" s="90" t="str">
        <f ca="1">"6 "&amp;CLEAN(OFFSET(cl6name,(E$1-1)*27,,,))</f>
        <v>6 А</v>
      </c>
      <c r="F69" s="75"/>
      <c r="G69" s="75"/>
      <c r="H69" s="75"/>
      <c r="I69" s="75"/>
      <c r="J69" s="75"/>
      <c r="K69" s="90" t="str">
        <f ca="1">"6 "&amp;CLEAN(OFFSET(cl6name,(K$1-1)*27,,,))</f>
        <v>6 Б</v>
      </c>
      <c r="L69" s="75"/>
      <c r="M69" s="75"/>
      <c r="N69" s="75"/>
      <c r="O69" s="75"/>
      <c r="P69" s="75"/>
      <c r="Q69" s="90" t="str">
        <f ca="1">"6 "&amp;CLEAN(OFFSET(cl6name,(Q$1-1)*27,,,))</f>
        <v>6 В</v>
      </c>
      <c r="R69" s="75"/>
      <c r="S69" s="75"/>
      <c r="T69" s="75"/>
      <c r="U69" s="75"/>
      <c r="V69" s="75"/>
      <c r="W69" s="90" t="str">
        <f ca="1">"6 "&amp;CLEAN(OFFSET(cl6name,(W$1-1)*27,,,))</f>
        <v xml:space="preserve">6 </v>
      </c>
      <c r="X69" s="75"/>
      <c r="Y69" s="75"/>
      <c r="Z69" s="75"/>
      <c r="AA69" s="75"/>
      <c r="AB69" s="75"/>
    </row>
    <row r="70" spans="1:28" ht="15.75" customHeight="1" x14ac:dyDescent="0.25">
      <c r="A70" s="64">
        <f t="shared" ref="A70:A89" si="4">A69</f>
        <v>3</v>
      </c>
      <c r="B70" s="23">
        <v>1</v>
      </c>
      <c r="C70" s="38" t="s">
        <v>70</v>
      </c>
      <c r="D70" s="38" t="s">
        <v>105</v>
      </c>
      <c r="E70" s="23">
        <f ca="1">COUNTIF(OFFSET(class6_1,MATCH(E$1,'6 класс'!$A:$A,0)-7+'Итог по классам'!$B70,,,),"Ф")</f>
        <v>0</v>
      </c>
      <c r="F70" s="23">
        <f ca="1">COUNTIF(OFFSET(class6_1,MATCH(F$1,'6 класс'!$A:$A,0)-7+'Итог по классам'!$B70,,,),"р")</f>
        <v>0</v>
      </c>
      <c r="G70" s="23">
        <f ca="1">COUNTIF(OFFSET(class6_1,MATCH(G$1,'6 класс'!$A:$A,0)-7+'Итог по классам'!$B70,,,),"ш")</f>
        <v>4</v>
      </c>
      <c r="H70" s="23">
        <f ca="1">COUNTIF(OFFSET(class6_2,MATCH(H$1,'6 класс'!$A:$A,0)-7+'Итог по классам'!$B70,,,),"Ф")</f>
        <v>1</v>
      </c>
      <c r="I70" s="23">
        <f ca="1">COUNTIF(OFFSET(class6_2,MATCH(I$1,'6 класс'!$A:$A,0)-7+'Итог по классам'!$B70,,,),"р")</f>
        <v>0</v>
      </c>
      <c r="J70" s="23">
        <f ca="1">COUNTIF(OFFSET(class6_2,MATCH(J$1,'6 класс'!$A:$A,0)-7+'Итог по классам'!$B70,,,),"ш")</f>
        <v>3</v>
      </c>
      <c r="K70" s="65">
        <f ca="1">COUNTIF(OFFSET(class6_1,MATCH(K$1,'6 класс'!$A:$A,0)-7+'Итог по классам'!$B70,,,),"Ф")</f>
        <v>0</v>
      </c>
      <c r="L70" s="23">
        <f ca="1">COUNTIF(OFFSET(class6_1,MATCH(L$1,'6 класс'!$A:$A,0)-7+'Итог по классам'!$B70,,,),"р")</f>
        <v>0</v>
      </c>
      <c r="M70" s="23">
        <f ca="1">COUNTIF(OFFSET(class6_1,MATCH(M$1,'6 класс'!$A:$A,0)-7+'Итог по классам'!$B70,,,),"ш")</f>
        <v>4</v>
      </c>
      <c r="N70" s="23">
        <f ca="1">COUNTIF(OFFSET(class6_2,MATCH(N$1,'6 класс'!$A:$A,0)-7+'Итог по классам'!$B70,,,),"Ф")</f>
        <v>1</v>
      </c>
      <c r="O70" s="23">
        <f ca="1">COUNTIF(OFFSET(class6_2,MATCH(O$1,'6 класс'!$A:$A,0)-7+'Итог по классам'!$B70,,,),"р")</f>
        <v>0</v>
      </c>
      <c r="P70" s="23">
        <f ca="1">COUNTIF(OFFSET(class6_2,MATCH(P$1,'6 класс'!$A:$A,0)-7+'Итог по классам'!$B70,,,),"ш")</f>
        <v>3</v>
      </c>
      <c r="Q70" s="65">
        <f ca="1">COUNTIF(OFFSET(class6_1,MATCH(Q$1,'6 класс'!$A:$A,0)-7+'Итог по классам'!$B70,,,),"Ф")</f>
        <v>0</v>
      </c>
      <c r="R70" s="23">
        <f ca="1">COUNTIF(OFFSET(class6_1,MATCH(R$1,'6 класс'!$A:$A,0)-7+'Итог по классам'!$B70,,,),"р")</f>
        <v>0</v>
      </c>
      <c r="S70" s="23">
        <f ca="1">COUNTIF(OFFSET(class6_1,MATCH(S$1,'6 класс'!$A:$A,0)-7+'Итог по классам'!$B70,,,),"ш")</f>
        <v>4</v>
      </c>
      <c r="T70" s="23">
        <f ca="1">COUNTIF(OFFSET(class6_2,MATCH(T$1,'6 класс'!$A:$A,0)-7+'Итог по классам'!$B70,,,),"Ф")</f>
        <v>1</v>
      </c>
      <c r="U70" s="23">
        <f ca="1">COUNTIF(OFFSET(class6_2,MATCH(U$1,'6 класс'!$A:$A,0)-7+'Итог по классам'!$B70,,,),"р")</f>
        <v>0</v>
      </c>
      <c r="V70" s="23">
        <f ca="1">COUNTIF(OFFSET(class6_2,MATCH(V$1,'6 класс'!$A:$A,0)-7+'Итог по классам'!$B70,,,),"ш")</f>
        <v>3</v>
      </c>
      <c r="W70" s="65">
        <f ca="1">COUNTIF(OFFSET(class6_1,MATCH(W$1,'6 класс'!$A:$A,0)-7+'Итог по классам'!$B70,,,),"Ф")</f>
        <v>0</v>
      </c>
      <c r="X70" s="23">
        <f ca="1">COUNTIF(OFFSET(class6_1,MATCH(X$1,'6 класс'!$A:$A,0)-7+'Итог по классам'!$B70,,,),"р")</f>
        <v>0</v>
      </c>
      <c r="Y70" s="23">
        <f ca="1">COUNTIF(OFFSET(class6_1,MATCH(Y$1,'6 класс'!$A:$A,0)-7+'Итог по классам'!$B70,,,),"ш")</f>
        <v>0</v>
      </c>
      <c r="Z70" s="23">
        <f ca="1">COUNTIF(OFFSET(class6_2,MATCH(Z$1,'6 класс'!$A:$A,0)-7+'Итог по классам'!$B70,,,),"Ф")</f>
        <v>0</v>
      </c>
      <c r="AA70" s="23">
        <f ca="1">COUNTIF(OFFSET(class6_2,MATCH(AA$1,'6 класс'!$A:$A,0)-7+'Итог по классам'!$B70,,,),"р")</f>
        <v>0</v>
      </c>
      <c r="AB70" s="23">
        <f ca="1">COUNTIF(OFFSET(class6_2,MATCH(AB$1,'6 класс'!$A:$A,0)-7+'Итог по классам'!$B70,,,),"ш")</f>
        <v>0</v>
      </c>
    </row>
    <row r="71" spans="1:28" ht="15.75" customHeight="1" x14ac:dyDescent="0.25">
      <c r="A71" s="64">
        <f t="shared" si="4"/>
        <v>3</v>
      </c>
      <c r="B71" s="23">
        <v>2</v>
      </c>
      <c r="C71" s="38" t="s">
        <v>92</v>
      </c>
      <c r="D71" s="38" t="s">
        <v>105</v>
      </c>
      <c r="E71" s="23">
        <f ca="1">COUNTIF(OFFSET(class6_1,MATCH(E$1,'6 класс'!$A:$A,0)-7+'Итог по классам'!$B71,,,),"Ф")</f>
        <v>0</v>
      </c>
      <c r="F71" s="23">
        <f ca="1">COUNTIF(OFFSET(class6_1,MATCH(F$1,'6 класс'!$A:$A,0)-7+'Итог по классам'!$B71,,,),"р")</f>
        <v>0</v>
      </c>
      <c r="G71" s="23">
        <f ca="1">COUNTIF(OFFSET(class6_1,MATCH(G$1,'6 класс'!$A:$A,0)-7+'Итог по классам'!$B71,,,),"ш")</f>
        <v>1</v>
      </c>
      <c r="H71" s="23">
        <f ca="1">COUNTIF(OFFSET(class6_2,MATCH(H$1,'6 класс'!$A:$A,0)-7+'Итог по классам'!$B71,,,),"Ф")</f>
        <v>0</v>
      </c>
      <c r="I71" s="23">
        <f ca="1">COUNTIF(OFFSET(class6_2,MATCH(I$1,'6 класс'!$A:$A,0)-7+'Итог по классам'!$B71,,,),"р")</f>
        <v>0</v>
      </c>
      <c r="J71" s="23">
        <f ca="1">COUNTIF(OFFSET(class6_2,MATCH(J$1,'6 класс'!$A:$A,0)-7+'Итог по классам'!$B71,,,),"ш")</f>
        <v>1</v>
      </c>
      <c r="K71" s="65">
        <f ca="1">COUNTIF(OFFSET(class6_1,MATCH(K$1,'6 класс'!$A:$A,0)-7+'Итог по классам'!$B71,,,),"Ф")</f>
        <v>0</v>
      </c>
      <c r="L71" s="23">
        <f ca="1">COUNTIF(OFFSET(class6_1,MATCH(L$1,'6 класс'!$A:$A,0)-7+'Итог по классам'!$B71,,,),"р")</f>
        <v>0</v>
      </c>
      <c r="M71" s="23">
        <f ca="1">COUNTIF(OFFSET(class6_1,MATCH(M$1,'6 класс'!$A:$A,0)-7+'Итог по классам'!$B71,,,),"ш")</f>
        <v>1</v>
      </c>
      <c r="N71" s="23">
        <f ca="1">COUNTIF(OFFSET(class6_2,MATCH(N$1,'6 класс'!$A:$A,0)-7+'Итог по классам'!$B71,,,),"Ф")</f>
        <v>0</v>
      </c>
      <c r="O71" s="23">
        <f ca="1">COUNTIF(OFFSET(class6_2,MATCH(O$1,'6 класс'!$A:$A,0)-7+'Итог по классам'!$B71,,,),"р")</f>
        <v>0</v>
      </c>
      <c r="P71" s="23">
        <f ca="1">COUNTIF(OFFSET(class6_2,MATCH(P$1,'6 класс'!$A:$A,0)-7+'Итог по классам'!$B71,,,),"ш")</f>
        <v>1</v>
      </c>
      <c r="Q71" s="65">
        <f ca="1">COUNTIF(OFFSET(class6_1,MATCH(Q$1,'6 класс'!$A:$A,0)-7+'Итог по классам'!$B71,,,),"Ф")</f>
        <v>0</v>
      </c>
      <c r="R71" s="23">
        <f ca="1">COUNTIF(OFFSET(class6_1,MATCH(R$1,'6 класс'!$A:$A,0)-7+'Итог по классам'!$B71,,,),"р")</f>
        <v>0</v>
      </c>
      <c r="S71" s="23">
        <f ca="1">COUNTIF(OFFSET(class6_1,MATCH(S$1,'6 класс'!$A:$A,0)-7+'Итог по классам'!$B71,,,),"ш")</f>
        <v>0</v>
      </c>
      <c r="T71" s="23">
        <f ca="1">COUNTIF(OFFSET(class6_2,MATCH(T$1,'6 класс'!$A:$A,0)-7+'Итог по классам'!$B71,,,),"Ф")</f>
        <v>0</v>
      </c>
      <c r="U71" s="23">
        <f ca="1">COUNTIF(OFFSET(class6_2,MATCH(U$1,'6 класс'!$A:$A,0)-7+'Итог по классам'!$B71,,,),"р")</f>
        <v>0</v>
      </c>
      <c r="V71" s="23">
        <f ca="1">COUNTIF(OFFSET(class6_2,MATCH(V$1,'6 класс'!$A:$A,0)-7+'Итог по классам'!$B71,,,),"ш")</f>
        <v>2</v>
      </c>
      <c r="W71" s="65">
        <f ca="1">COUNTIF(OFFSET(class6_1,MATCH(W$1,'6 класс'!$A:$A,0)-7+'Итог по классам'!$B71,,,),"Ф")</f>
        <v>0</v>
      </c>
      <c r="X71" s="23">
        <f ca="1">COUNTIF(OFFSET(class6_1,MATCH(X$1,'6 класс'!$A:$A,0)-7+'Итог по классам'!$B71,,,),"р")</f>
        <v>0</v>
      </c>
      <c r="Y71" s="23">
        <f ca="1">COUNTIF(OFFSET(class6_1,MATCH(Y$1,'6 класс'!$A:$A,0)-7+'Итог по классам'!$B71,,,),"ш")</f>
        <v>0</v>
      </c>
      <c r="Z71" s="23">
        <f ca="1">COUNTIF(OFFSET(class6_2,MATCH(Z$1,'6 класс'!$A:$A,0)-7+'Итог по классам'!$B71,,,),"Ф")</f>
        <v>0</v>
      </c>
      <c r="AA71" s="23">
        <f ca="1">COUNTIF(OFFSET(class6_2,MATCH(AA$1,'6 класс'!$A:$A,0)-7+'Итог по классам'!$B71,,,),"р")</f>
        <v>0</v>
      </c>
      <c r="AB71" s="23">
        <f ca="1">COUNTIF(OFFSET(class6_2,MATCH(AB$1,'6 класс'!$A:$A,0)-7+'Итог по классам'!$B71,,,),"ш")</f>
        <v>0</v>
      </c>
    </row>
    <row r="72" spans="1:28" ht="15.75" customHeight="1" x14ac:dyDescent="0.25">
      <c r="A72" s="64">
        <f t="shared" si="4"/>
        <v>3</v>
      </c>
      <c r="B72" s="23">
        <v>3</v>
      </c>
      <c r="C72" s="38" t="s">
        <v>72</v>
      </c>
      <c r="D72" s="38" t="s">
        <v>105</v>
      </c>
      <c r="E72" s="23">
        <f ca="1">COUNTIF(OFFSET(class6_1,MATCH(E$1,'6 класс'!$A:$A,0)-7+'Итог по классам'!$B72,,,),"Ф")</f>
        <v>0</v>
      </c>
      <c r="F72" s="23">
        <f ca="1">COUNTIF(OFFSET(class6_1,MATCH(F$1,'6 класс'!$A:$A,0)-7+'Итог по классам'!$B72,,,),"р")</f>
        <v>0</v>
      </c>
      <c r="G72" s="23">
        <f ca="1">COUNTIF(OFFSET(class6_1,MATCH(G$1,'6 класс'!$A:$A,0)-7+'Итог по классам'!$B72,,,),"ш")</f>
        <v>0</v>
      </c>
      <c r="H72" s="23">
        <f ca="1">COUNTIF(OFFSET(class6_2,MATCH(H$1,'6 класс'!$A:$A,0)-7+'Итог по классам'!$B72,,,),"Ф")</f>
        <v>0</v>
      </c>
      <c r="I72" s="23">
        <f ca="1">COUNTIF(OFFSET(class6_2,MATCH(I$1,'6 класс'!$A:$A,0)-7+'Итог по классам'!$B72,,,),"р")</f>
        <v>0</v>
      </c>
      <c r="J72" s="23">
        <f ca="1">COUNTIF(OFFSET(class6_2,MATCH(J$1,'6 класс'!$A:$A,0)-7+'Итог по классам'!$B72,,,),"ш")</f>
        <v>0</v>
      </c>
      <c r="K72" s="65">
        <f ca="1">COUNTIF(OFFSET(class6_1,MATCH(K$1,'6 класс'!$A:$A,0)-7+'Итог по классам'!$B72,,,),"Ф")</f>
        <v>0</v>
      </c>
      <c r="L72" s="23">
        <f ca="1">COUNTIF(OFFSET(class6_1,MATCH(L$1,'6 класс'!$A:$A,0)-7+'Итог по классам'!$B72,,,),"р")</f>
        <v>0</v>
      </c>
      <c r="M72" s="23">
        <f ca="1">COUNTIF(OFFSET(class6_1,MATCH(M$1,'6 класс'!$A:$A,0)-7+'Итог по классам'!$B72,,,),"ш")</f>
        <v>0</v>
      </c>
      <c r="N72" s="23">
        <f ca="1">COUNTIF(OFFSET(class6_2,MATCH(N$1,'6 класс'!$A:$A,0)-7+'Итог по классам'!$B72,,,),"Ф")</f>
        <v>0</v>
      </c>
      <c r="O72" s="23">
        <f ca="1">COUNTIF(OFFSET(class6_2,MATCH(O$1,'6 класс'!$A:$A,0)-7+'Итог по классам'!$B72,,,),"р")</f>
        <v>0</v>
      </c>
      <c r="P72" s="23">
        <f ca="1">COUNTIF(OFFSET(class6_2,MATCH(P$1,'6 класс'!$A:$A,0)-7+'Итог по классам'!$B72,,,),"ш")</f>
        <v>0</v>
      </c>
      <c r="Q72" s="65">
        <f ca="1">COUNTIF(OFFSET(class6_1,MATCH(Q$1,'6 класс'!$A:$A,0)-7+'Итог по классам'!$B72,,,),"Ф")</f>
        <v>0</v>
      </c>
      <c r="R72" s="23">
        <f ca="1">COUNTIF(OFFSET(class6_1,MATCH(R$1,'6 класс'!$A:$A,0)-7+'Итог по классам'!$B72,,,),"р")</f>
        <v>0</v>
      </c>
      <c r="S72" s="23">
        <f ca="1">COUNTIF(OFFSET(class6_1,MATCH(S$1,'6 класс'!$A:$A,0)-7+'Итог по классам'!$B72,,,),"ш")</f>
        <v>0</v>
      </c>
      <c r="T72" s="23">
        <f ca="1">COUNTIF(OFFSET(class6_2,MATCH(T$1,'6 класс'!$A:$A,0)-7+'Итог по классам'!$B72,,,),"Ф")</f>
        <v>0</v>
      </c>
      <c r="U72" s="23">
        <f ca="1">COUNTIF(OFFSET(class6_2,MATCH(U$1,'6 класс'!$A:$A,0)-7+'Итог по классам'!$B72,,,),"р")</f>
        <v>0</v>
      </c>
      <c r="V72" s="23">
        <f ca="1">COUNTIF(OFFSET(class6_2,MATCH(V$1,'6 класс'!$A:$A,0)-7+'Итог по классам'!$B72,,,),"ш")</f>
        <v>0</v>
      </c>
      <c r="W72" s="65">
        <f ca="1">COUNTIF(OFFSET(class6_1,MATCH(W$1,'6 класс'!$A:$A,0)-7+'Итог по классам'!$B72,,,),"Ф")</f>
        <v>0</v>
      </c>
      <c r="X72" s="23">
        <f ca="1">COUNTIF(OFFSET(class6_1,MATCH(X$1,'6 класс'!$A:$A,0)-7+'Итог по классам'!$B72,,,),"р")</f>
        <v>0</v>
      </c>
      <c r="Y72" s="23">
        <f ca="1">COUNTIF(OFFSET(class6_1,MATCH(Y$1,'6 класс'!$A:$A,0)-7+'Итог по классам'!$B72,,,),"ш")</f>
        <v>0</v>
      </c>
      <c r="Z72" s="23">
        <f ca="1">COUNTIF(OFFSET(class6_2,MATCH(Z$1,'6 класс'!$A:$A,0)-7+'Итог по классам'!$B72,,,),"Ф")</f>
        <v>0</v>
      </c>
      <c r="AA72" s="23">
        <f ca="1">COUNTIF(OFFSET(class6_2,MATCH(AA$1,'6 класс'!$A:$A,0)-7+'Итог по классам'!$B72,,,),"р")</f>
        <v>0</v>
      </c>
      <c r="AB72" s="23">
        <f ca="1">COUNTIF(OFFSET(class6_2,MATCH(AB$1,'6 класс'!$A:$A,0)-7+'Итог по классам'!$B72,,,),"ш")</f>
        <v>0</v>
      </c>
    </row>
    <row r="73" spans="1:28" ht="15.75" customHeight="1" x14ac:dyDescent="0.25">
      <c r="A73" s="64">
        <f t="shared" si="4"/>
        <v>3</v>
      </c>
      <c r="B73" s="23">
        <v>4</v>
      </c>
      <c r="C73" s="38" t="s">
        <v>93</v>
      </c>
      <c r="D73" s="38" t="s">
        <v>105</v>
      </c>
      <c r="E73" s="23">
        <f ca="1">COUNTIF(OFFSET(class6_1,MATCH(E$1,'6 класс'!$A:$A,0)-7+'Итог по классам'!$B73,,,),"Ф")</f>
        <v>0</v>
      </c>
      <c r="F73" s="23">
        <f ca="1">COUNTIF(OFFSET(class6_1,MATCH(F$1,'6 класс'!$A:$A,0)-7+'Итог по классам'!$B73,,,),"р")</f>
        <v>0</v>
      </c>
      <c r="G73" s="23">
        <f ca="1">COUNTIF(OFFSET(class6_1,MATCH(G$1,'6 класс'!$A:$A,0)-7+'Итог по классам'!$B73,,,),"ш")</f>
        <v>0</v>
      </c>
      <c r="H73" s="23">
        <f ca="1">COUNTIF(OFFSET(class6_2,MATCH(H$1,'6 класс'!$A:$A,0)-7+'Итог по классам'!$B73,,,),"Ф")</f>
        <v>0</v>
      </c>
      <c r="I73" s="23">
        <f ca="1">COUNTIF(OFFSET(class6_2,MATCH(I$1,'6 класс'!$A:$A,0)-7+'Итог по классам'!$B73,,,),"р")</f>
        <v>0</v>
      </c>
      <c r="J73" s="23">
        <f ca="1">COUNTIF(OFFSET(class6_2,MATCH(J$1,'6 класс'!$A:$A,0)-7+'Итог по классам'!$B73,,,),"ш")</f>
        <v>0</v>
      </c>
      <c r="K73" s="65">
        <f ca="1">COUNTIF(OFFSET(class6_1,MATCH(K$1,'6 класс'!$A:$A,0)-7+'Итог по классам'!$B73,,,),"Ф")</f>
        <v>0</v>
      </c>
      <c r="L73" s="23">
        <f ca="1">COUNTIF(OFFSET(class6_1,MATCH(L$1,'6 класс'!$A:$A,0)-7+'Итог по классам'!$B73,,,),"р")</f>
        <v>0</v>
      </c>
      <c r="M73" s="23">
        <f ca="1">COUNTIF(OFFSET(class6_1,MATCH(M$1,'6 класс'!$A:$A,0)-7+'Итог по классам'!$B73,,,),"ш")</f>
        <v>0</v>
      </c>
      <c r="N73" s="23">
        <f ca="1">COUNTIF(OFFSET(class6_2,MATCH(N$1,'6 класс'!$A:$A,0)-7+'Итог по классам'!$B73,,,),"Ф")</f>
        <v>0</v>
      </c>
      <c r="O73" s="23">
        <f ca="1">COUNTIF(OFFSET(class6_2,MATCH(O$1,'6 класс'!$A:$A,0)-7+'Итог по классам'!$B73,,,),"р")</f>
        <v>0</v>
      </c>
      <c r="P73" s="23">
        <f ca="1">COUNTIF(OFFSET(class6_2,MATCH(P$1,'6 класс'!$A:$A,0)-7+'Итог по классам'!$B73,,,),"ш")</f>
        <v>0</v>
      </c>
      <c r="Q73" s="65">
        <f ca="1">COUNTIF(OFFSET(class6_1,MATCH(Q$1,'6 класс'!$A:$A,0)-7+'Итог по классам'!$B73,,,),"Ф")</f>
        <v>0</v>
      </c>
      <c r="R73" s="23">
        <f ca="1">COUNTIF(OFFSET(class6_1,MATCH(R$1,'6 класс'!$A:$A,0)-7+'Итог по классам'!$B73,,,),"р")</f>
        <v>0</v>
      </c>
      <c r="S73" s="23">
        <f ca="1">COUNTIF(OFFSET(class6_1,MATCH(S$1,'6 класс'!$A:$A,0)-7+'Итог по классам'!$B73,,,),"ш")</f>
        <v>0</v>
      </c>
      <c r="T73" s="23">
        <f ca="1">COUNTIF(OFFSET(class6_2,MATCH(T$1,'6 класс'!$A:$A,0)-7+'Итог по классам'!$B73,,,),"Ф")</f>
        <v>0</v>
      </c>
      <c r="U73" s="23">
        <f ca="1">COUNTIF(OFFSET(class6_2,MATCH(U$1,'6 класс'!$A:$A,0)-7+'Итог по классам'!$B73,,,),"р")</f>
        <v>0</v>
      </c>
      <c r="V73" s="23">
        <f ca="1">COUNTIF(OFFSET(class6_2,MATCH(V$1,'6 класс'!$A:$A,0)-7+'Итог по классам'!$B73,,,),"ш")</f>
        <v>0</v>
      </c>
      <c r="W73" s="65">
        <f ca="1">COUNTIF(OFFSET(class6_1,MATCH(W$1,'6 класс'!$A:$A,0)-7+'Итог по классам'!$B73,,,),"Ф")</f>
        <v>0</v>
      </c>
      <c r="X73" s="23">
        <f ca="1">COUNTIF(OFFSET(class6_1,MATCH(X$1,'6 класс'!$A:$A,0)-7+'Итог по классам'!$B73,,,),"р")</f>
        <v>0</v>
      </c>
      <c r="Y73" s="23">
        <f ca="1">COUNTIF(OFFSET(class6_1,MATCH(Y$1,'6 класс'!$A:$A,0)-7+'Итог по классам'!$B73,,,),"ш")</f>
        <v>0</v>
      </c>
      <c r="Z73" s="23">
        <f ca="1">COUNTIF(OFFSET(class6_2,MATCH(Z$1,'6 класс'!$A:$A,0)-7+'Итог по классам'!$B73,,,),"Ф")</f>
        <v>0</v>
      </c>
      <c r="AA73" s="23">
        <f ca="1">COUNTIF(OFFSET(class6_2,MATCH(AA$1,'6 класс'!$A:$A,0)-7+'Итог по классам'!$B73,,,),"р")</f>
        <v>0</v>
      </c>
      <c r="AB73" s="23">
        <f ca="1">COUNTIF(OFFSET(class6_2,MATCH(AB$1,'6 класс'!$A:$A,0)-7+'Итог по классам'!$B73,,,),"ш")</f>
        <v>0</v>
      </c>
    </row>
    <row r="74" spans="1:28" ht="15.75" customHeight="1" x14ac:dyDescent="0.25">
      <c r="A74" s="64">
        <f t="shared" si="4"/>
        <v>3</v>
      </c>
      <c r="B74" s="23">
        <v>5</v>
      </c>
      <c r="C74" s="38" t="s">
        <v>74</v>
      </c>
      <c r="D74" s="38" t="s">
        <v>105</v>
      </c>
      <c r="E74" s="23">
        <f ca="1">COUNTIF(OFFSET(class6_1,MATCH(E$1,'6 класс'!$A:$A,0)-7+'Итог по классам'!$B74,,,),"Ф")</f>
        <v>0</v>
      </c>
      <c r="F74" s="23">
        <f ca="1">COUNTIF(OFFSET(class6_1,MATCH(F$1,'6 класс'!$A:$A,0)-7+'Итог по классам'!$B74,,,),"р")</f>
        <v>0</v>
      </c>
      <c r="G74" s="23">
        <f ca="1">COUNTIF(OFFSET(class6_1,MATCH(G$1,'6 класс'!$A:$A,0)-7+'Итог по классам'!$B74,,,),"ш")</f>
        <v>2</v>
      </c>
      <c r="H74" s="23">
        <f ca="1">COUNTIF(OFFSET(class6_2,MATCH(H$1,'6 класс'!$A:$A,0)-7+'Итог по классам'!$B74,,,),"Ф")</f>
        <v>0</v>
      </c>
      <c r="I74" s="23">
        <f ca="1">COUNTIF(OFFSET(class6_2,MATCH(I$1,'6 класс'!$A:$A,0)-7+'Итог по классам'!$B74,,,),"р")</f>
        <v>0</v>
      </c>
      <c r="J74" s="23">
        <f ca="1">COUNTIF(OFFSET(class6_2,MATCH(J$1,'6 класс'!$A:$A,0)-7+'Итог по классам'!$B74,,,),"ш")</f>
        <v>1</v>
      </c>
      <c r="K74" s="65">
        <f ca="1">COUNTIF(OFFSET(class6_1,MATCH(K$1,'6 класс'!$A:$A,0)-7+'Итог по классам'!$B74,,,),"Ф")</f>
        <v>0</v>
      </c>
      <c r="L74" s="23">
        <f ca="1">COUNTIF(OFFSET(class6_1,MATCH(L$1,'6 класс'!$A:$A,0)-7+'Итог по классам'!$B74,,,),"р")</f>
        <v>0</v>
      </c>
      <c r="M74" s="23">
        <f ca="1">COUNTIF(OFFSET(class6_1,MATCH(M$1,'6 класс'!$A:$A,0)-7+'Итог по классам'!$B74,,,),"ш")</f>
        <v>2</v>
      </c>
      <c r="N74" s="23">
        <f ca="1">COUNTIF(OFFSET(class6_2,MATCH(N$1,'6 класс'!$A:$A,0)-7+'Итог по классам'!$B74,,,),"Ф")</f>
        <v>0</v>
      </c>
      <c r="O74" s="23">
        <f ca="1">COUNTIF(OFFSET(class6_2,MATCH(O$1,'6 класс'!$A:$A,0)-7+'Итог по классам'!$B74,,,),"р")</f>
        <v>0</v>
      </c>
      <c r="P74" s="23">
        <f ca="1">COUNTIF(OFFSET(class6_2,MATCH(P$1,'6 класс'!$A:$A,0)-7+'Итог по классам'!$B74,,,),"ш")</f>
        <v>1</v>
      </c>
      <c r="Q74" s="65">
        <f ca="1">COUNTIF(OFFSET(class6_1,MATCH(Q$1,'6 класс'!$A:$A,0)-7+'Итог по классам'!$B74,,,),"Ф")</f>
        <v>0</v>
      </c>
      <c r="R74" s="23">
        <f ca="1">COUNTIF(OFFSET(class6_1,MATCH(R$1,'6 класс'!$A:$A,0)-7+'Итог по классам'!$B74,,,),"р")</f>
        <v>0</v>
      </c>
      <c r="S74" s="23">
        <f ca="1">COUNTIF(OFFSET(class6_1,MATCH(S$1,'6 класс'!$A:$A,0)-7+'Итог по классам'!$B74,,,),"ш")</f>
        <v>2</v>
      </c>
      <c r="T74" s="23">
        <f ca="1">COUNTIF(OFFSET(class6_2,MATCH(T$1,'6 класс'!$A:$A,0)-7+'Итог по классам'!$B74,,,),"Ф")</f>
        <v>0</v>
      </c>
      <c r="U74" s="23">
        <f ca="1">COUNTIF(OFFSET(class6_2,MATCH(U$1,'6 класс'!$A:$A,0)-7+'Итог по классам'!$B74,,,),"р")</f>
        <v>0</v>
      </c>
      <c r="V74" s="23">
        <f ca="1">COUNTIF(OFFSET(class6_2,MATCH(V$1,'6 класс'!$A:$A,0)-7+'Итог по классам'!$B74,,,),"ш")</f>
        <v>1</v>
      </c>
      <c r="W74" s="65">
        <f ca="1">COUNTIF(OFFSET(class6_1,MATCH(W$1,'6 класс'!$A:$A,0)-7+'Итог по классам'!$B74,,,),"Ф")</f>
        <v>0</v>
      </c>
      <c r="X74" s="23">
        <f ca="1">COUNTIF(OFFSET(class6_1,MATCH(X$1,'6 класс'!$A:$A,0)-7+'Итог по классам'!$B74,,,),"р")</f>
        <v>0</v>
      </c>
      <c r="Y74" s="23">
        <f ca="1">COUNTIF(OFFSET(class6_1,MATCH(Y$1,'6 класс'!$A:$A,0)-7+'Итог по классам'!$B74,,,),"ш")</f>
        <v>0</v>
      </c>
      <c r="Z74" s="23">
        <f ca="1">COUNTIF(OFFSET(class6_2,MATCH(Z$1,'6 класс'!$A:$A,0)-7+'Итог по классам'!$B74,,,),"Ф")</f>
        <v>0</v>
      </c>
      <c r="AA74" s="23">
        <f ca="1">COUNTIF(OFFSET(class6_2,MATCH(AA$1,'6 класс'!$A:$A,0)-7+'Итог по классам'!$B74,,,),"р")</f>
        <v>0</v>
      </c>
      <c r="AB74" s="23">
        <f ca="1">COUNTIF(OFFSET(class6_2,MATCH(AB$1,'6 класс'!$A:$A,0)-7+'Итог по классам'!$B74,,,),"ш")</f>
        <v>0</v>
      </c>
    </row>
    <row r="75" spans="1:28" ht="15.75" customHeight="1" x14ac:dyDescent="0.25">
      <c r="A75" s="64">
        <f t="shared" si="4"/>
        <v>3</v>
      </c>
      <c r="B75" s="23">
        <v>6</v>
      </c>
      <c r="C75" s="38" t="s">
        <v>94</v>
      </c>
      <c r="D75" s="38" t="s">
        <v>105</v>
      </c>
      <c r="E75" s="23">
        <f ca="1">COUNTIF(OFFSET(class6_1,MATCH(E$1,'6 класс'!$A:$A,0)-7+'Итог по классам'!$B75,,,),"Ф")</f>
        <v>0</v>
      </c>
      <c r="F75" s="23">
        <f ca="1">COUNTIF(OFFSET(class6_1,MATCH(F$1,'6 класс'!$A:$A,0)-7+'Итог по классам'!$B75,,,),"р")</f>
        <v>0</v>
      </c>
      <c r="G75" s="23">
        <f ca="1">COUNTIF(OFFSET(class6_1,MATCH(G$1,'6 класс'!$A:$A,0)-7+'Итог по классам'!$B75,,,),"ш")</f>
        <v>0</v>
      </c>
      <c r="H75" s="23">
        <f ca="1">COUNTIF(OFFSET(class6_2,MATCH(H$1,'6 класс'!$A:$A,0)-7+'Итог по классам'!$B75,,,),"Ф")</f>
        <v>0</v>
      </c>
      <c r="I75" s="23">
        <f ca="1">COUNTIF(OFFSET(class6_2,MATCH(I$1,'6 класс'!$A:$A,0)-7+'Итог по классам'!$B75,,,),"р")</f>
        <v>0</v>
      </c>
      <c r="J75" s="23">
        <f ca="1">COUNTIF(OFFSET(class6_2,MATCH(J$1,'6 класс'!$A:$A,0)-7+'Итог по классам'!$B75,,,),"ш")</f>
        <v>0</v>
      </c>
      <c r="K75" s="65">
        <f ca="1">COUNTIF(OFFSET(class6_1,MATCH(K$1,'6 класс'!$A:$A,0)-7+'Итог по классам'!$B75,,,),"Ф")</f>
        <v>0</v>
      </c>
      <c r="L75" s="23">
        <f ca="1">COUNTIF(OFFSET(class6_1,MATCH(L$1,'6 класс'!$A:$A,0)-7+'Итог по классам'!$B75,,,),"р")</f>
        <v>0</v>
      </c>
      <c r="M75" s="23">
        <f ca="1">COUNTIF(OFFSET(class6_1,MATCH(M$1,'6 класс'!$A:$A,0)-7+'Итог по классам'!$B75,,,),"ш")</f>
        <v>0</v>
      </c>
      <c r="N75" s="23">
        <f ca="1">COUNTIF(OFFSET(class6_2,MATCH(N$1,'6 класс'!$A:$A,0)-7+'Итог по классам'!$B75,,,),"Ф")</f>
        <v>0</v>
      </c>
      <c r="O75" s="23">
        <f ca="1">COUNTIF(OFFSET(class6_2,MATCH(O$1,'6 класс'!$A:$A,0)-7+'Итог по классам'!$B75,,,),"р")</f>
        <v>0</v>
      </c>
      <c r="P75" s="23">
        <f ca="1">COUNTIF(OFFSET(class6_2,MATCH(P$1,'6 класс'!$A:$A,0)-7+'Итог по классам'!$B75,,,),"ш")</f>
        <v>0</v>
      </c>
      <c r="Q75" s="65">
        <f ca="1">COUNTIF(OFFSET(class6_1,MATCH(Q$1,'6 класс'!$A:$A,0)-7+'Итог по классам'!$B75,,,),"Ф")</f>
        <v>0</v>
      </c>
      <c r="R75" s="23">
        <f ca="1">COUNTIF(OFFSET(class6_1,MATCH(R$1,'6 класс'!$A:$A,0)-7+'Итог по классам'!$B75,,,),"р")</f>
        <v>0</v>
      </c>
      <c r="S75" s="23">
        <f ca="1">COUNTIF(OFFSET(class6_1,MATCH(S$1,'6 класс'!$A:$A,0)-7+'Итог по классам'!$B75,,,),"ш")</f>
        <v>0</v>
      </c>
      <c r="T75" s="23">
        <f ca="1">COUNTIF(OFFSET(class6_2,MATCH(T$1,'6 класс'!$A:$A,0)-7+'Итог по классам'!$B75,,,),"Ф")</f>
        <v>0</v>
      </c>
      <c r="U75" s="23">
        <f ca="1">COUNTIF(OFFSET(class6_2,MATCH(U$1,'6 класс'!$A:$A,0)-7+'Итог по классам'!$B75,,,),"р")</f>
        <v>0</v>
      </c>
      <c r="V75" s="23">
        <f ca="1">COUNTIF(OFFSET(class6_2,MATCH(V$1,'6 класс'!$A:$A,0)-7+'Итог по классам'!$B75,,,),"ш")</f>
        <v>0</v>
      </c>
      <c r="W75" s="65">
        <f ca="1">COUNTIF(OFFSET(class6_1,MATCH(W$1,'6 класс'!$A:$A,0)-7+'Итог по классам'!$B75,,,),"Ф")</f>
        <v>0</v>
      </c>
      <c r="X75" s="23">
        <f ca="1">COUNTIF(OFFSET(class6_1,MATCH(X$1,'6 класс'!$A:$A,0)-7+'Итог по классам'!$B75,,,),"р")</f>
        <v>0</v>
      </c>
      <c r="Y75" s="23">
        <f ca="1">COUNTIF(OFFSET(class6_1,MATCH(Y$1,'6 класс'!$A:$A,0)-7+'Итог по классам'!$B75,,,),"ш")</f>
        <v>0</v>
      </c>
      <c r="Z75" s="23">
        <f ca="1">COUNTIF(OFFSET(class6_2,MATCH(Z$1,'6 класс'!$A:$A,0)-7+'Итог по классам'!$B75,,,),"Ф")</f>
        <v>0</v>
      </c>
      <c r="AA75" s="23">
        <f ca="1">COUNTIF(OFFSET(class6_2,MATCH(AA$1,'6 класс'!$A:$A,0)-7+'Итог по классам'!$B75,,,),"р")</f>
        <v>0</v>
      </c>
      <c r="AB75" s="23">
        <f ca="1">COUNTIF(OFFSET(class6_2,MATCH(AB$1,'6 класс'!$A:$A,0)-7+'Итог по классам'!$B75,,,),"ш")</f>
        <v>0</v>
      </c>
    </row>
    <row r="76" spans="1:28" ht="15.75" customHeight="1" x14ac:dyDescent="0.25">
      <c r="A76" s="64">
        <f t="shared" si="4"/>
        <v>3</v>
      </c>
      <c r="B76" s="23">
        <v>7</v>
      </c>
      <c r="C76" s="38" t="s">
        <v>75</v>
      </c>
      <c r="D76" s="38" t="s">
        <v>105</v>
      </c>
      <c r="E76" s="23">
        <f ca="1">COUNTIF(OFFSET(class6_1,MATCH(E$1,'6 класс'!$A:$A,0)-7+'Итог по классам'!$B76,,,),"Ф")</f>
        <v>0</v>
      </c>
      <c r="F76" s="23">
        <f ca="1">COUNTIF(OFFSET(class6_1,MATCH(F$1,'6 класс'!$A:$A,0)-7+'Итог по классам'!$B76,,,),"р")</f>
        <v>0</v>
      </c>
      <c r="G76" s="23">
        <f ca="1">COUNTIF(OFFSET(class6_1,MATCH(G$1,'6 класс'!$A:$A,0)-7+'Итог по классам'!$B76,,,),"ш")</f>
        <v>5</v>
      </c>
      <c r="H76" s="23">
        <f ca="1">COUNTIF(OFFSET(class6_2,MATCH(H$1,'6 класс'!$A:$A,0)-7+'Итог по классам'!$B76,,,),"Ф")</f>
        <v>1</v>
      </c>
      <c r="I76" s="23">
        <f ca="1">COUNTIF(OFFSET(class6_2,MATCH(I$1,'6 класс'!$A:$A,0)-7+'Итог по классам'!$B76,,,),"р")</f>
        <v>0</v>
      </c>
      <c r="J76" s="23">
        <f ca="1">COUNTIF(OFFSET(class6_2,MATCH(J$1,'6 класс'!$A:$A,0)-7+'Итог по классам'!$B76,,,),"ш")</f>
        <v>5</v>
      </c>
      <c r="K76" s="65">
        <f ca="1">COUNTIF(OFFSET(class6_1,MATCH(K$1,'6 класс'!$A:$A,0)-7+'Итог по классам'!$B76,,,),"Ф")</f>
        <v>0</v>
      </c>
      <c r="L76" s="23">
        <f ca="1">COUNTIF(OFFSET(class6_1,MATCH(L$1,'6 класс'!$A:$A,0)-7+'Итог по классам'!$B76,,,),"р")</f>
        <v>0</v>
      </c>
      <c r="M76" s="23">
        <f ca="1">COUNTIF(OFFSET(class6_1,MATCH(M$1,'6 класс'!$A:$A,0)-7+'Итог по классам'!$B76,,,),"ш")</f>
        <v>5</v>
      </c>
      <c r="N76" s="23">
        <f ca="1">COUNTIF(OFFSET(class6_2,MATCH(N$1,'6 класс'!$A:$A,0)-7+'Итог по классам'!$B76,,,),"Ф")</f>
        <v>1</v>
      </c>
      <c r="O76" s="23">
        <f ca="1">COUNTIF(OFFSET(class6_2,MATCH(O$1,'6 класс'!$A:$A,0)-7+'Итог по классам'!$B76,,,),"р")</f>
        <v>0</v>
      </c>
      <c r="P76" s="23">
        <f ca="1">COUNTIF(OFFSET(class6_2,MATCH(P$1,'6 класс'!$A:$A,0)-7+'Итог по классам'!$B76,,,),"ш")</f>
        <v>5</v>
      </c>
      <c r="Q76" s="65">
        <f ca="1">COUNTIF(OFFSET(class6_1,MATCH(Q$1,'6 класс'!$A:$A,0)-7+'Итог по классам'!$B76,,,),"Ф")</f>
        <v>0</v>
      </c>
      <c r="R76" s="23">
        <f ca="1">COUNTIF(OFFSET(class6_1,MATCH(R$1,'6 класс'!$A:$A,0)-7+'Итог по классам'!$B76,,,),"р")</f>
        <v>0</v>
      </c>
      <c r="S76" s="23">
        <f ca="1">COUNTIF(OFFSET(class6_1,MATCH(S$1,'6 класс'!$A:$A,0)-7+'Итог по классам'!$B76,,,),"ш")</f>
        <v>5</v>
      </c>
      <c r="T76" s="23">
        <f ca="1">COUNTIF(OFFSET(class6_2,MATCH(T$1,'6 класс'!$A:$A,0)-7+'Итог по классам'!$B76,,,),"Ф")</f>
        <v>1</v>
      </c>
      <c r="U76" s="23">
        <f ca="1">COUNTIF(OFFSET(class6_2,MATCH(U$1,'6 класс'!$A:$A,0)-7+'Итог по классам'!$B76,,,),"р")</f>
        <v>0</v>
      </c>
      <c r="V76" s="23">
        <f ca="1">COUNTIF(OFFSET(class6_2,MATCH(V$1,'6 класс'!$A:$A,0)-7+'Итог по классам'!$B76,,,),"ш")</f>
        <v>5</v>
      </c>
      <c r="W76" s="65">
        <f ca="1">COUNTIF(OFFSET(class6_1,MATCH(W$1,'6 класс'!$A:$A,0)-7+'Итог по классам'!$B76,,,),"Ф")</f>
        <v>0</v>
      </c>
      <c r="X76" s="23">
        <f ca="1">COUNTIF(OFFSET(class6_1,MATCH(X$1,'6 класс'!$A:$A,0)-7+'Итог по классам'!$B76,,,),"р")</f>
        <v>0</v>
      </c>
      <c r="Y76" s="23">
        <f ca="1">COUNTIF(OFFSET(class6_1,MATCH(Y$1,'6 класс'!$A:$A,0)-7+'Итог по классам'!$B76,,,),"ш")</f>
        <v>0</v>
      </c>
      <c r="Z76" s="23">
        <f ca="1">COUNTIF(OFFSET(class6_2,MATCH(Z$1,'6 класс'!$A:$A,0)-7+'Итог по классам'!$B76,,,),"Ф")</f>
        <v>0</v>
      </c>
      <c r="AA76" s="23">
        <f ca="1">COUNTIF(OFFSET(class6_2,MATCH(AA$1,'6 класс'!$A:$A,0)-7+'Итог по классам'!$B76,,,),"р")</f>
        <v>0</v>
      </c>
      <c r="AB76" s="23">
        <f ca="1">COUNTIF(OFFSET(class6_2,MATCH(AB$1,'6 класс'!$A:$A,0)-7+'Итог по классам'!$B76,,,),"ш")</f>
        <v>0</v>
      </c>
    </row>
    <row r="77" spans="1:28" ht="15.75" customHeight="1" x14ac:dyDescent="0.25">
      <c r="A77" s="64">
        <f t="shared" si="4"/>
        <v>3</v>
      </c>
      <c r="B77" s="23">
        <v>8</v>
      </c>
      <c r="C77" s="38" t="s">
        <v>95</v>
      </c>
      <c r="D77" s="38" t="s">
        <v>105</v>
      </c>
      <c r="E77" s="23">
        <f ca="1">COUNTIF(OFFSET(class6_1,MATCH(E$1,'6 класс'!$A:$A,0)-7+'Итог по классам'!$B77,,,),"Ф")</f>
        <v>0</v>
      </c>
      <c r="F77" s="23">
        <f ca="1">COUNTIF(OFFSET(class6_1,MATCH(F$1,'6 класс'!$A:$A,0)-7+'Итог по классам'!$B77,,,),"р")</f>
        <v>0</v>
      </c>
      <c r="G77" s="23">
        <f ca="1">COUNTIF(OFFSET(class6_1,MATCH(G$1,'6 класс'!$A:$A,0)-7+'Итог по классам'!$B77,,,),"ш")</f>
        <v>0</v>
      </c>
      <c r="H77" s="23">
        <f ca="1">COUNTIF(OFFSET(class6_2,MATCH(H$1,'6 класс'!$A:$A,0)-7+'Итог по классам'!$B77,,,),"Ф")</f>
        <v>0</v>
      </c>
      <c r="I77" s="23">
        <f ca="1">COUNTIF(OFFSET(class6_2,MATCH(I$1,'6 класс'!$A:$A,0)-7+'Итог по классам'!$B77,,,),"р")</f>
        <v>0</v>
      </c>
      <c r="J77" s="23">
        <f ca="1">COUNTIF(OFFSET(class6_2,MATCH(J$1,'6 класс'!$A:$A,0)-7+'Итог по классам'!$B77,,,),"ш")</f>
        <v>0</v>
      </c>
      <c r="K77" s="65">
        <f ca="1">COUNTIF(OFFSET(class6_1,MATCH(K$1,'6 класс'!$A:$A,0)-7+'Итог по классам'!$B77,,,),"Ф")</f>
        <v>0</v>
      </c>
      <c r="L77" s="23">
        <f ca="1">COUNTIF(OFFSET(class6_1,MATCH(L$1,'6 класс'!$A:$A,0)-7+'Итог по классам'!$B77,,,),"р")</f>
        <v>0</v>
      </c>
      <c r="M77" s="23">
        <f ca="1">COUNTIF(OFFSET(class6_1,MATCH(M$1,'6 класс'!$A:$A,0)-7+'Итог по классам'!$B77,,,),"ш")</f>
        <v>0</v>
      </c>
      <c r="N77" s="23">
        <f ca="1">COUNTIF(OFFSET(class6_2,MATCH(N$1,'6 класс'!$A:$A,0)-7+'Итог по классам'!$B77,,,),"Ф")</f>
        <v>0</v>
      </c>
      <c r="O77" s="23">
        <f ca="1">COUNTIF(OFFSET(class6_2,MATCH(O$1,'6 класс'!$A:$A,0)-7+'Итог по классам'!$B77,,,),"р")</f>
        <v>0</v>
      </c>
      <c r="P77" s="23">
        <f ca="1">COUNTIF(OFFSET(class6_2,MATCH(P$1,'6 класс'!$A:$A,0)-7+'Итог по классам'!$B77,,,),"ш")</f>
        <v>0</v>
      </c>
      <c r="Q77" s="65">
        <f ca="1">COUNTIF(OFFSET(class6_1,MATCH(Q$1,'6 класс'!$A:$A,0)-7+'Итог по классам'!$B77,,,),"Ф")</f>
        <v>0</v>
      </c>
      <c r="R77" s="23">
        <f ca="1">COUNTIF(OFFSET(class6_1,MATCH(R$1,'6 класс'!$A:$A,0)-7+'Итог по классам'!$B77,,,),"р")</f>
        <v>0</v>
      </c>
      <c r="S77" s="23">
        <f ca="1">COUNTIF(OFFSET(class6_1,MATCH(S$1,'6 класс'!$A:$A,0)-7+'Итог по классам'!$B77,,,),"ш")</f>
        <v>0</v>
      </c>
      <c r="T77" s="23">
        <f ca="1">COUNTIF(OFFSET(class6_2,MATCH(T$1,'6 класс'!$A:$A,0)-7+'Итог по классам'!$B77,,,),"Ф")</f>
        <v>0</v>
      </c>
      <c r="U77" s="23">
        <f ca="1">COUNTIF(OFFSET(class6_2,MATCH(U$1,'6 класс'!$A:$A,0)-7+'Итог по классам'!$B77,,,),"р")</f>
        <v>0</v>
      </c>
      <c r="V77" s="23">
        <f ca="1">COUNTIF(OFFSET(class6_2,MATCH(V$1,'6 класс'!$A:$A,0)-7+'Итог по классам'!$B77,,,),"ш")</f>
        <v>0</v>
      </c>
      <c r="W77" s="65">
        <f ca="1">COUNTIF(OFFSET(class6_1,MATCH(W$1,'6 класс'!$A:$A,0)-7+'Итог по классам'!$B77,,,),"Ф")</f>
        <v>0</v>
      </c>
      <c r="X77" s="23">
        <f ca="1">COUNTIF(OFFSET(class6_1,MATCH(X$1,'6 класс'!$A:$A,0)-7+'Итог по классам'!$B77,,,),"р")</f>
        <v>0</v>
      </c>
      <c r="Y77" s="23">
        <f ca="1">COUNTIF(OFFSET(class6_1,MATCH(Y$1,'6 класс'!$A:$A,0)-7+'Итог по классам'!$B77,,,),"ш")</f>
        <v>0</v>
      </c>
      <c r="Z77" s="23">
        <f ca="1">COUNTIF(OFFSET(class6_2,MATCH(Z$1,'6 класс'!$A:$A,0)-7+'Итог по классам'!$B77,,,),"Ф")</f>
        <v>0</v>
      </c>
      <c r="AA77" s="23">
        <f ca="1">COUNTIF(OFFSET(class6_2,MATCH(AA$1,'6 класс'!$A:$A,0)-7+'Итог по классам'!$B77,,,),"р")</f>
        <v>0</v>
      </c>
      <c r="AB77" s="23">
        <f ca="1">COUNTIF(OFFSET(class6_2,MATCH(AB$1,'6 класс'!$A:$A,0)-7+'Итог по классам'!$B77,,,),"ш")</f>
        <v>0</v>
      </c>
    </row>
    <row r="78" spans="1:28" ht="15.75" customHeight="1" x14ac:dyDescent="0.25">
      <c r="A78" s="64">
        <f t="shared" si="4"/>
        <v>3</v>
      </c>
      <c r="B78" s="23">
        <v>9</v>
      </c>
      <c r="C78" s="38" t="s">
        <v>96</v>
      </c>
      <c r="D78" s="38" t="s">
        <v>105</v>
      </c>
      <c r="E78" s="23">
        <f ca="1">COUNTIF(OFFSET(class6_1,MATCH(E$1,'6 класс'!$A:$A,0)-7+'Итог по классам'!$B78,,,),"Ф")</f>
        <v>0</v>
      </c>
      <c r="F78" s="23">
        <f ca="1">COUNTIF(OFFSET(class6_1,MATCH(F$1,'6 класс'!$A:$A,0)-7+'Итог по классам'!$B78,,,),"р")</f>
        <v>0</v>
      </c>
      <c r="G78" s="23">
        <f ca="1">COUNTIF(OFFSET(class6_1,MATCH(G$1,'6 класс'!$A:$A,0)-7+'Итог по классам'!$B78,,,),"ш")</f>
        <v>1</v>
      </c>
      <c r="H78" s="23">
        <f ca="1">COUNTIF(OFFSET(class6_2,MATCH(H$1,'6 класс'!$A:$A,0)-7+'Итог по классам'!$B78,,,),"Ф")</f>
        <v>1</v>
      </c>
      <c r="I78" s="23">
        <f ca="1">COUNTIF(OFFSET(class6_2,MATCH(I$1,'6 класс'!$A:$A,0)-7+'Итог по классам'!$B78,,,),"р")</f>
        <v>0</v>
      </c>
      <c r="J78" s="23">
        <f ca="1">COUNTIF(OFFSET(class6_2,MATCH(J$1,'6 класс'!$A:$A,0)-7+'Итог по классам'!$B78,,,),"ш")</f>
        <v>0</v>
      </c>
      <c r="K78" s="65">
        <f ca="1">COUNTIF(OFFSET(class6_1,MATCH(K$1,'6 класс'!$A:$A,0)-7+'Итог по классам'!$B78,,,),"Ф")</f>
        <v>0</v>
      </c>
      <c r="L78" s="23">
        <f ca="1">COUNTIF(OFFSET(class6_1,MATCH(L$1,'6 класс'!$A:$A,0)-7+'Итог по классам'!$B78,,,),"р")</f>
        <v>0</v>
      </c>
      <c r="M78" s="23">
        <f ca="1">COUNTIF(OFFSET(class6_1,MATCH(M$1,'6 класс'!$A:$A,0)-7+'Итог по классам'!$B78,,,),"ш")</f>
        <v>1</v>
      </c>
      <c r="N78" s="23">
        <f ca="1">COUNTIF(OFFSET(class6_2,MATCH(N$1,'6 класс'!$A:$A,0)-7+'Итог по классам'!$B78,,,),"Ф")</f>
        <v>1</v>
      </c>
      <c r="O78" s="23">
        <f ca="1">COUNTIF(OFFSET(class6_2,MATCH(O$1,'6 класс'!$A:$A,0)-7+'Итог по классам'!$B78,,,),"р")</f>
        <v>0</v>
      </c>
      <c r="P78" s="23">
        <f ca="1">COUNTIF(OFFSET(class6_2,MATCH(P$1,'6 класс'!$A:$A,0)-7+'Итог по классам'!$B78,,,),"ш")</f>
        <v>0</v>
      </c>
      <c r="Q78" s="65">
        <f ca="1">COUNTIF(OFFSET(class6_1,MATCH(Q$1,'6 класс'!$A:$A,0)-7+'Итог по классам'!$B78,,,),"Ф")</f>
        <v>0</v>
      </c>
      <c r="R78" s="23">
        <f ca="1">COUNTIF(OFFSET(class6_1,MATCH(R$1,'6 класс'!$A:$A,0)-7+'Итог по классам'!$B78,,,),"р")</f>
        <v>0</v>
      </c>
      <c r="S78" s="23">
        <f ca="1">COUNTIF(OFFSET(class6_1,MATCH(S$1,'6 класс'!$A:$A,0)-7+'Итог по классам'!$B78,,,),"ш")</f>
        <v>1</v>
      </c>
      <c r="T78" s="23">
        <f ca="1">COUNTIF(OFFSET(class6_2,MATCH(T$1,'6 класс'!$A:$A,0)-7+'Итог по классам'!$B78,,,),"Ф")</f>
        <v>1</v>
      </c>
      <c r="U78" s="23">
        <f ca="1">COUNTIF(OFFSET(class6_2,MATCH(U$1,'6 класс'!$A:$A,0)-7+'Итог по классам'!$B78,,,),"р")</f>
        <v>0</v>
      </c>
      <c r="V78" s="23">
        <f ca="1">COUNTIF(OFFSET(class6_2,MATCH(V$1,'6 класс'!$A:$A,0)-7+'Итог по классам'!$B78,,,),"ш")</f>
        <v>0</v>
      </c>
      <c r="W78" s="65">
        <f ca="1">COUNTIF(OFFSET(class6_1,MATCH(W$1,'6 класс'!$A:$A,0)-7+'Итог по классам'!$B78,,,),"Ф")</f>
        <v>0</v>
      </c>
      <c r="X78" s="23">
        <f ca="1">COUNTIF(OFFSET(class6_1,MATCH(X$1,'6 класс'!$A:$A,0)-7+'Итог по классам'!$B78,,,),"р")</f>
        <v>0</v>
      </c>
      <c r="Y78" s="23">
        <f ca="1">COUNTIF(OFFSET(class6_1,MATCH(Y$1,'6 класс'!$A:$A,0)-7+'Итог по классам'!$B78,,,),"ш")</f>
        <v>0</v>
      </c>
      <c r="Z78" s="23">
        <f ca="1">COUNTIF(OFFSET(class6_2,MATCH(Z$1,'6 класс'!$A:$A,0)-7+'Итог по классам'!$B78,,,),"Ф")</f>
        <v>0</v>
      </c>
      <c r="AA78" s="23">
        <f ca="1">COUNTIF(OFFSET(class6_2,MATCH(AA$1,'6 класс'!$A:$A,0)-7+'Итог по классам'!$B78,,,),"р")</f>
        <v>0</v>
      </c>
      <c r="AB78" s="23">
        <f ca="1">COUNTIF(OFFSET(class6_2,MATCH(AB$1,'6 класс'!$A:$A,0)-7+'Итог по классам'!$B78,,,),"ш")</f>
        <v>0</v>
      </c>
    </row>
    <row r="79" spans="1:28" ht="15.75" customHeight="1" x14ac:dyDescent="0.25">
      <c r="A79" s="64">
        <f t="shared" si="4"/>
        <v>3</v>
      </c>
      <c r="B79" s="23">
        <v>10</v>
      </c>
      <c r="C79" s="38" t="s">
        <v>97</v>
      </c>
      <c r="D79" s="38" t="s">
        <v>105</v>
      </c>
      <c r="E79" s="23">
        <f ca="1">COUNTIF(OFFSET(class6_1,MATCH(E$1,'6 класс'!$A:$A,0)-7+'Итог по классам'!$B79,,,),"Ф")</f>
        <v>0</v>
      </c>
      <c r="F79" s="23">
        <f ca="1">COUNTIF(OFFSET(class6_1,MATCH(F$1,'6 класс'!$A:$A,0)-7+'Итог по классам'!$B79,,,),"р")</f>
        <v>0</v>
      </c>
      <c r="G79" s="23">
        <f ca="1">COUNTIF(OFFSET(class6_1,MATCH(G$1,'6 класс'!$A:$A,0)-7+'Итог по классам'!$B79,,,),"ш")</f>
        <v>1</v>
      </c>
      <c r="H79" s="23">
        <f ca="1">COUNTIF(OFFSET(class6_2,MATCH(H$1,'6 класс'!$A:$A,0)-7+'Итог по классам'!$B79,,,),"Ф")</f>
        <v>1</v>
      </c>
      <c r="I79" s="23">
        <f ca="1">COUNTIF(OFFSET(class6_2,MATCH(I$1,'6 класс'!$A:$A,0)-7+'Итог по классам'!$B79,,,),"р")</f>
        <v>0</v>
      </c>
      <c r="J79" s="23">
        <f ca="1">COUNTIF(OFFSET(class6_2,MATCH(J$1,'6 класс'!$A:$A,0)-7+'Итог по классам'!$B79,,,),"ш")</f>
        <v>0</v>
      </c>
      <c r="K79" s="65">
        <f ca="1">COUNTIF(OFFSET(class6_1,MATCH(K$1,'6 класс'!$A:$A,0)-7+'Итог по классам'!$B79,,,),"Ф")</f>
        <v>0</v>
      </c>
      <c r="L79" s="23">
        <f ca="1">COUNTIF(OFFSET(class6_1,MATCH(L$1,'6 класс'!$A:$A,0)-7+'Итог по классам'!$B79,,,),"р")</f>
        <v>0</v>
      </c>
      <c r="M79" s="23">
        <f ca="1">COUNTIF(OFFSET(class6_1,MATCH(M$1,'6 класс'!$A:$A,0)-7+'Итог по классам'!$B79,,,),"ш")</f>
        <v>1</v>
      </c>
      <c r="N79" s="23">
        <f ca="1">COUNTIF(OFFSET(class6_2,MATCH(N$1,'6 класс'!$A:$A,0)-7+'Итог по классам'!$B79,,,),"Ф")</f>
        <v>1</v>
      </c>
      <c r="O79" s="23">
        <f ca="1">COUNTIF(OFFSET(class6_2,MATCH(O$1,'6 класс'!$A:$A,0)-7+'Итог по классам'!$B79,,,),"р")</f>
        <v>0</v>
      </c>
      <c r="P79" s="23">
        <f ca="1">COUNTIF(OFFSET(class6_2,MATCH(P$1,'6 класс'!$A:$A,0)-7+'Итог по классам'!$B79,,,),"ш")</f>
        <v>0</v>
      </c>
      <c r="Q79" s="65">
        <f ca="1">COUNTIF(OFFSET(class6_1,MATCH(Q$1,'6 класс'!$A:$A,0)-7+'Итог по классам'!$B79,,,),"Ф")</f>
        <v>0</v>
      </c>
      <c r="R79" s="23">
        <f ca="1">COUNTIF(OFFSET(class6_1,MATCH(R$1,'6 класс'!$A:$A,0)-7+'Итог по классам'!$B79,,,),"р")</f>
        <v>0</v>
      </c>
      <c r="S79" s="23">
        <f ca="1">COUNTIF(OFFSET(class6_1,MATCH(S$1,'6 класс'!$A:$A,0)-7+'Итог по классам'!$B79,,,),"ш")</f>
        <v>1</v>
      </c>
      <c r="T79" s="23">
        <f ca="1">COUNTIF(OFFSET(class6_2,MATCH(T$1,'6 класс'!$A:$A,0)-7+'Итог по классам'!$B79,,,),"Ф")</f>
        <v>1</v>
      </c>
      <c r="U79" s="23">
        <f ca="1">COUNTIF(OFFSET(class6_2,MATCH(U$1,'6 класс'!$A:$A,0)-7+'Итог по классам'!$B79,,,),"р")</f>
        <v>0</v>
      </c>
      <c r="V79" s="23">
        <f ca="1">COUNTIF(OFFSET(class6_2,MATCH(V$1,'6 класс'!$A:$A,0)-7+'Итог по классам'!$B79,,,),"ш")</f>
        <v>0</v>
      </c>
      <c r="W79" s="65">
        <f ca="1">COUNTIF(OFFSET(class6_1,MATCH(W$1,'6 класс'!$A:$A,0)-7+'Итог по классам'!$B79,,,),"Ф")</f>
        <v>0</v>
      </c>
      <c r="X79" s="23">
        <f ca="1">COUNTIF(OFFSET(class6_1,MATCH(X$1,'6 класс'!$A:$A,0)-7+'Итог по классам'!$B79,,,),"р")</f>
        <v>0</v>
      </c>
      <c r="Y79" s="23">
        <f ca="1">COUNTIF(OFFSET(class6_1,MATCH(Y$1,'6 класс'!$A:$A,0)-7+'Итог по классам'!$B79,,,),"ш")</f>
        <v>0</v>
      </c>
      <c r="Z79" s="23">
        <f ca="1">COUNTIF(OFFSET(class6_2,MATCH(Z$1,'6 класс'!$A:$A,0)-7+'Итог по классам'!$B79,,,),"Ф")</f>
        <v>0</v>
      </c>
      <c r="AA79" s="23">
        <f ca="1">COUNTIF(OFFSET(class6_2,MATCH(AA$1,'6 класс'!$A:$A,0)-7+'Итог по классам'!$B79,,,),"р")</f>
        <v>0</v>
      </c>
      <c r="AB79" s="23">
        <f ca="1">COUNTIF(OFFSET(class6_2,MATCH(AB$1,'6 класс'!$A:$A,0)-7+'Итог по классам'!$B79,,,),"ш")</f>
        <v>0</v>
      </c>
    </row>
    <row r="80" spans="1:28" ht="15.75" customHeight="1" x14ac:dyDescent="0.25">
      <c r="A80" s="64">
        <f t="shared" si="4"/>
        <v>3</v>
      </c>
      <c r="B80" s="23">
        <v>11</v>
      </c>
      <c r="C80" s="38" t="s">
        <v>98</v>
      </c>
      <c r="D80" s="38" t="s">
        <v>105</v>
      </c>
      <c r="E80" s="23">
        <f ca="1">COUNTIF(OFFSET(class6_1,MATCH(E$1,'6 класс'!$A:$A,0)-7+'Итог по классам'!$B80,,,),"Ф")</f>
        <v>0</v>
      </c>
      <c r="F80" s="23">
        <f ca="1">COUNTIF(OFFSET(class6_1,MATCH(F$1,'6 класс'!$A:$A,0)-7+'Итог по классам'!$B80,,,),"р")</f>
        <v>0</v>
      </c>
      <c r="G80" s="23">
        <f ca="1">COUNTIF(OFFSET(class6_1,MATCH(G$1,'6 класс'!$A:$A,0)-7+'Итог по классам'!$B80,,,),"ш")</f>
        <v>0</v>
      </c>
      <c r="H80" s="23">
        <f ca="1">COUNTIF(OFFSET(class6_2,MATCH(H$1,'6 класс'!$A:$A,0)-7+'Итог по классам'!$B80,,,),"Ф")</f>
        <v>1</v>
      </c>
      <c r="I80" s="23">
        <f ca="1">COUNTIF(OFFSET(class6_2,MATCH(I$1,'6 класс'!$A:$A,0)-7+'Итог по классам'!$B80,,,),"р")</f>
        <v>0</v>
      </c>
      <c r="J80" s="23">
        <f ca="1">COUNTIF(OFFSET(class6_2,MATCH(J$1,'6 класс'!$A:$A,0)-7+'Итог по классам'!$B80,,,),"ш")</f>
        <v>0</v>
      </c>
      <c r="K80" s="65">
        <f ca="1">COUNTIF(OFFSET(class6_1,MATCH(K$1,'6 класс'!$A:$A,0)-7+'Итог по классам'!$B80,,,),"Ф")</f>
        <v>0</v>
      </c>
      <c r="L80" s="23">
        <f ca="1">COUNTIF(OFFSET(class6_1,MATCH(L$1,'6 класс'!$A:$A,0)-7+'Итог по классам'!$B80,,,),"р")</f>
        <v>0</v>
      </c>
      <c r="M80" s="23">
        <f ca="1">COUNTIF(OFFSET(class6_1,MATCH(M$1,'6 класс'!$A:$A,0)-7+'Итог по классам'!$B80,,,),"ш")</f>
        <v>0</v>
      </c>
      <c r="N80" s="23">
        <f ca="1">COUNTIF(OFFSET(class6_2,MATCH(N$1,'6 класс'!$A:$A,0)-7+'Итог по классам'!$B80,,,),"Ф")</f>
        <v>0</v>
      </c>
      <c r="O80" s="23">
        <f ca="1">COUNTIF(OFFSET(class6_2,MATCH(O$1,'6 класс'!$A:$A,0)-7+'Итог по классам'!$B80,,,),"р")</f>
        <v>0</v>
      </c>
      <c r="P80" s="23">
        <f ca="1">COUNTIF(OFFSET(class6_2,MATCH(P$1,'6 класс'!$A:$A,0)-7+'Итог по классам'!$B80,,,),"ш")</f>
        <v>0</v>
      </c>
      <c r="Q80" s="65">
        <f ca="1">COUNTIF(OFFSET(class6_1,MATCH(Q$1,'6 класс'!$A:$A,0)-7+'Итог по классам'!$B80,,,),"Ф")</f>
        <v>0</v>
      </c>
      <c r="R80" s="23">
        <f ca="1">COUNTIF(OFFSET(class6_1,MATCH(R$1,'6 класс'!$A:$A,0)-7+'Итог по классам'!$B80,,,),"р")</f>
        <v>0</v>
      </c>
      <c r="S80" s="23">
        <f ca="1">COUNTIF(OFFSET(class6_1,MATCH(S$1,'6 класс'!$A:$A,0)-7+'Итог по классам'!$B80,,,),"ш")</f>
        <v>0</v>
      </c>
      <c r="T80" s="23">
        <f ca="1">COUNTIF(OFFSET(class6_2,MATCH(T$1,'6 класс'!$A:$A,0)-7+'Итог по классам'!$B80,,,),"Ф")</f>
        <v>0</v>
      </c>
      <c r="U80" s="23">
        <f ca="1">COUNTIF(OFFSET(class6_2,MATCH(U$1,'6 класс'!$A:$A,0)-7+'Итог по классам'!$B80,,,),"р")</f>
        <v>0</v>
      </c>
      <c r="V80" s="23">
        <f ca="1">COUNTIF(OFFSET(class6_2,MATCH(V$1,'6 класс'!$A:$A,0)-7+'Итог по классам'!$B80,,,),"ш")</f>
        <v>0</v>
      </c>
      <c r="W80" s="65">
        <f ca="1">COUNTIF(OFFSET(class6_1,MATCH(W$1,'6 класс'!$A:$A,0)-7+'Итог по классам'!$B80,,,),"Ф")</f>
        <v>0</v>
      </c>
      <c r="X80" s="23">
        <f ca="1">COUNTIF(OFFSET(class6_1,MATCH(X$1,'6 класс'!$A:$A,0)-7+'Итог по классам'!$B80,,,),"р")</f>
        <v>0</v>
      </c>
      <c r="Y80" s="23">
        <f ca="1">COUNTIF(OFFSET(class6_1,MATCH(Y$1,'6 класс'!$A:$A,0)-7+'Итог по классам'!$B80,,,),"ш")</f>
        <v>0</v>
      </c>
      <c r="Z80" s="23">
        <f ca="1">COUNTIF(OFFSET(class6_2,MATCH(Z$1,'6 класс'!$A:$A,0)-7+'Итог по классам'!$B80,,,),"Ф")</f>
        <v>0</v>
      </c>
      <c r="AA80" s="23">
        <f ca="1">COUNTIF(OFFSET(class6_2,MATCH(AA$1,'6 класс'!$A:$A,0)-7+'Итог по классам'!$B80,,,),"р")</f>
        <v>0</v>
      </c>
      <c r="AB80" s="23">
        <f ca="1">COUNTIF(OFFSET(class6_2,MATCH(AB$1,'6 класс'!$A:$A,0)-7+'Итог по классам'!$B80,,,),"ш")</f>
        <v>0</v>
      </c>
    </row>
    <row r="81" spans="1:28" ht="15.75" customHeight="1" x14ac:dyDescent="0.25">
      <c r="A81" s="64">
        <f t="shared" si="4"/>
        <v>3</v>
      </c>
      <c r="B81" s="23">
        <v>12</v>
      </c>
      <c r="C81" s="38" t="s">
        <v>99</v>
      </c>
      <c r="D81" s="38" t="s">
        <v>105</v>
      </c>
      <c r="E81" s="23">
        <f ca="1">COUNTIF(OFFSET(class6_1,MATCH(E$1,'6 класс'!$A:$A,0)-7+'Итог по классам'!$B81,,,),"Ф")</f>
        <v>0</v>
      </c>
      <c r="F81" s="23">
        <f ca="1">COUNTIF(OFFSET(class6_1,MATCH(F$1,'6 класс'!$A:$A,0)-7+'Итог по классам'!$B81,,,),"р")</f>
        <v>0</v>
      </c>
      <c r="G81" s="23">
        <f ca="1">COUNTIF(OFFSET(class6_1,MATCH(G$1,'6 класс'!$A:$A,0)-7+'Итог по классам'!$B81,,,),"ш")</f>
        <v>0</v>
      </c>
      <c r="H81" s="23">
        <f ca="1">COUNTIF(OFFSET(class6_2,MATCH(H$1,'6 класс'!$A:$A,0)-7+'Итог по классам'!$B81,,,),"Ф")</f>
        <v>0</v>
      </c>
      <c r="I81" s="23">
        <f ca="1">COUNTIF(OFFSET(class6_2,MATCH(I$1,'6 класс'!$A:$A,0)-7+'Итог по классам'!$B81,,,),"р")</f>
        <v>0</v>
      </c>
      <c r="J81" s="23">
        <f ca="1">COUNTIF(OFFSET(class6_2,MATCH(J$1,'6 класс'!$A:$A,0)-7+'Итог по классам'!$B81,,,),"ш")</f>
        <v>0</v>
      </c>
      <c r="K81" s="65">
        <f ca="1">COUNTIF(OFFSET(class6_1,MATCH(K$1,'6 класс'!$A:$A,0)-7+'Итог по классам'!$B81,,,),"Ф")</f>
        <v>0</v>
      </c>
      <c r="L81" s="23">
        <f ca="1">COUNTIF(OFFSET(class6_1,MATCH(L$1,'6 класс'!$A:$A,0)-7+'Итог по классам'!$B81,,,),"р")</f>
        <v>0</v>
      </c>
      <c r="M81" s="23">
        <f ca="1">COUNTIF(OFFSET(class6_1,MATCH(M$1,'6 класс'!$A:$A,0)-7+'Итог по классам'!$B81,,,),"ш")</f>
        <v>0</v>
      </c>
      <c r="N81" s="23">
        <f ca="1">COUNTIF(OFFSET(class6_2,MATCH(N$1,'6 класс'!$A:$A,0)-7+'Итог по классам'!$B81,,,),"Ф")</f>
        <v>0</v>
      </c>
      <c r="O81" s="23">
        <f ca="1">COUNTIF(OFFSET(class6_2,MATCH(O$1,'6 класс'!$A:$A,0)-7+'Итог по классам'!$B81,,,),"р")</f>
        <v>0</v>
      </c>
      <c r="P81" s="23">
        <f ca="1">COUNTIF(OFFSET(class6_2,MATCH(P$1,'6 класс'!$A:$A,0)-7+'Итог по классам'!$B81,,,),"ш")</f>
        <v>0</v>
      </c>
      <c r="Q81" s="65">
        <f ca="1">COUNTIF(OFFSET(class6_1,MATCH(Q$1,'6 класс'!$A:$A,0)-7+'Итог по классам'!$B81,,,),"Ф")</f>
        <v>0</v>
      </c>
      <c r="R81" s="23">
        <f ca="1">COUNTIF(OFFSET(class6_1,MATCH(R$1,'6 класс'!$A:$A,0)-7+'Итог по классам'!$B81,,,),"р")</f>
        <v>0</v>
      </c>
      <c r="S81" s="23">
        <f ca="1">COUNTIF(OFFSET(class6_1,MATCH(S$1,'6 класс'!$A:$A,0)-7+'Итог по классам'!$B81,,,),"ш")</f>
        <v>0</v>
      </c>
      <c r="T81" s="23">
        <f ca="1">COUNTIF(OFFSET(class6_2,MATCH(T$1,'6 класс'!$A:$A,0)-7+'Итог по классам'!$B81,,,),"Ф")</f>
        <v>0</v>
      </c>
      <c r="U81" s="23">
        <f ca="1">COUNTIF(OFFSET(class6_2,MATCH(U$1,'6 класс'!$A:$A,0)-7+'Итог по классам'!$B81,,,),"р")</f>
        <v>0</v>
      </c>
      <c r="V81" s="23">
        <f ca="1">COUNTIF(OFFSET(class6_2,MATCH(V$1,'6 класс'!$A:$A,0)-7+'Итог по классам'!$B81,,,),"ш")</f>
        <v>0</v>
      </c>
      <c r="W81" s="65">
        <f ca="1">COUNTIF(OFFSET(class6_1,MATCH(W$1,'6 класс'!$A:$A,0)-7+'Итог по классам'!$B81,,,),"Ф")</f>
        <v>0</v>
      </c>
      <c r="X81" s="23">
        <f ca="1">COUNTIF(OFFSET(class6_1,MATCH(X$1,'6 класс'!$A:$A,0)-7+'Итог по классам'!$B81,,,),"р")</f>
        <v>0</v>
      </c>
      <c r="Y81" s="23">
        <f ca="1">COUNTIF(OFFSET(class6_1,MATCH(Y$1,'6 класс'!$A:$A,0)-7+'Итог по классам'!$B81,,,),"ш")</f>
        <v>0</v>
      </c>
      <c r="Z81" s="23">
        <f ca="1">COUNTIF(OFFSET(class6_2,MATCH(Z$1,'6 класс'!$A:$A,0)-7+'Итог по классам'!$B81,,,),"Ф")</f>
        <v>0</v>
      </c>
      <c r="AA81" s="23">
        <f ca="1">COUNTIF(OFFSET(class6_2,MATCH(AA$1,'6 класс'!$A:$A,0)-7+'Итог по классам'!$B81,,,),"р")</f>
        <v>0</v>
      </c>
      <c r="AB81" s="23">
        <f ca="1">COUNTIF(OFFSET(class6_2,MATCH(AB$1,'6 класс'!$A:$A,0)-7+'Итог по классам'!$B81,,,),"ш")</f>
        <v>0</v>
      </c>
    </row>
    <row r="82" spans="1:28" ht="15.75" customHeight="1" x14ac:dyDescent="0.25">
      <c r="A82" s="64">
        <f t="shared" si="4"/>
        <v>3</v>
      </c>
      <c r="B82" s="23">
        <v>13</v>
      </c>
      <c r="C82" s="38" t="s">
        <v>100</v>
      </c>
      <c r="D82" s="38" t="s">
        <v>105</v>
      </c>
      <c r="E82" s="23">
        <f ca="1">COUNTIF(OFFSET(class6_1,MATCH(E$1,'6 класс'!$A:$A,0)-7+'Итог по классам'!$B82,,,),"Ф")</f>
        <v>0</v>
      </c>
      <c r="F82" s="23">
        <f ca="1">COUNTIF(OFFSET(class6_1,MATCH(F$1,'6 класс'!$A:$A,0)-7+'Итог по классам'!$B82,,,),"р")</f>
        <v>0</v>
      </c>
      <c r="G82" s="23">
        <f ca="1">COUNTIF(OFFSET(class6_1,MATCH(G$1,'6 класс'!$A:$A,0)-7+'Итог по классам'!$B82,,,),"ш")</f>
        <v>0</v>
      </c>
      <c r="H82" s="23">
        <f ca="1">COUNTIF(OFFSET(class6_2,MATCH(H$1,'6 класс'!$A:$A,0)-7+'Итог по классам'!$B82,,,),"Ф")</f>
        <v>0</v>
      </c>
      <c r="I82" s="23">
        <f ca="1">COUNTIF(OFFSET(class6_2,MATCH(I$1,'6 класс'!$A:$A,0)-7+'Итог по классам'!$B82,,,),"р")</f>
        <v>0</v>
      </c>
      <c r="J82" s="23">
        <f ca="1">COUNTIF(OFFSET(class6_2,MATCH(J$1,'6 класс'!$A:$A,0)-7+'Итог по классам'!$B82,,,),"ш")</f>
        <v>0</v>
      </c>
      <c r="K82" s="65">
        <f ca="1">COUNTIF(OFFSET(class6_1,MATCH(K$1,'6 класс'!$A:$A,0)-7+'Итог по классам'!$B82,,,),"Ф")</f>
        <v>0</v>
      </c>
      <c r="L82" s="23">
        <f ca="1">COUNTIF(OFFSET(class6_1,MATCH(L$1,'6 класс'!$A:$A,0)-7+'Итог по классам'!$B82,,,),"р")</f>
        <v>0</v>
      </c>
      <c r="M82" s="23">
        <f ca="1">COUNTIF(OFFSET(class6_1,MATCH(M$1,'6 класс'!$A:$A,0)-7+'Итог по классам'!$B82,,,),"ш")</f>
        <v>0</v>
      </c>
      <c r="N82" s="23">
        <f ca="1">COUNTIF(OFFSET(class6_2,MATCH(N$1,'6 класс'!$A:$A,0)-7+'Итог по классам'!$B82,,,),"Ф")</f>
        <v>0</v>
      </c>
      <c r="O82" s="23">
        <f ca="1">COUNTIF(OFFSET(class6_2,MATCH(O$1,'6 класс'!$A:$A,0)-7+'Итог по классам'!$B82,,,),"р")</f>
        <v>0</v>
      </c>
      <c r="P82" s="23">
        <f ca="1">COUNTIF(OFFSET(class6_2,MATCH(P$1,'6 класс'!$A:$A,0)-7+'Итог по классам'!$B82,,,),"ш")</f>
        <v>0</v>
      </c>
      <c r="Q82" s="65">
        <f ca="1">COUNTIF(OFFSET(class6_1,MATCH(Q$1,'6 класс'!$A:$A,0)-7+'Итог по классам'!$B82,,,),"Ф")</f>
        <v>0</v>
      </c>
      <c r="R82" s="23">
        <f ca="1">COUNTIF(OFFSET(class6_1,MATCH(R$1,'6 класс'!$A:$A,0)-7+'Итог по классам'!$B82,,,),"р")</f>
        <v>0</v>
      </c>
      <c r="S82" s="23">
        <f ca="1">COUNTIF(OFFSET(class6_1,MATCH(S$1,'6 класс'!$A:$A,0)-7+'Итог по классам'!$B82,,,),"ш")</f>
        <v>0</v>
      </c>
      <c r="T82" s="23">
        <f ca="1">COUNTIF(OFFSET(class6_2,MATCH(T$1,'6 класс'!$A:$A,0)-7+'Итог по классам'!$B82,,,),"Ф")</f>
        <v>0</v>
      </c>
      <c r="U82" s="23">
        <f ca="1">COUNTIF(OFFSET(class6_2,MATCH(U$1,'6 класс'!$A:$A,0)-7+'Итог по классам'!$B82,,,),"р")</f>
        <v>0</v>
      </c>
      <c r="V82" s="23">
        <f ca="1">COUNTIF(OFFSET(class6_2,MATCH(V$1,'6 класс'!$A:$A,0)-7+'Итог по классам'!$B82,,,),"ш")</f>
        <v>0</v>
      </c>
      <c r="W82" s="65">
        <f ca="1">COUNTIF(OFFSET(class6_1,MATCH(W$1,'6 класс'!$A:$A,0)-7+'Итог по классам'!$B82,,,),"Ф")</f>
        <v>0</v>
      </c>
      <c r="X82" s="23">
        <f ca="1">COUNTIF(OFFSET(class6_1,MATCH(X$1,'6 класс'!$A:$A,0)-7+'Итог по классам'!$B82,,,),"р")</f>
        <v>0</v>
      </c>
      <c r="Y82" s="23">
        <f ca="1">COUNTIF(OFFSET(class6_1,MATCH(Y$1,'6 класс'!$A:$A,0)-7+'Итог по классам'!$B82,,,),"ш")</f>
        <v>0</v>
      </c>
      <c r="Z82" s="23">
        <f ca="1">COUNTIF(OFFSET(class6_2,MATCH(Z$1,'6 класс'!$A:$A,0)-7+'Итог по классам'!$B82,,,),"Ф")</f>
        <v>0</v>
      </c>
      <c r="AA82" s="23">
        <f ca="1">COUNTIF(OFFSET(class6_2,MATCH(AA$1,'6 класс'!$A:$A,0)-7+'Итог по классам'!$B82,,,),"р")</f>
        <v>0</v>
      </c>
      <c r="AB82" s="23">
        <f ca="1">COUNTIF(OFFSET(class6_2,MATCH(AB$1,'6 класс'!$A:$A,0)-7+'Итог по классам'!$B82,,,),"ш")</f>
        <v>0</v>
      </c>
    </row>
    <row r="83" spans="1:28" ht="15.75" customHeight="1" x14ac:dyDescent="0.25">
      <c r="A83" s="64">
        <f t="shared" si="4"/>
        <v>3</v>
      </c>
      <c r="B83" s="23">
        <v>14</v>
      </c>
      <c r="C83" s="38" t="s">
        <v>101</v>
      </c>
      <c r="D83" s="38" t="s">
        <v>105</v>
      </c>
      <c r="E83" s="23">
        <f ca="1">COUNTIF(OFFSET(class6_1,MATCH(E$1,'6 класс'!$A:$A,0)-7+'Итог по классам'!$B83,,,),"Ф")</f>
        <v>0</v>
      </c>
      <c r="F83" s="23">
        <f ca="1">COUNTIF(OFFSET(class6_1,MATCH(F$1,'6 класс'!$A:$A,0)-7+'Итог по классам'!$B83,,,),"р")</f>
        <v>0</v>
      </c>
      <c r="G83" s="23">
        <f ca="1">COUNTIF(OFFSET(class6_1,MATCH(G$1,'6 класс'!$A:$A,0)-7+'Итог по классам'!$B83,,,),"ш")</f>
        <v>0</v>
      </c>
      <c r="H83" s="23">
        <f ca="1">COUNTIF(OFFSET(class6_2,MATCH(H$1,'6 класс'!$A:$A,0)-7+'Итог по классам'!$B83,,,),"Ф")</f>
        <v>0</v>
      </c>
      <c r="I83" s="23">
        <f ca="1">COUNTIF(OFFSET(class6_2,MATCH(I$1,'6 класс'!$A:$A,0)-7+'Итог по классам'!$B83,,,),"р")</f>
        <v>0</v>
      </c>
      <c r="J83" s="23">
        <f ca="1">COUNTIF(OFFSET(class6_2,MATCH(J$1,'6 класс'!$A:$A,0)-7+'Итог по классам'!$B83,,,),"ш")</f>
        <v>0</v>
      </c>
      <c r="K83" s="65">
        <f ca="1">COUNTIF(OFFSET(class6_1,MATCH(K$1,'6 класс'!$A:$A,0)-7+'Итог по классам'!$B83,,,),"Ф")</f>
        <v>0</v>
      </c>
      <c r="L83" s="23">
        <f ca="1">COUNTIF(OFFSET(class6_1,MATCH(L$1,'6 класс'!$A:$A,0)-7+'Итог по классам'!$B83,,,),"р")</f>
        <v>0</v>
      </c>
      <c r="M83" s="23">
        <f ca="1">COUNTIF(OFFSET(class6_1,MATCH(M$1,'6 класс'!$A:$A,0)-7+'Итог по классам'!$B83,,,),"ш")</f>
        <v>0</v>
      </c>
      <c r="N83" s="23">
        <f ca="1">COUNTIF(OFFSET(class6_2,MATCH(N$1,'6 класс'!$A:$A,0)-7+'Итог по классам'!$B83,,,),"Ф")</f>
        <v>0</v>
      </c>
      <c r="O83" s="23">
        <f ca="1">COUNTIF(OFFSET(class6_2,MATCH(O$1,'6 класс'!$A:$A,0)-7+'Итог по классам'!$B83,,,),"р")</f>
        <v>0</v>
      </c>
      <c r="P83" s="23">
        <f ca="1">COUNTIF(OFFSET(class6_2,MATCH(P$1,'6 класс'!$A:$A,0)-7+'Итог по классам'!$B83,,,),"ш")</f>
        <v>0</v>
      </c>
      <c r="Q83" s="65">
        <f ca="1">COUNTIF(OFFSET(class6_1,MATCH(Q$1,'6 класс'!$A:$A,0)-7+'Итог по классам'!$B83,,,),"Ф")</f>
        <v>0</v>
      </c>
      <c r="R83" s="23">
        <f ca="1">COUNTIF(OFFSET(class6_1,MATCH(R$1,'6 класс'!$A:$A,0)-7+'Итог по классам'!$B83,,,),"р")</f>
        <v>0</v>
      </c>
      <c r="S83" s="23">
        <f ca="1">COUNTIF(OFFSET(class6_1,MATCH(S$1,'6 класс'!$A:$A,0)-7+'Итог по классам'!$B83,,,),"ш")</f>
        <v>0</v>
      </c>
      <c r="T83" s="23">
        <f ca="1">COUNTIF(OFFSET(class6_2,MATCH(T$1,'6 класс'!$A:$A,0)-7+'Итог по классам'!$B83,,,),"Ф")</f>
        <v>0</v>
      </c>
      <c r="U83" s="23">
        <f ca="1">COUNTIF(OFFSET(class6_2,MATCH(U$1,'6 класс'!$A:$A,0)-7+'Итог по классам'!$B83,,,),"р")</f>
        <v>0</v>
      </c>
      <c r="V83" s="23">
        <f ca="1">COUNTIF(OFFSET(class6_2,MATCH(V$1,'6 класс'!$A:$A,0)-7+'Итог по классам'!$B83,,,),"ш")</f>
        <v>0</v>
      </c>
      <c r="W83" s="65">
        <f ca="1">COUNTIF(OFFSET(class6_1,MATCH(W$1,'6 класс'!$A:$A,0)-7+'Итог по классам'!$B83,,,),"Ф")</f>
        <v>0</v>
      </c>
      <c r="X83" s="23">
        <f ca="1">COUNTIF(OFFSET(class6_1,MATCH(X$1,'6 класс'!$A:$A,0)-7+'Итог по классам'!$B83,,,),"р")</f>
        <v>0</v>
      </c>
      <c r="Y83" s="23">
        <f ca="1">COUNTIF(OFFSET(class6_1,MATCH(Y$1,'6 класс'!$A:$A,0)-7+'Итог по классам'!$B83,,,),"ш")</f>
        <v>0</v>
      </c>
      <c r="Z83" s="23">
        <f ca="1">COUNTIF(OFFSET(class6_2,MATCH(Z$1,'6 класс'!$A:$A,0)-7+'Итог по классам'!$B83,,,),"Ф")</f>
        <v>0</v>
      </c>
      <c r="AA83" s="23">
        <f ca="1">COUNTIF(OFFSET(class6_2,MATCH(AA$1,'6 класс'!$A:$A,0)-7+'Итог по классам'!$B83,,,),"р")</f>
        <v>0</v>
      </c>
      <c r="AB83" s="23">
        <f ca="1">COUNTIF(OFFSET(class6_2,MATCH(AB$1,'6 класс'!$A:$A,0)-7+'Итог по классам'!$B83,,,),"ш")</f>
        <v>0</v>
      </c>
    </row>
    <row r="84" spans="1:28" ht="15.75" customHeight="1" x14ac:dyDescent="0.25">
      <c r="A84" s="64">
        <f t="shared" si="4"/>
        <v>3</v>
      </c>
      <c r="B84" s="23">
        <v>15</v>
      </c>
      <c r="C84" s="38" t="s">
        <v>78</v>
      </c>
      <c r="D84" s="38" t="s">
        <v>105</v>
      </c>
      <c r="E84" s="23">
        <f ca="1">COUNTIF(OFFSET(class6_1,MATCH(E$1,'6 класс'!$A:$A,0)-7+'Итог по классам'!$B84,,,),"Ф")</f>
        <v>0</v>
      </c>
      <c r="F84" s="23">
        <f ca="1">COUNTIF(OFFSET(class6_1,MATCH(F$1,'6 класс'!$A:$A,0)-7+'Итог по классам'!$B84,,,),"р")</f>
        <v>0</v>
      </c>
      <c r="G84" s="23">
        <f ca="1">COUNTIF(OFFSET(class6_1,MATCH(G$1,'6 класс'!$A:$A,0)-7+'Итог по классам'!$B84,,,),"ш")</f>
        <v>0</v>
      </c>
      <c r="H84" s="23">
        <f ca="1">COUNTIF(OFFSET(class6_2,MATCH(H$1,'6 класс'!$A:$A,0)-7+'Итог по классам'!$B84,,,),"Ф")</f>
        <v>0</v>
      </c>
      <c r="I84" s="23">
        <f ca="1">COUNTIF(OFFSET(class6_2,MATCH(I$1,'6 класс'!$A:$A,0)-7+'Итог по классам'!$B84,,,),"р")</f>
        <v>0</v>
      </c>
      <c r="J84" s="23">
        <f ca="1">COUNTIF(OFFSET(class6_2,MATCH(J$1,'6 класс'!$A:$A,0)-7+'Итог по классам'!$B84,,,),"ш")</f>
        <v>1</v>
      </c>
      <c r="K84" s="65">
        <f ca="1">COUNTIF(OFFSET(class6_1,MATCH(K$1,'6 класс'!$A:$A,0)-7+'Итог по классам'!$B84,,,),"Ф")</f>
        <v>0</v>
      </c>
      <c r="L84" s="23">
        <f ca="1">COUNTIF(OFFSET(class6_1,MATCH(L$1,'6 класс'!$A:$A,0)-7+'Итог по классам'!$B84,,,),"р")</f>
        <v>0</v>
      </c>
      <c r="M84" s="23">
        <f ca="1">COUNTIF(OFFSET(class6_1,MATCH(M$1,'6 класс'!$A:$A,0)-7+'Итог по классам'!$B84,,,),"ш")</f>
        <v>0</v>
      </c>
      <c r="N84" s="23">
        <f ca="1">COUNTIF(OFFSET(class6_2,MATCH(N$1,'6 класс'!$A:$A,0)-7+'Итог по классам'!$B84,,,),"Ф")</f>
        <v>0</v>
      </c>
      <c r="O84" s="23">
        <f ca="1">COUNTIF(OFFSET(class6_2,MATCH(O$1,'6 класс'!$A:$A,0)-7+'Итог по классам'!$B84,,,),"р")</f>
        <v>0</v>
      </c>
      <c r="P84" s="23">
        <f ca="1">COUNTIF(OFFSET(class6_2,MATCH(P$1,'6 класс'!$A:$A,0)-7+'Итог по классам'!$B84,,,),"ш")</f>
        <v>1</v>
      </c>
      <c r="Q84" s="65">
        <f ca="1">COUNTIF(OFFSET(class6_1,MATCH(Q$1,'6 класс'!$A:$A,0)-7+'Итог по классам'!$B84,,,),"Ф")</f>
        <v>0</v>
      </c>
      <c r="R84" s="23">
        <f ca="1">COUNTIF(OFFSET(class6_1,MATCH(R$1,'6 класс'!$A:$A,0)-7+'Итог по классам'!$B84,,,),"р")</f>
        <v>0</v>
      </c>
      <c r="S84" s="23">
        <f ca="1">COUNTIF(OFFSET(class6_1,MATCH(S$1,'6 класс'!$A:$A,0)-7+'Итог по классам'!$B84,,,),"ш")</f>
        <v>0</v>
      </c>
      <c r="T84" s="23">
        <f ca="1">COUNTIF(OFFSET(class6_2,MATCH(T$1,'6 класс'!$A:$A,0)-7+'Итог по классам'!$B84,,,),"Ф")</f>
        <v>0</v>
      </c>
      <c r="U84" s="23">
        <f ca="1">COUNTIF(OFFSET(class6_2,MATCH(U$1,'6 класс'!$A:$A,0)-7+'Итог по классам'!$B84,,,),"р")</f>
        <v>0</v>
      </c>
      <c r="V84" s="23">
        <f ca="1">COUNTIF(OFFSET(class6_2,MATCH(V$1,'6 класс'!$A:$A,0)-7+'Итог по классам'!$B84,,,),"ш")</f>
        <v>1</v>
      </c>
      <c r="W84" s="65">
        <f ca="1">COUNTIF(OFFSET(class6_1,MATCH(W$1,'6 класс'!$A:$A,0)-7+'Итог по классам'!$B84,,,),"Ф")</f>
        <v>0</v>
      </c>
      <c r="X84" s="23">
        <f ca="1">COUNTIF(OFFSET(class6_1,MATCH(X$1,'6 класс'!$A:$A,0)-7+'Итог по классам'!$B84,,,),"р")</f>
        <v>0</v>
      </c>
      <c r="Y84" s="23">
        <f ca="1">COUNTIF(OFFSET(class6_1,MATCH(Y$1,'6 класс'!$A:$A,0)-7+'Итог по классам'!$B84,,,),"ш")</f>
        <v>0</v>
      </c>
      <c r="Z84" s="23">
        <f ca="1">COUNTIF(OFFSET(class6_2,MATCH(Z$1,'6 класс'!$A:$A,0)-7+'Итог по классам'!$B84,,,),"Ф")</f>
        <v>0</v>
      </c>
      <c r="AA84" s="23">
        <f ca="1">COUNTIF(OFFSET(class6_2,MATCH(AA$1,'6 класс'!$A:$A,0)-7+'Итог по классам'!$B84,,,),"р")</f>
        <v>0</v>
      </c>
      <c r="AB84" s="23">
        <f ca="1">COUNTIF(OFFSET(class6_2,MATCH(AB$1,'6 класс'!$A:$A,0)-7+'Итог по классам'!$B84,,,),"ш")</f>
        <v>0</v>
      </c>
    </row>
    <row r="85" spans="1:28" ht="15.75" customHeight="1" x14ac:dyDescent="0.25">
      <c r="A85" s="64">
        <f t="shared" si="4"/>
        <v>3</v>
      </c>
      <c r="B85" s="23">
        <v>16</v>
      </c>
      <c r="C85" s="38" t="s">
        <v>79</v>
      </c>
      <c r="D85" s="38" t="s">
        <v>105</v>
      </c>
      <c r="E85" s="23">
        <f ca="1">COUNTIF(OFFSET(class6_1,MATCH(E$1,'6 класс'!$A:$A,0)-7+'Итог по классам'!$B85,,,),"Ф")</f>
        <v>0</v>
      </c>
      <c r="F85" s="23">
        <f ca="1">COUNTIF(OFFSET(class6_1,MATCH(F$1,'6 класс'!$A:$A,0)-7+'Итог по классам'!$B85,,,),"р")</f>
        <v>0</v>
      </c>
      <c r="G85" s="23">
        <f ca="1">COUNTIF(OFFSET(class6_1,MATCH(G$1,'6 класс'!$A:$A,0)-7+'Итог по классам'!$B85,,,),"ш")</f>
        <v>0</v>
      </c>
      <c r="H85" s="23">
        <f ca="1">COUNTIF(OFFSET(class6_2,MATCH(H$1,'6 класс'!$A:$A,0)-7+'Итог по классам'!$B85,,,),"Ф")</f>
        <v>0</v>
      </c>
      <c r="I85" s="23">
        <f ca="1">COUNTIF(OFFSET(class6_2,MATCH(I$1,'6 класс'!$A:$A,0)-7+'Итог по классам'!$B85,,,),"р")</f>
        <v>0</v>
      </c>
      <c r="J85" s="23">
        <f ca="1">COUNTIF(OFFSET(class6_2,MATCH(J$1,'6 класс'!$A:$A,0)-7+'Итог по классам'!$B85,,,),"ш")</f>
        <v>0</v>
      </c>
      <c r="K85" s="65">
        <f ca="1">COUNTIF(OFFSET(class6_1,MATCH(K$1,'6 класс'!$A:$A,0)-7+'Итог по классам'!$B85,,,),"Ф")</f>
        <v>0</v>
      </c>
      <c r="L85" s="23">
        <f ca="1">COUNTIF(OFFSET(class6_1,MATCH(L$1,'6 класс'!$A:$A,0)-7+'Итог по классам'!$B85,,,),"р")</f>
        <v>0</v>
      </c>
      <c r="M85" s="23">
        <f ca="1">COUNTIF(OFFSET(class6_1,MATCH(M$1,'6 класс'!$A:$A,0)-7+'Итог по классам'!$B85,,,),"ш")</f>
        <v>0</v>
      </c>
      <c r="N85" s="23">
        <f ca="1">COUNTIF(OFFSET(class6_2,MATCH(N$1,'6 класс'!$A:$A,0)-7+'Итог по классам'!$B85,,,),"Ф")</f>
        <v>0</v>
      </c>
      <c r="O85" s="23">
        <f ca="1">COUNTIF(OFFSET(class6_2,MATCH(O$1,'6 класс'!$A:$A,0)-7+'Итог по классам'!$B85,,,),"р")</f>
        <v>0</v>
      </c>
      <c r="P85" s="23">
        <f ca="1">COUNTIF(OFFSET(class6_2,MATCH(P$1,'6 класс'!$A:$A,0)-7+'Итог по классам'!$B85,,,),"ш")</f>
        <v>0</v>
      </c>
      <c r="Q85" s="65">
        <f ca="1">COUNTIF(OFFSET(class6_1,MATCH(Q$1,'6 класс'!$A:$A,0)-7+'Итог по классам'!$B85,,,),"Ф")</f>
        <v>0</v>
      </c>
      <c r="R85" s="23">
        <f ca="1">COUNTIF(OFFSET(class6_1,MATCH(R$1,'6 класс'!$A:$A,0)-7+'Итог по классам'!$B85,,,),"р")</f>
        <v>0</v>
      </c>
      <c r="S85" s="23">
        <f ca="1">COUNTIF(OFFSET(class6_1,MATCH(S$1,'6 класс'!$A:$A,0)-7+'Итог по классам'!$B85,,,),"ш")</f>
        <v>0</v>
      </c>
      <c r="T85" s="23">
        <f ca="1">COUNTIF(OFFSET(class6_2,MATCH(T$1,'6 класс'!$A:$A,0)-7+'Итог по классам'!$B85,,,),"Ф")</f>
        <v>0</v>
      </c>
      <c r="U85" s="23">
        <f ca="1">COUNTIF(OFFSET(class6_2,MATCH(U$1,'6 класс'!$A:$A,0)-7+'Итог по классам'!$B85,,,),"р")</f>
        <v>0</v>
      </c>
      <c r="V85" s="23">
        <f ca="1">COUNTIF(OFFSET(class6_2,MATCH(V$1,'6 класс'!$A:$A,0)-7+'Итог по классам'!$B85,,,),"ш")</f>
        <v>0</v>
      </c>
      <c r="W85" s="65">
        <f ca="1">COUNTIF(OFFSET(class6_1,MATCH(W$1,'6 класс'!$A:$A,0)-7+'Итог по классам'!$B85,,,),"Ф")</f>
        <v>0</v>
      </c>
      <c r="X85" s="23">
        <f ca="1">COUNTIF(OFFSET(class6_1,MATCH(X$1,'6 класс'!$A:$A,0)-7+'Итог по классам'!$B85,,,),"р")</f>
        <v>0</v>
      </c>
      <c r="Y85" s="23">
        <f ca="1">COUNTIF(OFFSET(class6_1,MATCH(Y$1,'6 класс'!$A:$A,0)-7+'Итог по классам'!$B85,,,),"ш")</f>
        <v>0</v>
      </c>
      <c r="Z85" s="23">
        <f ca="1">COUNTIF(OFFSET(class6_2,MATCH(Z$1,'6 класс'!$A:$A,0)-7+'Итог по классам'!$B85,,,),"Ф")</f>
        <v>0</v>
      </c>
      <c r="AA85" s="23">
        <f ca="1">COUNTIF(OFFSET(class6_2,MATCH(AA$1,'6 класс'!$A:$A,0)-7+'Итог по классам'!$B85,,,),"р")</f>
        <v>0</v>
      </c>
      <c r="AB85" s="23">
        <f ca="1">COUNTIF(OFFSET(class6_2,MATCH(AB$1,'6 класс'!$A:$A,0)-7+'Итог по классам'!$B85,,,),"ш")</f>
        <v>0</v>
      </c>
    </row>
    <row r="86" spans="1:28" ht="15.75" customHeight="1" x14ac:dyDescent="0.25">
      <c r="A86" s="64">
        <f t="shared" si="4"/>
        <v>3</v>
      </c>
      <c r="B86" s="23">
        <v>17</v>
      </c>
      <c r="C86" s="38" t="s">
        <v>80</v>
      </c>
      <c r="D86" s="38" t="s">
        <v>105</v>
      </c>
      <c r="E86" s="23">
        <f ca="1">COUNTIF(OFFSET(class6_1,MATCH(E$1,'6 класс'!$A:$A,0)-7+'Итог по классам'!$B86,,,),"Ф")</f>
        <v>0</v>
      </c>
      <c r="F86" s="23">
        <f ca="1">COUNTIF(OFFSET(class6_1,MATCH(F$1,'6 класс'!$A:$A,0)-7+'Итог по классам'!$B86,,,),"р")</f>
        <v>0</v>
      </c>
      <c r="G86" s="23">
        <f ca="1">COUNTIF(OFFSET(class6_1,MATCH(G$1,'6 класс'!$A:$A,0)-7+'Итог по классам'!$B86,,,),"ш")</f>
        <v>1</v>
      </c>
      <c r="H86" s="23">
        <f ca="1">COUNTIF(OFFSET(class6_2,MATCH(H$1,'6 класс'!$A:$A,0)-7+'Итог по классам'!$B86,,,),"Ф")</f>
        <v>0</v>
      </c>
      <c r="I86" s="23">
        <f ca="1">COUNTIF(OFFSET(class6_2,MATCH(I$1,'6 класс'!$A:$A,0)-7+'Итог по классам'!$B86,,,),"р")</f>
        <v>0</v>
      </c>
      <c r="J86" s="23">
        <f ca="1">COUNTIF(OFFSET(class6_2,MATCH(J$1,'6 класс'!$A:$A,0)-7+'Итог по классам'!$B86,,,),"ш")</f>
        <v>1</v>
      </c>
      <c r="K86" s="65">
        <f ca="1">COUNTIF(OFFSET(class6_1,MATCH(K$1,'6 класс'!$A:$A,0)-7+'Итог по классам'!$B86,,,),"Ф")</f>
        <v>0</v>
      </c>
      <c r="L86" s="23">
        <f ca="1">COUNTIF(OFFSET(class6_1,MATCH(L$1,'6 класс'!$A:$A,0)-7+'Итог по классам'!$B86,,,),"р")</f>
        <v>0</v>
      </c>
      <c r="M86" s="23">
        <f ca="1">COUNTIF(OFFSET(class6_1,MATCH(M$1,'6 класс'!$A:$A,0)-7+'Итог по классам'!$B86,,,),"ш")</f>
        <v>1</v>
      </c>
      <c r="N86" s="23">
        <f ca="1">COUNTIF(OFFSET(class6_2,MATCH(N$1,'6 класс'!$A:$A,0)-7+'Итог по классам'!$B86,,,),"Ф")</f>
        <v>0</v>
      </c>
      <c r="O86" s="23">
        <f ca="1">COUNTIF(OFFSET(class6_2,MATCH(O$1,'6 класс'!$A:$A,0)-7+'Итог по классам'!$B86,,,),"р")</f>
        <v>0</v>
      </c>
      <c r="P86" s="23">
        <f ca="1">COUNTIF(OFFSET(class6_2,MATCH(P$1,'6 класс'!$A:$A,0)-7+'Итог по классам'!$B86,,,),"ш")</f>
        <v>1</v>
      </c>
      <c r="Q86" s="65">
        <f ca="1">COUNTIF(OFFSET(class6_1,MATCH(Q$1,'6 класс'!$A:$A,0)-7+'Итог по классам'!$B86,,,),"Ф")</f>
        <v>0</v>
      </c>
      <c r="R86" s="23">
        <f ca="1">COUNTIF(OFFSET(class6_1,MATCH(R$1,'6 класс'!$A:$A,0)-7+'Итог по классам'!$B86,,,),"р")</f>
        <v>0</v>
      </c>
      <c r="S86" s="23">
        <f ca="1">COUNTIF(OFFSET(class6_1,MATCH(S$1,'6 класс'!$A:$A,0)-7+'Итог по классам'!$B86,,,),"ш")</f>
        <v>1</v>
      </c>
      <c r="T86" s="23">
        <f ca="1">COUNTIF(OFFSET(class6_2,MATCH(T$1,'6 класс'!$A:$A,0)-7+'Итог по классам'!$B86,,,),"Ф")</f>
        <v>0</v>
      </c>
      <c r="U86" s="23">
        <f ca="1">COUNTIF(OFFSET(class6_2,MATCH(U$1,'6 класс'!$A:$A,0)-7+'Итог по классам'!$B86,,,),"р")</f>
        <v>0</v>
      </c>
      <c r="V86" s="23">
        <f ca="1">COUNTIF(OFFSET(class6_2,MATCH(V$1,'6 класс'!$A:$A,0)-7+'Итог по классам'!$B86,,,),"ш")</f>
        <v>1</v>
      </c>
      <c r="W86" s="65">
        <f ca="1">COUNTIF(OFFSET(class6_1,MATCH(W$1,'6 класс'!$A:$A,0)-7+'Итог по классам'!$B86,,,),"Ф")</f>
        <v>0</v>
      </c>
      <c r="X86" s="23">
        <f ca="1">COUNTIF(OFFSET(class6_1,MATCH(X$1,'6 класс'!$A:$A,0)-7+'Итог по классам'!$B86,,,),"р")</f>
        <v>0</v>
      </c>
      <c r="Y86" s="23">
        <f ca="1">COUNTIF(OFFSET(class6_1,MATCH(Y$1,'6 класс'!$A:$A,0)-7+'Итог по классам'!$B86,,,),"ш")</f>
        <v>0</v>
      </c>
      <c r="Z86" s="23">
        <f ca="1">COUNTIF(OFFSET(class6_2,MATCH(Z$1,'6 класс'!$A:$A,0)-7+'Итог по классам'!$B86,,,),"Ф")</f>
        <v>0</v>
      </c>
      <c r="AA86" s="23">
        <f ca="1">COUNTIF(OFFSET(class6_2,MATCH(AA$1,'6 класс'!$A:$A,0)-7+'Итог по классам'!$B86,,,),"р")</f>
        <v>0</v>
      </c>
      <c r="AB86" s="23">
        <f ca="1">COUNTIF(OFFSET(class6_2,MATCH(AB$1,'6 класс'!$A:$A,0)-7+'Итог по классам'!$B86,,,),"ш")</f>
        <v>0</v>
      </c>
    </row>
    <row r="87" spans="1:28" ht="15.75" customHeight="1" x14ac:dyDescent="0.25">
      <c r="A87" s="64">
        <f t="shared" si="4"/>
        <v>3</v>
      </c>
      <c r="B87" s="23">
        <v>18</v>
      </c>
      <c r="C87" s="38" t="s">
        <v>81</v>
      </c>
      <c r="D87" s="38" t="s">
        <v>105</v>
      </c>
      <c r="E87" s="23">
        <f ca="1">COUNTIF(OFFSET(class6_1,MATCH(E$1,'6 класс'!$A:$A,0)-7+'Итог по классам'!$B87,,,),"Ф")</f>
        <v>0</v>
      </c>
      <c r="F87" s="23">
        <f ca="1">COUNTIF(OFFSET(class6_1,MATCH(F$1,'6 класс'!$A:$A,0)-7+'Итог по классам'!$B87,,,),"р")</f>
        <v>0</v>
      </c>
      <c r="G87" s="23">
        <f ca="1">COUNTIF(OFFSET(class6_1,MATCH(G$1,'6 класс'!$A:$A,0)-7+'Итог по классам'!$B87,,,),"ш")</f>
        <v>0</v>
      </c>
      <c r="H87" s="23">
        <f ca="1">COUNTIF(OFFSET(class6_2,MATCH(H$1,'6 класс'!$A:$A,0)-7+'Итог по классам'!$B87,,,),"Ф")</f>
        <v>0</v>
      </c>
      <c r="I87" s="23">
        <f ca="1">COUNTIF(OFFSET(class6_2,MATCH(I$1,'6 класс'!$A:$A,0)-7+'Итог по классам'!$B87,,,),"р")</f>
        <v>0</v>
      </c>
      <c r="J87" s="23">
        <f ca="1">COUNTIF(OFFSET(class6_2,MATCH(J$1,'6 класс'!$A:$A,0)-7+'Итог по классам'!$B87,,,),"ш")</f>
        <v>0</v>
      </c>
      <c r="K87" s="65">
        <f ca="1">COUNTIF(OFFSET(class6_1,MATCH(K$1,'6 класс'!$A:$A,0)-7+'Итог по классам'!$B87,,,),"Ф")</f>
        <v>0</v>
      </c>
      <c r="L87" s="23">
        <f ca="1">COUNTIF(OFFSET(class6_1,MATCH(L$1,'6 класс'!$A:$A,0)-7+'Итог по классам'!$B87,,,),"р")</f>
        <v>0</v>
      </c>
      <c r="M87" s="23">
        <f ca="1">COUNTIF(OFFSET(class6_1,MATCH(M$1,'6 класс'!$A:$A,0)-7+'Итог по классам'!$B87,,,),"ш")</f>
        <v>0</v>
      </c>
      <c r="N87" s="23">
        <f ca="1">COUNTIF(OFFSET(class6_2,MATCH(N$1,'6 класс'!$A:$A,0)-7+'Итог по классам'!$B87,,,),"Ф")</f>
        <v>0</v>
      </c>
      <c r="O87" s="23">
        <f ca="1">COUNTIF(OFFSET(class6_2,MATCH(O$1,'6 класс'!$A:$A,0)-7+'Итог по классам'!$B87,,,),"р")</f>
        <v>0</v>
      </c>
      <c r="P87" s="23">
        <f ca="1">COUNTIF(OFFSET(class6_2,MATCH(P$1,'6 класс'!$A:$A,0)-7+'Итог по классам'!$B87,,,),"ш")</f>
        <v>0</v>
      </c>
      <c r="Q87" s="65">
        <f ca="1">COUNTIF(OFFSET(class6_1,MATCH(Q$1,'6 класс'!$A:$A,0)-7+'Итог по классам'!$B87,,,),"Ф")</f>
        <v>0</v>
      </c>
      <c r="R87" s="23">
        <f ca="1">COUNTIF(OFFSET(class6_1,MATCH(R$1,'6 класс'!$A:$A,0)-7+'Итог по классам'!$B87,,,),"р")</f>
        <v>0</v>
      </c>
      <c r="S87" s="23">
        <f ca="1">COUNTIF(OFFSET(class6_1,MATCH(S$1,'6 класс'!$A:$A,0)-7+'Итог по классам'!$B87,,,),"ш")</f>
        <v>0</v>
      </c>
      <c r="T87" s="23">
        <f ca="1">COUNTIF(OFFSET(class6_2,MATCH(T$1,'6 класс'!$A:$A,0)-7+'Итог по классам'!$B87,,,),"Ф")</f>
        <v>0</v>
      </c>
      <c r="U87" s="23">
        <f ca="1">COUNTIF(OFFSET(class6_2,MATCH(U$1,'6 класс'!$A:$A,0)-7+'Итог по классам'!$B87,,,),"р")</f>
        <v>0</v>
      </c>
      <c r="V87" s="23">
        <f ca="1">COUNTIF(OFFSET(class6_2,MATCH(V$1,'6 класс'!$A:$A,0)-7+'Итог по классам'!$B87,,,),"ш")</f>
        <v>0</v>
      </c>
      <c r="W87" s="65">
        <f ca="1">COUNTIF(OFFSET(class6_1,MATCH(W$1,'6 класс'!$A:$A,0)-7+'Итог по классам'!$B87,,,),"Ф")</f>
        <v>0</v>
      </c>
      <c r="X87" s="23">
        <f ca="1">COUNTIF(OFFSET(class6_1,MATCH(X$1,'6 класс'!$A:$A,0)-7+'Итог по классам'!$B87,,,),"р")</f>
        <v>0</v>
      </c>
      <c r="Y87" s="23">
        <f ca="1">COUNTIF(OFFSET(class6_1,MATCH(Y$1,'6 класс'!$A:$A,0)-7+'Итог по классам'!$B87,,,),"ш")</f>
        <v>0</v>
      </c>
      <c r="Z87" s="23">
        <f ca="1">COUNTIF(OFFSET(class6_2,MATCH(Z$1,'6 класс'!$A:$A,0)-7+'Итог по классам'!$B87,,,),"Ф")</f>
        <v>0</v>
      </c>
      <c r="AA87" s="23">
        <f ca="1">COUNTIF(OFFSET(class6_2,MATCH(AA$1,'6 класс'!$A:$A,0)-7+'Итог по классам'!$B87,,,),"р")</f>
        <v>0</v>
      </c>
      <c r="AB87" s="23">
        <f ca="1">COUNTIF(OFFSET(class6_2,MATCH(AB$1,'6 класс'!$A:$A,0)-7+'Итог по классам'!$B87,,,),"ш")</f>
        <v>0</v>
      </c>
    </row>
    <row r="88" spans="1:28" ht="15.75" customHeight="1" x14ac:dyDescent="0.25">
      <c r="A88" s="64">
        <f t="shared" si="4"/>
        <v>3</v>
      </c>
      <c r="B88" s="23">
        <v>19</v>
      </c>
      <c r="C88" s="38" t="s">
        <v>102</v>
      </c>
      <c r="D88" s="38" t="s">
        <v>105</v>
      </c>
      <c r="E88" s="23">
        <f ca="1">COUNTIF(OFFSET(class6_1,MATCH(E$1,'6 класс'!$A:$A,0)-7+'Итог по классам'!$B88,,,),"Ф")</f>
        <v>0</v>
      </c>
      <c r="F88" s="23">
        <f ca="1">COUNTIF(OFFSET(class6_1,MATCH(F$1,'6 класс'!$A:$A,0)-7+'Итог по классам'!$B88,,,),"р")</f>
        <v>0</v>
      </c>
      <c r="G88" s="23">
        <f ca="1">COUNTIF(OFFSET(class6_1,MATCH(G$1,'6 класс'!$A:$A,0)-7+'Итог по классам'!$B88,,,),"ш")</f>
        <v>0</v>
      </c>
      <c r="H88" s="23">
        <f ca="1">COUNTIF(OFFSET(class6_2,MATCH(H$1,'6 класс'!$A:$A,0)-7+'Итог по классам'!$B88,,,),"Ф")</f>
        <v>0</v>
      </c>
      <c r="I88" s="23">
        <f ca="1">COUNTIF(OFFSET(class6_2,MATCH(I$1,'6 класс'!$A:$A,0)-7+'Итог по классам'!$B88,,,),"р")</f>
        <v>0</v>
      </c>
      <c r="J88" s="23">
        <f ca="1">COUNTIF(OFFSET(class6_2,MATCH(J$1,'6 класс'!$A:$A,0)-7+'Итог по классам'!$B88,,,),"ш")</f>
        <v>0</v>
      </c>
      <c r="K88" s="65">
        <f ca="1">COUNTIF(OFFSET(class6_1,MATCH(K$1,'6 класс'!$A:$A,0)-7+'Итог по классам'!$B88,,,),"Ф")</f>
        <v>0</v>
      </c>
      <c r="L88" s="23">
        <f ca="1">COUNTIF(OFFSET(class6_1,MATCH(L$1,'6 класс'!$A:$A,0)-7+'Итог по классам'!$B88,,,),"р")</f>
        <v>0</v>
      </c>
      <c r="M88" s="23">
        <f ca="1">COUNTIF(OFFSET(class6_1,MATCH(M$1,'6 класс'!$A:$A,0)-7+'Итог по классам'!$B88,,,),"ш")</f>
        <v>0</v>
      </c>
      <c r="N88" s="23">
        <f ca="1">COUNTIF(OFFSET(class6_2,MATCH(N$1,'6 класс'!$A:$A,0)-7+'Итог по классам'!$B88,,,),"Ф")</f>
        <v>0</v>
      </c>
      <c r="O88" s="23">
        <f ca="1">COUNTIF(OFFSET(class6_2,MATCH(O$1,'6 класс'!$A:$A,0)-7+'Итог по классам'!$B88,,,),"р")</f>
        <v>0</v>
      </c>
      <c r="P88" s="23">
        <f ca="1">COUNTIF(OFFSET(class6_2,MATCH(P$1,'6 класс'!$A:$A,0)-7+'Итог по классам'!$B88,,,),"ш")</f>
        <v>0</v>
      </c>
      <c r="Q88" s="65">
        <f ca="1">COUNTIF(OFFSET(class6_1,MATCH(Q$1,'6 класс'!$A:$A,0)-7+'Итог по классам'!$B88,,,),"Ф")</f>
        <v>0</v>
      </c>
      <c r="R88" s="23">
        <f ca="1">COUNTIF(OFFSET(class6_1,MATCH(R$1,'6 класс'!$A:$A,0)-7+'Итог по классам'!$B88,,,),"р")</f>
        <v>0</v>
      </c>
      <c r="S88" s="23">
        <f ca="1">COUNTIF(OFFSET(class6_1,MATCH(S$1,'6 класс'!$A:$A,0)-7+'Итог по классам'!$B88,,,),"ш")</f>
        <v>0</v>
      </c>
      <c r="T88" s="23">
        <f ca="1">COUNTIF(OFFSET(class6_2,MATCH(T$1,'6 класс'!$A:$A,0)-7+'Итог по классам'!$B88,,,),"Ф")</f>
        <v>0</v>
      </c>
      <c r="U88" s="23">
        <f ca="1">COUNTIF(OFFSET(class6_2,MATCH(U$1,'6 класс'!$A:$A,0)-7+'Итог по классам'!$B88,,,),"р")</f>
        <v>0</v>
      </c>
      <c r="V88" s="23">
        <f ca="1">COUNTIF(OFFSET(class6_2,MATCH(V$1,'6 класс'!$A:$A,0)-7+'Итог по классам'!$B88,,,),"ш")</f>
        <v>0</v>
      </c>
      <c r="W88" s="65">
        <f ca="1">COUNTIF(OFFSET(class6_1,MATCH(W$1,'6 класс'!$A:$A,0)-7+'Итог по классам'!$B88,,,),"Ф")</f>
        <v>0</v>
      </c>
      <c r="X88" s="23">
        <f ca="1">COUNTIF(OFFSET(class6_1,MATCH(X$1,'6 класс'!$A:$A,0)-7+'Итог по классам'!$B88,,,),"р")</f>
        <v>0</v>
      </c>
      <c r="Y88" s="23">
        <f ca="1">COUNTIF(OFFSET(class6_1,MATCH(Y$1,'6 класс'!$A:$A,0)-7+'Итог по классам'!$B88,,,),"ш")</f>
        <v>0</v>
      </c>
      <c r="Z88" s="23">
        <f ca="1">COUNTIF(OFFSET(class6_2,MATCH(Z$1,'6 класс'!$A:$A,0)-7+'Итог по классам'!$B88,,,),"Ф")</f>
        <v>0</v>
      </c>
      <c r="AA88" s="23">
        <f ca="1">COUNTIF(OFFSET(class6_2,MATCH(AA$1,'6 класс'!$A:$A,0)-7+'Итог по классам'!$B88,,,),"р")</f>
        <v>0</v>
      </c>
      <c r="AB88" s="23">
        <f ca="1">COUNTIF(OFFSET(class6_2,MATCH(AB$1,'6 класс'!$A:$A,0)-7+'Итог по классам'!$B88,,,),"ш")</f>
        <v>0</v>
      </c>
    </row>
    <row r="89" spans="1:28" ht="15.75" customHeight="1" x14ac:dyDescent="0.25">
      <c r="A89" s="64">
        <f t="shared" si="4"/>
        <v>3</v>
      </c>
      <c r="B89" s="23">
        <v>20</v>
      </c>
      <c r="C89" s="38" t="s">
        <v>82</v>
      </c>
      <c r="D89" s="38" t="s">
        <v>105</v>
      </c>
      <c r="E89" s="23">
        <f ca="1">COUNTIF(OFFSET(class6_1,MATCH(E$1,'6 класс'!$A:$A,0)-7+'Итог по классам'!$B89,,,),"Ф")</f>
        <v>0</v>
      </c>
      <c r="F89" s="23">
        <f ca="1">COUNTIF(OFFSET(class6_1,MATCH(F$1,'6 класс'!$A:$A,0)-7+'Итог по классам'!$B89,,,),"р")</f>
        <v>0</v>
      </c>
      <c r="G89" s="23">
        <f ca="1">COUNTIF(OFFSET(class6_1,MATCH(G$1,'6 класс'!$A:$A,0)-7+'Итог по классам'!$B89,,,),"ш")</f>
        <v>0</v>
      </c>
      <c r="H89" s="23">
        <f ca="1">COUNTIF(OFFSET(class6_2,MATCH(H$1,'6 класс'!$A:$A,0)-7+'Итог по классам'!$B89,,,),"Ф")</f>
        <v>0</v>
      </c>
      <c r="I89" s="23">
        <f ca="1">COUNTIF(OFFSET(class6_2,MATCH(I$1,'6 класс'!$A:$A,0)-7+'Итог по классам'!$B89,,,),"р")</f>
        <v>0</v>
      </c>
      <c r="J89" s="23">
        <f ca="1">COUNTIF(OFFSET(class6_2,MATCH(J$1,'6 класс'!$A:$A,0)-7+'Итог по классам'!$B89,,,),"ш")</f>
        <v>0</v>
      </c>
      <c r="K89" s="65">
        <f ca="1">COUNTIF(OFFSET(class6_1,MATCH(K$1,'6 класс'!$A:$A,0)-7+'Итог по классам'!$B89,,,),"Ф")</f>
        <v>0</v>
      </c>
      <c r="L89" s="23">
        <f ca="1">COUNTIF(OFFSET(class6_1,MATCH(L$1,'6 класс'!$A:$A,0)-7+'Итог по классам'!$B89,,,),"р")</f>
        <v>0</v>
      </c>
      <c r="M89" s="23">
        <f ca="1">COUNTIF(OFFSET(class6_1,MATCH(M$1,'6 класс'!$A:$A,0)-7+'Итог по классам'!$B89,,,),"ш")</f>
        <v>0</v>
      </c>
      <c r="N89" s="23">
        <f ca="1">COUNTIF(OFFSET(class6_2,MATCH(N$1,'6 класс'!$A:$A,0)-7+'Итог по классам'!$B89,,,),"Ф")</f>
        <v>0</v>
      </c>
      <c r="O89" s="23">
        <f ca="1">COUNTIF(OFFSET(class6_2,MATCH(O$1,'6 класс'!$A:$A,0)-7+'Итог по классам'!$B89,,,),"р")</f>
        <v>0</v>
      </c>
      <c r="P89" s="23">
        <f ca="1">COUNTIF(OFFSET(class6_2,MATCH(P$1,'6 класс'!$A:$A,0)-7+'Итог по классам'!$B89,,,),"ш")</f>
        <v>0</v>
      </c>
      <c r="Q89" s="65">
        <f ca="1">COUNTIF(OFFSET(class6_1,MATCH(Q$1,'6 класс'!$A:$A,0)-7+'Итог по классам'!$B89,,,),"Ф")</f>
        <v>0</v>
      </c>
      <c r="R89" s="23">
        <f ca="1">COUNTIF(OFFSET(class6_1,MATCH(R$1,'6 класс'!$A:$A,0)-7+'Итог по классам'!$B89,,,),"р")</f>
        <v>0</v>
      </c>
      <c r="S89" s="23">
        <f ca="1">COUNTIF(OFFSET(class6_1,MATCH(S$1,'6 класс'!$A:$A,0)-7+'Итог по классам'!$B89,,,),"ш")</f>
        <v>0</v>
      </c>
      <c r="T89" s="23">
        <f ca="1">COUNTIF(OFFSET(class6_2,MATCH(T$1,'6 класс'!$A:$A,0)-7+'Итог по классам'!$B89,,,),"Ф")</f>
        <v>0</v>
      </c>
      <c r="U89" s="23">
        <f ca="1">COUNTIF(OFFSET(class6_2,MATCH(U$1,'6 класс'!$A:$A,0)-7+'Итог по классам'!$B89,,,),"р")</f>
        <v>0</v>
      </c>
      <c r="V89" s="23">
        <f ca="1">COUNTIF(OFFSET(class6_2,MATCH(V$1,'6 класс'!$A:$A,0)-7+'Итог по классам'!$B89,,,),"ш")</f>
        <v>0</v>
      </c>
      <c r="W89" s="65">
        <f ca="1">COUNTIF(OFFSET(class6_1,MATCH(W$1,'6 класс'!$A:$A,0)-7+'Итог по классам'!$B89,,,),"Ф")</f>
        <v>0</v>
      </c>
      <c r="X89" s="23">
        <f ca="1">COUNTIF(OFFSET(class6_1,MATCH(X$1,'6 класс'!$A:$A,0)-7+'Итог по классам'!$B89,,,),"р")</f>
        <v>0</v>
      </c>
      <c r="Y89" s="23">
        <f ca="1">COUNTIF(OFFSET(class6_1,MATCH(Y$1,'6 класс'!$A:$A,0)-7+'Итог по классам'!$B89,,,),"ш")</f>
        <v>0</v>
      </c>
      <c r="Z89" s="23">
        <f ca="1">COUNTIF(OFFSET(class6_2,MATCH(Z$1,'6 класс'!$A:$A,0)-7+'Итог по классам'!$B89,,,),"Ф")</f>
        <v>0</v>
      </c>
      <c r="AA89" s="23">
        <f ca="1">COUNTIF(OFFSET(class6_2,MATCH(AA$1,'6 класс'!$A:$A,0)-7+'Итог по классам'!$B89,,,),"р")</f>
        <v>0</v>
      </c>
      <c r="AB89" s="23">
        <f ca="1">COUNTIF(OFFSET(class6_2,MATCH(AB$1,'6 класс'!$A:$A,0)-7+'Итог по классам'!$B89,,,),"ш")</f>
        <v>0</v>
      </c>
    </row>
    <row r="90" spans="1:28" ht="15.75" customHeight="1" x14ac:dyDescent="0.25">
      <c r="A90" s="64">
        <f>'7 класс'!C2</f>
        <v>4</v>
      </c>
      <c r="B90" s="23"/>
      <c r="C90" s="71" t="s">
        <v>107</v>
      </c>
      <c r="D90" s="71"/>
      <c r="E90" s="90" t="str">
        <f ca="1">"7 "&amp;CLEAN(OFFSET(cl7name,(E$1-1)*29,,,))</f>
        <v>7 А</v>
      </c>
      <c r="F90" s="75"/>
      <c r="G90" s="75"/>
      <c r="H90" s="75"/>
      <c r="I90" s="75"/>
      <c r="J90" s="75"/>
      <c r="K90" s="90" t="str">
        <f ca="1">"7 "&amp;CLEAN(OFFSET(cl7name,(K$1-1)*29,,,))</f>
        <v>7 Б</v>
      </c>
      <c r="L90" s="75"/>
      <c r="M90" s="75"/>
      <c r="N90" s="75"/>
      <c r="O90" s="75"/>
      <c r="P90" s="75"/>
      <c r="Q90" s="90" t="str">
        <f ca="1">"7 "&amp;CLEAN(OFFSET(cl7name,(Q$1-1)*29,,,))</f>
        <v>7 В</v>
      </c>
      <c r="R90" s="75"/>
      <c r="S90" s="75"/>
      <c r="T90" s="75"/>
      <c r="U90" s="75"/>
      <c r="V90" s="75"/>
      <c r="W90" s="90" t="str">
        <f ca="1">"7 "&amp;CLEAN(OFFSET(cl7name,(W$1-1)*29,,,))</f>
        <v>7 Г</v>
      </c>
      <c r="X90" s="75"/>
      <c r="Y90" s="75"/>
      <c r="Z90" s="75"/>
      <c r="AA90" s="75"/>
      <c r="AB90" s="75"/>
    </row>
    <row r="91" spans="1:28" ht="15.75" customHeight="1" x14ac:dyDescent="0.25">
      <c r="A91" s="64">
        <f t="shared" ref="A91:A112" si="5">A90</f>
        <v>4</v>
      </c>
      <c r="B91" s="23">
        <v>1</v>
      </c>
      <c r="C91" s="38" t="s">
        <v>70</v>
      </c>
      <c r="D91" s="38" t="s">
        <v>107</v>
      </c>
      <c r="E91" s="23">
        <f ca="1">COUNTIF(OFFSET(class7_1,MATCH(E$1,'7 класс'!$A:$A,0)-7+'Итог по классам'!$B91,,,),"Ф")</f>
        <v>0</v>
      </c>
      <c r="F91" s="23">
        <f ca="1">COUNTIF(OFFSET(class7_1,MATCH(F$1,'7 класс'!$A:$A,0)-7+'Итог по классам'!$B91,,,),"р")</f>
        <v>0</v>
      </c>
      <c r="G91" s="23">
        <f ca="1">COUNTIF(OFFSET(class7_1,MATCH(G$1,'7 класс'!$A:$A,0)-7+'Итог по классам'!$B91,,,),"ш")</f>
        <v>3</v>
      </c>
      <c r="H91" s="23">
        <f ca="1">COUNTIF(OFFSET(class7_2,MATCH(H$1,'7 класс'!$A:$A,0)-7+'Итог по классам'!$B91,,,),"Ф")</f>
        <v>0</v>
      </c>
      <c r="I91" s="23">
        <f ca="1">COUNTIF(OFFSET(class7_2,MATCH(I$1,'7 класс'!$A:$A,0)-7+'Итог по классам'!$B91,,,),"р")</f>
        <v>0</v>
      </c>
      <c r="J91" s="23">
        <f ca="1">COUNTIF(OFFSET(class7_2,MATCH(J$1,'7 класс'!$A:$A,0)-7+'Итог по классам'!$B91,,,),"ш")</f>
        <v>1</v>
      </c>
      <c r="K91" s="65">
        <f ca="1">COUNTIF(OFFSET(class7_1,MATCH(K$1,'7 класс'!$A:$A,0)-7+'Итог по классам'!$B91,,,),"Ф")</f>
        <v>0</v>
      </c>
      <c r="L91" s="23">
        <f ca="1">COUNTIF(OFFSET(class7_1,MATCH(L$1,'7 класс'!$A:$A,0)-7+'Итог по классам'!$B91,,,),"р")</f>
        <v>0</v>
      </c>
      <c r="M91" s="23">
        <f ca="1">COUNTIF(OFFSET(class7_1,MATCH(M$1,'7 класс'!$A:$A,0)-7+'Итог по классам'!$B91,,,),"ш")</f>
        <v>3</v>
      </c>
      <c r="N91" s="23">
        <f ca="1">COUNTIF(OFFSET(class7_2,MATCH(N$1,'7 класс'!$A:$A,0)-7+'Итог по классам'!$B91,,,),"Ф")</f>
        <v>0</v>
      </c>
      <c r="O91" s="23">
        <f ca="1">COUNTIF(OFFSET(class7_2,MATCH(O$1,'7 класс'!$A:$A,0)-7+'Итог по классам'!$B91,,,),"р")</f>
        <v>0</v>
      </c>
      <c r="P91" s="23">
        <f ca="1">COUNTIF(OFFSET(class7_2,MATCH(P$1,'7 класс'!$A:$A,0)-7+'Итог по классам'!$B91,,,),"ш")</f>
        <v>1</v>
      </c>
      <c r="Q91" s="65">
        <f ca="1">COUNTIF(OFFSET(class7_1,MATCH(Q$1,'7 класс'!$A:$A,0)-7+'Итог по классам'!$B91,,,),"Ф")</f>
        <v>0</v>
      </c>
      <c r="R91" s="23">
        <f ca="1">COUNTIF(OFFSET(class7_1,MATCH(R$1,'7 класс'!$A:$A,0)-7+'Итог по классам'!$B91,,,),"р")</f>
        <v>0</v>
      </c>
      <c r="S91" s="23">
        <f ca="1">COUNTIF(OFFSET(class7_1,MATCH(S$1,'7 класс'!$A:$A,0)-7+'Итог по классам'!$B91,,,),"ш")</f>
        <v>3</v>
      </c>
      <c r="T91" s="23">
        <f ca="1">COUNTIF(OFFSET(class7_2,MATCH(T$1,'7 класс'!$A:$A,0)-7+'Итог по классам'!$B91,,,),"Ф")</f>
        <v>0</v>
      </c>
      <c r="U91" s="23">
        <f ca="1">COUNTIF(OFFSET(class7_2,MATCH(U$1,'7 класс'!$A:$A,0)-7+'Итог по классам'!$B91,,,),"р")</f>
        <v>0</v>
      </c>
      <c r="V91" s="23">
        <f ca="1">COUNTIF(OFFSET(class7_2,MATCH(V$1,'7 класс'!$A:$A,0)-7+'Итог по классам'!$B91,,,),"ш")</f>
        <v>1</v>
      </c>
      <c r="W91" s="65">
        <f ca="1">COUNTIF(OFFSET(class7_1,MATCH(W$1,'7 класс'!$A:$A,0)-7+'Итог по классам'!$B91,,,),"Ф")</f>
        <v>0</v>
      </c>
      <c r="X91" s="23">
        <f ca="1">COUNTIF(OFFSET(class7_1,MATCH(X$1,'7 класс'!$A:$A,0)-7+'Итог по классам'!$B91,,,),"р")</f>
        <v>0</v>
      </c>
      <c r="Y91" s="23">
        <f ca="1">COUNTIF(OFFSET(class7_1,MATCH(Y$1,'7 класс'!$A:$A,0)-7+'Итог по классам'!$B91,,,),"ш")</f>
        <v>3</v>
      </c>
      <c r="Z91" s="23">
        <f ca="1">COUNTIF(OFFSET(class7_2,MATCH(Z$1,'7 класс'!$A:$A,0)-7+'Итог по классам'!$B91,,,),"Ф")</f>
        <v>0</v>
      </c>
      <c r="AA91" s="23">
        <f ca="1">COUNTIF(OFFSET(class7_2,MATCH(AA$1,'7 класс'!$A:$A,0)-7+'Итог по классам'!$B91,,,),"р")</f>
        <v>0</v>
      </c>
      <c r="AB91" s="23">
        <f ca="1">COUNTIF(OFFSET(class7_2,MATCH(AB$1,'7 класс'!$A:$A,0)-7+'Итог по классам'!$B91,,,),"ш")</f>
        <v>1</v>
      </c>
    </row>
    <row r="92" spans="1:28" ht="15.75" customHeight="1" x14ac:dyDescent="0.25">
      <c r="A92" s="64">
        <f t="shared" si="5"/>
        <v>4</v>
      </c>
      <c r="B92" s="23">
        <v>2</v>
      </c>
      <c r="C92" s="38" t="s">
        <v>92</v>
      </c>
      <c r="D92" s="38" t="s">
        <v>107</v>
      </c>
      <c r="E92" s="23">
        <f ca="1">COUNTIF(OFFSET(class7_1,MATCH(E$1,'7 класс'!$A:$A,0)-7+'Итог по классам'!$B92,,,),"Ф")</f>
        <v>0</v>
      </c>
      <c r="F92" s="23">
        <f ca="1">COUNTIF(OFFSET(class7_1,MATCH(F$1,'7 класс'!$A:$A,0)-7+'Итог по классам'!$B92,,,),"р")</f>
        <v>0</v>
      </c>
      <c r="G92" s="23">
        <f ca="1">COUNTIF(OFFSET(class7_1,MATCH(G$1,'7 класс'!$A:$A,0)-7+'Итог по классам'!$B92,,,),"ш")</f>
        <v>2</v>
      </c>
      <c r="H92" s="23">
        <f ca="1">COUNTIF(OFFSET(class7_2,MATCH(H$1,'7 класс'!$A:$A,0)-7+'Итог по классам'!$B92,,,),"Ф")</f>
        <v>0</v>
      </c>
      <c r="I92" s="23">
        <f ca="1">COUNTIF(OFFSET(class7_2,MATCH(I$1,'7 класс'!$A:$A,0)-7+'Итог по классам'!$B92,,,),"р")</f>
        <v>0</v>
      </c>
      <c r="J92" s="23">
        <f ca="1">COUNTIF(OFFSET(class7_2,MATCH(J$1,'7 класс'!$A:$A,0)-7+'Итог по классам'!$B92,,,),"ш")</f>
        <v>0</v>
      </c>
      <c r="K92" s="65">
        <f ca="1">COUNTIF(OFFSET(class7_1,MATCH(K$1,'7 класс'!$A:$A,0)-7+'Итог по классам'!$B92,,,),"Ф")</f>
        <v>0</v>
      </c>
      <c r="L92" s="23">
        <f ca="1">COUNTIF(OFFSET(class7_1,MATCH(L$1,'7 класс'!$A:$A,0)-7+'Итог по классам'!$B92,,,),"р")</f>
        <v>0</v>
      </c>
      <c r="M92" s="23">
        <f ca="1">COUNTIF(OFFSET(class7_1,MATCH(M$1,'7 класс'!$A:$A,0)-7+'Итог по классам'!$B92,,,),"ш")</f>
        <v>2</v>
      </c>
      <c r="N92" s="23">
        <f ca="1">COUNTIF(OFFSET(class7_2,MATCH(N$1,'7 класс'!$A:$A,0)-7+'Итог по классам'!$B92,,,),"Ф")</f>
        <v>0</v>
      </c>
      <c r="O92" s="23">
        <f ca="1">COUNTIF(OFFSET(class7_2,MATCH(O$1,'7 класс'!$A:$A,0)-7+'Итог по классам'!$B92,,,),"р")</f>
        <v>0</v>
      </c>
      <c r="P92" s="23">
        <f ca="1">COUNTIF(OFFSET(class7_2,MATCH(P$1,'7 класс'!$A:$A,0)-7+'Итог по классам'!$B92,,,),"ш")</f>
        <v>0</v>
      </c>
      <c r="Q92" s="65">
        <f ca="1">COUNTIF(OFFSET(class7_1,MATCH(Q$1,'7 класс'!$A:$A,0)-7+'Итог по классам'!$B92,,,),"Ф")</f>
        <v>0</v>
      </c>
      <c r="R92" s="23">
        <f ca="1">COUNTIF(OFFSET(class7_1,MATCH(R$1,'7 класс'!$A:$A,0)-7+'Итог по классам'!$B92,,,),"р")</f>
        <v>0</v>
      </c>
      <c r="S92" s="23">
        <f ca="1">COUNTIF(OFFSET(class7_1,MATCH(S$1,'7 класс'!$A:$A,0)-7+'Итог по классам'!$B92,,,),"ш")</f>
        <v>2</v>
      </c>
      <c r="T92" s="23">
        <f ca="1">COUNTIF(OFFSET(class7_2,MATCH(T$1,'7 класс'!$A:$A,0)-7+'Итог по классам'!$B92,,,),"Ф")</f>
        <v>0</v>
      </c>
      <c r="U92" s="23">
        <f ca="1">COUNTIF(OFFSET(class7_2,MATCH(U$1,'7 класс'!$A:$A,0)-7+'Итог по классам'!$B92,,,),"р")</f>
        <v>0</v>
      </c>
      <c r="V92" s="23">
        <f ca="1">COUNTIF(OFFSET(class7_2,MATCH(V$1,'7 класс'!$A:$A,0)-7+'Итог по классам'!$B92,,,),"ш")</f>
        <v>1</v>
      </c>
      <c r="W92" s="65">
        <f ca="1">COUNTIF(OFFSET(class7_1,MATCH(W$1,'7 класс'!$A:$A,0)-7+'Итог по классам'!$B92,,,),"Ф")</f>
        <v>0</v>
      </c>
      <c r="X92" s="23">
        <f ca="1">COUNTIF(OFFSET(class7_1,MATCH(X$1,'7 класс'!$A:$A,0)-7+'Итог по классам'!$B92,,,),"р")</f>
        <v>0</v>
      </c>
      <c r="Y92" s="23">
        <f ca="1">COUNTIF(OFFSET(class7_1,MATCH(Y$1,'7 класс'!$A:$A,0)-7+'Итог по классам'!$B92,,,),"ш")</f>
        <v>2</v>
      </c>
      <c r="Z92" s="23">
        <f ca="1">COUNTIF(OFFSET(class7_2,MATCH(Z$1,'7 класс'!$A:$A,0)-7+'Итог по классам'!$B92,,,),"Ф")</f>
        <v>0</v>
      </c>
      <c r="AA92" s="23">
        <f ca="1">COUNTIF(OFFSET(class7_2,MATCH(AA$1,'7 класс'!$A:$A,0)-7+'Итог по классам'!$B92,,,),"р")</f>
        <v>0</v>
      </c>
      <c r="AB92" s="23">
        <f ca="1">COUNTIF(OFFSET(class7_2,MATCH(AB$1,'7 класс'!$A:$A,0)-7+'Итог по классам'!$B92,,,),"ш")</f>
        <v>0</v>
      </c>
    </row>
    <row r="93" spans="1:28" ht="15.75" customHeight="1" x14ac:dyDescent="0.25">
      <c r="A93" s="64">
        <f t="shared" si="5"/>
        <v>4</v>
      </c>
      <c r="B93" s="23">
        <v>3</v>
      </c>
      <c r="C93" s="38" t="s">
        <v>72</v>
      </c>
      <c r="D93" s="38" t="s">
        <v>107</v>
      </c>
      <c r="E93" s="23">
        <f ca="1">COUNTIF(OFFSET(class7_1,MATCH(E$1,'7 класс'!$A:$A,0)-7+'Итог по классам'!$B93,,,),"Ф")</f>
        <v>0</v>
      </c>
      <c r="F93" s="23">
        <f ca="1">COUNTIF(OFFSET(class7_1,MATCH(F$1,'7 класс'!$A:$A,0)-7+'Итог по классам'!$B93,,,),"р")</f>
        <v>0</v>
      </c>
      <c r="G93" s="23">
        <f ca="1">COUNTIF(OFFSET(class7_1,MATCH(G$1,'7 класс'!$A:$A,0)-7+'Итог по классам'!$B93,,,),"ш")</f>
        <v>0</v>
      </c>
      <c r="H93" s="23">
        <f ca="1">COUNTIF(OFFSET(class7_2,MATCH(H$1,'7 класс'!$A:$A,0)-7+'Итог по классам'!$B93,,,),"Ф")</f>
        <v>0</v>
      </c>
      <c r="I93" s="23">
        <f ca="1">COUNTIF(OFFSET(class7_2,MATCH(I$1,'7 класс'!$A:$A,0)-7+'Итог по классам'!$B93,,,),"р")</f>
        <v>0</v>
      </c>
      <c r="J93" s="23">
        <f ca="1">COUNTIF(OFFSET(class7_2,MATCH(J$1,'7 класс'!$A:$A,0)-7+'Итог по классам'!$B93,,,),"ш")</f>
        <v>0</v>
      </c>
      <c r="K93" s="65">
        <f ca="1">COUNTIF(OFFSET(class7_1,MATCH(K$1,'7 класс'!$A:$A,0)-7+'Итог по классам'!$B93,,,),"Ф")</f>
        <v>0</v>
      </c>
      <c r="L93" s="23">
        <f ca="1">COUNTIF(OFFSET(class7_1,MATCH(L$1,'7 класс'!$A:$A,0)-7+'Итог по классам'!$B93,,,),"р")</f>
        <v>0</v>
      </c>
      <c r="M93" s="23">
        <f ca="1">COUNTIF(OFFSET(class7_1,MATCH(M$1,'7 класс'!$A:$A,0)-7+'Итог по классам'!$B93,,,),"ш")</f>
        <v>0</v>
      </c>
      <c r="N93" s="23">
        <f ca="1">COUNTIF(OFFSET(class7_2,MATCH(N$1,'7 класс'!$A:$A,0)-7+'Итог по классам'!$B93,,,),"Ф")</f>
        <v>0</v>
      </c>
      <c r="O93" s="23">
        <f ca="1">COUNTIF(OFFSET(class7_2,MATCH(O$1,'7 класс'!$A:$A,0)-7+'Итог по классам'!$B93,,,),"р")</f>
        <v>0</v>
      </c>
      <c r="P93" s="23">
        <f ca="1">COUNTIF(OFFSET(class7_2,MATCH(P$1,'7 класс'!$A:$A,0)-7+'Итог по классам'!$B93,,,),"ш")</f>
        <v>0</v>
      </c>
      <c r="Q93" s="65">
        <f ca="1">COUNTIF(OFFSET(class7_1,MATCH(Q$1,'7 класс'!$A:$A,0)-7+'Итог по классам'!$B93,,,),"Ф")</f>
        <v>0</v>
      </c>
      <c r="R93" s="23">
        <f ca="1">COUNTIF(OFFSET(class7_1,MATCH(R$1,'7 класс'!$A:$A,0)-7+'Итог по классам'!$B93,,,),"р")</f>
        <v>0</v>
      </c>
      <c r="S93" s="23">
        <f ca="1">COUNTIF(OFFSET(class7_1,MATCH(S$1,'7 класс'!$A:$A,0)-7+'Итог по классам'!$B93,,,),"ш")</f>
        <v>0</v>
      </c>
      <c r="T93" s="23">
        <f ca="1">COUNTIF(OFFSET(class7_2,MATCH(T$1,'7 класс'!$A:$A,0)-7+'Итог по классам'!$B93,,,),"Ф")</f>
        <v>0</v>
      </c>
      <c r="U93" s="23">
        <f ca="1">COUNTIF(OFFSET(class7_2,MATCH(U$1,'7 класс'!$A:$A,0)-7+'Итог по классам'!$B93,,,),"р")</f>
        <v>0</v>
      </c>
      <c r="V93" s="23">
        <f ca="1">COUNTIF(OFFSET(class7_2,MATCH(V$1,'7 класс'!$A:$A,0)-7+'Итог по классам'!$B93,,,),"ш")</f>
        <v>0</v>
      </c>
      <c r="W93" s="65">
        <f ca="1">COUNTIF(OFFSET(class7_1,MATCH(W$1,'7 класс'!$A:$A,0)-7+'Итог по классам'!$B93,,,),"Ф")</f>
        <v>0</v>
      </c>
      <c r="X93" s="23">
        <f ca="1">COUNTIF(OFFSET(class7_1,MATCH(X$1,'7 класс'!$A:$A,0)-7+'Итог по классам'!$B93,,,),"р")</f>
        <v>0</v>
      </c>
      <c r="Y93" s="23">
        <f ca="1">COUNTIF(OFFSET(class7_1,MATCH(Y$1,'7 класс'!$A:$A,0)-7+'Итог по классам'!$B93,,,),"ш")</f>
        <v>0</v>
      </c>
      <c r="Z93" s="23">
        <f ca="1">COUNTIF(OFFSET(class7_2,MATCH(Z$1,'7 класс'!$A:$A,0)-7+'Итог по классам'!$B93,,,),"Ф")</f>
        <v>0</v>
      </c>
      <c r="AA93" s="23">
        <f ca="1">COUNTIF(OFFSET(class7_2,MATCH(AA$1,'7 класс'!$A:$A,0)-7+'Итог по классам'!$B93,,,),"р")</f>
        <v>0</v>
      </c>
      <c r="AB93" s="23">
        <f ca="1">COUNTIF(OFFSET(class7_2,MATCH(AB$1,'7 класс'!$A:$A,0)-7+'Итог по классам'!$B93,,,),"ш")</f>
        <v>0</v>
      </c>
    </row>
    <row r="94" spans="1:28" ht="15.75" customHeight="1" x14ac:dyDescent="0.25">
      <c r="A94" s="64">
        <f t="shared" si="5"/>
        <v>4</v>
      </c>
      <c r="B94" s="23">
        <v>4</v>
      </c>
      <c r="C94" s="38" t="s">
        <v>93</v>
      </c>
      <c r="D94" s="38" t="s">
        <v>107</v>
      </c>
      <c r="E94" s="23">
        <f ca="1">COUNTIF(OFFSET(class7_1,MATCH(E$1,'7 класс'!$A:$A,0)-7+'Итог по классам'!$B94,,,),"Ф")</f>
        <v>0</v>
      </c>
      <c r="F94" s="23">
        <f ca="1">COUNTIF(OFFSET(class7_1,MATCH(F$1,'7 класс'!$A:$A,0)-7+'Итог по классам'!$B94,,,),"р")</f>
        <v>0</v>
      </c>
      <c r="G94" s="23">
        <f ca="1">COUNTIF(OFFSET(class7_1,MATCH(G$1,'7 класс'!$A:$A,0)-7+'Итог по классам'!$B94,,,),"ш")</f>
        <v>0</v>
      </c>
      <c r="H94" s="23">
        <f ca="1">COUNTIF(OFFSET(class7_2,MATCH(H$1,'7 класс'!$A:$A,0)-7+'Итог по классам'!$B94,,,),"Ф")</f>
        <v>0</v>
      </c>
      <c r="I94" s="23">
        <f ca="1">COUNTIF(OFFSET(class7_2,MATCH(I$1,'7 класс'!$A:$A,0)-7+'Итог по классам'!$B94,,,),"р")</f>
        <v>0</v>
      </c>
      <c r="J94" s="23">
        <f ca="1">COUNTIF(OFFSET(class7_2,MATCH(J$1,'7 класс'!$A:$A,0)-7+'Итог по классам'!$B94,,,),"ш")</f>
        <v>0</v>
      </c>
      <c r="K94" s="65">
        <f ca="1">COUNTIF(OFFSET(class7_1,MATCH(K$1,'7 класс'!$A:$A,0)-7+'Итог по классам'!$B94,,,),"Ф")</f>
        <v>0</v>
      </c>
      <c r="L94" s="23">
        <f ca="1">COUNTIF(OFFSET(class7_1,MATCH(L$1,'7 класс'!$A:$A,0)-7+'Итог по классам'!$B94,,,),"р")</f>
        <v>0</v>
      </c>
      <c r="M94" s="23">
        <f ca="1">COUNTIF(OFFSET(class7_1,MATCH(M$1,'7 класс'!$A:$A,0)-7+'Итог по классам'!$B94,,,),"ш")</f>
        <v>0</v>
      </c>
      <c r="N94" s="23">
        <f ca="1">COUNTIF(OFFSET(class7_2,MATCH(N$1,'7 класс'!$A:$A,0)-7+'Итог по классам'!$B94,,,),"Ф")</f>
        <v>0</v>
      </c>
      <c r="O94" s="23">
        <f ca="1">COUNTIF(OFFSET(class7_2,MATCH(O$1,'7 класс'!$A:$A,0)-7+'Итог по классам'!$B94,,,),"р")</f>
        <v>0</v>
      </c>
      <c r="P94" s="23">
        <f ca="1">COUNTIF(OFFSET(class7_2,MATCH(P$1,'7 класс'!$A:$A,0)-7+'Итог по классам'!$B94,,,),"ш")</f>
        <v>0</v>
      </c>
      <c r="Q94" s="65">
        <f ca="1">COUNTIF(OFFSET(class7_1,MATCH(Q$1,'7 класс'!$A:$A,0)-7+'Итог по классам'!$B94,,,),"Ф")</f>
        <v>0</v>
      </c>
      <c r="R94" s="23">
        <f ca="1">COUNTIF(OFFSET(class7_1,MATCH(R$1,'7 класс'!$A:$A,0)-7+'Итог по классам'!$B94,,,),"р")</f>
        <v>0</v>
      </c>
      <c r="S94" s="23">
        <f ca="1">COUNTIF(OFFSET(class7_1,MATCH(S$1,'7 класс'!$A:$A,0)-7+'Итог по классам'!$B94,,,),"ш")</f>
        <v>0</v>
      </c>
      <c r="T94" s="23">
        <f ca="1">COUNTIF(OFFSET(class7_2,MATCH(T$1,'7 класс'!$A:$A,0)-7+'Итог по классам'!$B94,,,),"Ф")</f>
        <v>0</v>
      </c>
      <c r="U94" s="23">
        <f ca="1">COUNTIF(OFFSET(class7_2,MATCH(U$1,'7 класс'!$A:$A,0)-7+'Итог по классам'!$B94,,,),"р")</f>
        <v>0</v>
      </c>
      <c r="V94" s="23">
        <f ca="1">COUNTIF(OFFSET(class7_2,MATCH(V$1,'7 класс'!$A:$A,0)-7+'Итог по классам'!$B94,,,),"ш")</f>
        <v>0</v>
      </c>
      <c r="W94" s="65">
        <f ca="1">COUNTIF(OFFSET(class7_1,MATCH(W$1,'7 класс'!$A:$A,0)-7+'Итог по классам'!$B94,,,),"Ф")</f>
        <v>0</v>
      </c>
      <c r="X94" s="23">
        <f ca="1">COUNTIF(OFFSET(class7_1,MATCH(X$1,'7 класс'!$A:$A,0)-7+'Итог по классам'!$B94,,,),"р")</f>
        <v>0</v>
      </c>
      <c r="Y94" s="23">
        <f ca="1">COUNTIF(OFFSET(class7_1,MATCH(Y$1,'7 класс'!$A:$A,0)-7+'Итог по классам'!$B94,,,),"ш")</f>
        <v>0</v>
      </c>
      <c r="Z94" s="23">
        <f ca="1">COUNTIF(OFFSET(class7_2,MATCH(Z$1,'7 класс'!$A:$A,0)-7+'Итог по классам'!$B94,,,),"Ф")</f>
        <v>0</v>
      </c>
      <c r="AA94" s="23">
        <f ca="1">COUNTIF(OFFSET(class7_2,MATCH(AA$1,'7 класс'!$A:$A,0)-7+'Итог по классам'!$B94,,,),"р")</f>
        <v>0</v>
      </c>
      <c r="AB94" s="23">
        <f ca="1">COUNTIF(OFFSET(class7_2,MATCH(AB$1,'7 класс'!$A:$A,0)-7+'Итог по классам'!$B94,,,),"ш")</f>
        <v>0</v>
      </c>
    </row>
    <row r="95" spans="1:28" ht="15.75" customHeight="1" x14ac:dyDescent="0.25">
      <c r="A95" s="64">
        <f t="shared" si="5"/>
        <v>4</v>
      </c>
      <c r="B95" s="23">
        <v>5</v>
      </c>
      <c r="C95" s="38" t="s">
        <v>74</v>
      </c>
      <c r="D95" s="38" t="s">
        <v>107</v>
      </c>
      <c r="E95" s="23">
        <f ca="1">COUNTIF(OFFSET(class7_1,MATCH(E$1,'7 класс'!$A:$A,0)-7+'Итог по классам'!$B95,,,),"Ф")</f>
        <v>0</v>
      </c>
      <c r="F95" s="23">
        <f ca="1">COUNTIF(OFFSET(class7_1,MATCH(F$1,'7 класс'!$A:$A,0)-7+'Итог по классам'!$B95,,,),"р")</f>
        <v>0</v>
      </c>
      <c r="G95" s="23">
        <f ca="1">COUNTIF(OFFSET(class7_1,MATCH(G$1,'7 класс'!$A:$A,0)-7+'Итог по классам'!$B95,,,),"ш")</f>
        <v>2</v>
      </c>
      <c r="H95" s="23">
        <f ca="1">COUNTIF(OFFSET(class7_2,MATCH(H$1,'7 класс'!$A:$A,0)-7+'Итог по классам'!$B95,,,),"Ф")</f>
        <v>0</v>
      </c>
      <c r="I95" s="23">
        <f ca="1">COUNTIF(OFFSET(class7_2,MATCH(I$1,'7 класс'!$A:$A,0)-7+'Итог по классам'!$B95,,,),"р")</f>
        <v>0</v>
      </c>
      <c r="J95" s="23">
        <f ca="1">COUNTIF(OFFSET(class7_2,MATCH(J$1,'7 класс'!$A:$A,0)-7+'Итог по классам'!$B95,,,),"ш")</f>
        <v>1</v>
      </c>
      <c r="K95" s="65">
        <f ca="1">COUNTIF(OFFSET(class7_1,MATCH(K$1,'7 класс'!$A:$A,0)-7+'Итог по классам'!$B95,,,),"Ф")</f>
        <v>0</v>
      </c>
      <c r="L95" s="23">
        <f ca="1">COUNTIF(OFFSET(class7_1,MATCH(L$1,'7 класс'!$A:$A,0)-7+'Итог по классам'!$B95,,,),"р")</f>
        <v>0</v>
      </c>
      <c r="M95" s="23">
        <f ca="1">COUNTIF(OFFSET(class7_1,MATCH(M$1,'7 класс'!$A:$A,0)-7+'Итог по классам'!$B95,,,),"ш")</f>
        <v>2</v>
      </c>
      <c r="N95" s="23">
        <f ca="1">COUNTIF(OFFSET(class7_2,MATCH(N$1,'7 класс'!$A:$A,0)-7+'Итог по классам'!$B95,,,),"Ф")</f>
        <v>0</v>
      </c>
      <c r="O95" s="23">
        <f ca="1">COUNTIF(OFFSET(class7_2,MATCH(O$1,'7 класс'!$A:$A,0)-7+'Итог по классам'!$B95,,,),"р")</f>
        <v>0</v>
      </c>
      <c r="P95" s="23">
        <f ca="1">COUNTIF(OFFSET(class7_2,MATCH(P$1,'7 класс'!$A:$A,0)-7+'Итог по классам'!$B95,,,),"ш")</f>
        <v>1</v>
      </c>
      <c r="Q95" s="65">
        <f ca="1">COUNTIF(OFFSET(class7_1,MATCH(Q$1,'7 класс'!$A:$A,0)-7+'Итог по классам'!$B95,,,),"Ф")</f>
        <v>0</v>
      </c>
      <c r="R95" s="23">
        <f ca="1">COUNTIF(OFFSET(class7_1,MATCH(R$1,'7 класс'!$A:$A,0)-7+'Итог по классам'!$B95,,,),"р")</f>
        <v>0</v>
      </c>
      <c r="S95" s="23">
        <f ca="1">COUNTIF(OFFSET(class7_1,MATCH(S$1,'7 класс'!$A:$A,0)-7+'Итог по классам'!$B95,,,),"ш")</f>
        <v>2</v>
      </c>
      <c r="T95" s="23">
        <f ca="1">COUNTIF(OFFSET(class7_2,MATCH(T$1,'7 класс'!$A:$A,0)-7+'Итог по классам'!$B95,,,),"Ф")</f>
        <v>0</v>
      </c>
      <c r="U95" s="23">
        <f ca="1">COUNTIF(OFFSET(class7_2,MATCH(U$1,'7 класс'!$A:$A,0)-7+'Итог по классам'!$B95,,,),"р")</f>
        <v>0</v>
      </c>
      <c r="V95" s="23">
        <f ca="1">COUNTIF(OFFSET(class7_2,MATCH(V$1,'7 класс'!$A:$A,0)-7+'Итог по классам'!$B95,,,),"ш")</f>
        <v>1</v>
      </c>
      <c r="W95" s="65">
        <f ca="1">COUNTIF(OFFSET(class7_1,MATCH(W$1,'7 класс'!$A:$A,0)-7+'Итог по классам'!$B95,,,),"Ф")</f>
        <v>0</v>
      </c>
      <c r="X95" s="23">
        <f ca="1">COUNTIF(OFFSET(class7_1,MATCH(X$1,'7 класс'!$A:$A,0)-7+'Итог по классам'!$B95,,,),"р")</f>
        <v>0</v>
      </c>
      <c r="Y95" s="23">
        <f ca="1">COUNTIF(OFFSET(class7_1,MATCH(Y$1,'7 класс'!$A:$A,0)-7+'Итог по классам'!$B95,,,),"ш")</f>
        <v>2</v>
      </c>
      <c r="Z95" s="23">
        <f ca="1">COUNTIF(OFFSET(class7_2,MATCH(Z$1,'7 класс'!$A:$A,0)-7+'Итог по классам'!$B95,,,),"Ф")</f>
        <v>0</v>
      </c>
      <c r="AA95" s="23">
        <f ca="1">COUNTIF(OFFSET(class7_2,MATCH(AA$1,'7 класс'!$A:$A,0)-7+'Итог по классам'!$B95,,,),"р")</f>
        <v>0</v>
      </c>
      <c r="AB95" s="23">
        <f ca="1">COUNTIF(OFFSET(class7_2,MATCH(AB$1,'7 класс'!$A:$A,0)-7+'Итог по классам'!$B95,,,),"ш")</f>
        <v>1</v>
      </c>
    </row>
    <row r="96" spans="1:28" ht="15.75" customHeight="1" x14ac:dyDescent="0.25">
      <c r="A96" s="64">
        <f t="shared" si="5"/>
        <v>4</v>
      </c>
      <c r="B96" s="23">
        <v>6</v>
      </c>
      <c r="C96" s="38" t="s">
        <v>94</v>
      </c>
      <c r="D96" s="38" t="s">
        <v>107</v>
      </c>
      <c r="E96" s="23">
        <f ca="1">COUNTIF(OFFSET(class7_1,MATCH(E$1,'7 класс'!$A:$A,0)-7+'Итог по классам'!$B96,,,),"Ф")</f>
        <v>0</v>
      </c>
      <c r="F96" s="23">
        <f ca="1">COUNTIF(OFFSET(class7_1,MATCH(F$1,'7 класс'!$A:$A,0)-7+'Итог по классам'!$B96,,,),"р")</f>
        <v>0</v>
      </c>
      <c r="G96" s="23">
        <f ca="1">COUNTIF(OFFSET(class7_1,MATCH(G$1,'7 класс'!$A:$A,0)-7+'Итог по классам'!$B96,,,),"ш")</f>
        <v>0</v>
      </c>
      <c r="H96" s="23">
        <f ca="1">COUNTIF(OFFSET(class7_2,MATCH(H$1,'7 класс'!$A:$A,0)-7+'Итог по классам'!$B96,,,),"Ф")</f>
        <v>0</v>
      </c>
      <c r="I96" s="23">
        <f ca="1">COUNTIF(OFFSET(class7_2,MATCH(I$1,'7 класс'!$A:$A,0)-7+'Итог по классам'!$B96,,,),"р")</f>
        <v>0</v>
      </c>
      <c r="J96" s="23">
        <f ca="1">COUNTIF(OFFSET(class7_2,MATCH(J$1,'7 класс'!$A:$A,0)-7+'Итог по классам'!$B96,,,),"ш")</f>
        <v>0</v>
      </c>
      <c r="K96" s="65">
        <f ca="1">COUNTIF(OFFSET(class7_1,MATCH(K$1,'7 класс'!$A:$A,0)-7+'Итог по классам'!$B96,,,),"Ф")</f>
        <v>0</v>
      </c>
      <c r="L96" s="23">
        <f ca="1">COUNTIF(OFFSET(class7_1,MATCH(L$1,'7 класс'!$A:$A,0)-7+'Итог по классам'!$B96,,,),"р")</f>
        <v>0</v>
      </c>
      <c r="M96" s="23">
        <f ca="1">COUNTIF(OFFSET(class7_1,MATCH(M$1,'7 класс'!$A:$A,0)-7+'Итог по классам'!$B96,,,),"ш")</f>
        <v>0</v>
      </c>
      <c r="N96" s="23">
        <f ca="1">COUNTIF(OFFSET(class7_2,MATCH(N$1,'7 класс'!$A:$A,0)-7+'Итог по классам'!$B96,,,),"Ф")</f>
        <v>0</v>
      </c>
      <c r="O96" s="23">
        <f ca="1">COUNTIF(OFFSET(class7_2,MATCH(O$1,'7 класс'!$A:$A,0)-7+'Итог по классам'!$B96,,,),"р")</f>
        <v>0</v>
      </c>
      <c r="P96" s="23">
        <f ca="1">COUNTIF(OFFSET(class7_2,MATCH(P$1,'7 класс'!$A:$A,0)-7+'Итог по классам'!$B96,,,),"ш")</f>
        <v>0</v>
      </c>
      <c r="Q96" s="65">
        <f ca="1">COUNTIF(OFFSET(class7_1,MATCH(Q$1,'7 класс'!$A:$A,0)-7+'Итог по классам'!$B96,,,),"Ф")</f>
        <v>0</v>
      </c>
      <c r="R96" s="23">
        <f ca="1">COUNTIF(OFFSET(class7_1,MATCH(R$1,'7 класс'!$A:$A,0)-7+'Итог по классам'!$B96,,,),"р")</f>
        <v>0</v>
      </c>
      <c r="S96" s="23">
        <f ca="1">COUNTIF(OFFSET(class7_1,MATCH(S$1,'7 класс'!$A:$A,0)-7+'Итог по классам'!$B96,,,),"ш")</f>
        <v>0</v>
      </c>
      <c r="T96" s="23">
        <f ca="1">COUNTIF(OFFSET(class7_2,MATCH(T$1,'7 класс'!$A:$A,0)-7+'Итог по классам'!$B96,,,),"Ф")</f>
        <v>0</v>
      </c>
      <c r="U96" s="23">
        <f ca="1">COUNTIF(OFFSET(class7_2,MATCH(U$1,'7 класс'!$A:$A,0)-7+'Итог по классам'!$B96,,,),"р")</f>
        <v>0</v>
      </c>
      <c r="V96" s="23">
        <f ca="1">COUNTIF(OFFSET(class7_2,MATCH(V$1,'7 класс'!$A:$A,0)-7+'Итог по классам'!$B96,,,),"ш")</f>
        <v>0</v>
      </c>
      <c r="W96" s="65">
        <f ca="1">COUNTIF(OFFSET(class7_1,MATCH(W$1,'7 класс'!$A:$A,0)-7+'Итог по классам'!$B96,,,),"Ф")</f>
        <v>0</v>
      </c>
      <c r="X96" s="23">
        <f ca="1">COUNTIF(OFFSET(class7_1,MATCH(X$1,'7 класс'!$A:$A,0)-7+'Итог по классам'!$B96,,,),"р")</f>
        <v>0</v>
      </c>
      <c r="Y96" s="23">
        <f ca="1">COUNTIF(OFFSET(class7_1,MATCH(Y$1,'7 класс'!$A:$A,0)-7+'Итог по классам'!$B96,,,),"ш")</f>
        <v>0</v>
      </c>
      <c r="Z96" s="23">
        <f ca="1">COUNTIF(OFFSET(class7_2,MATCH(Z$1,'7 класс'!$A:$A,0)-7+'Итог по классам'!$B96,,,),"Ф")</f>
        <v>0</v>
      </c>
      <c r="AA96" s="23">
        <f ca="1">COUNTIF(OFFSET(class7_2,MATCH(AA$1,'7 класс'!$A:$A,0)-7+'Итог по классам'!$B96,,,),"р")</f>
        <v>0</v>
      </c>
      <c r="AB96" s="23">
        <f ca="1">COUNTIF(OFFSET(class7_2,MATCH(AB$1,'7 класс'!$A:$A,0)-7+'Итог по классам'!$B96,,,),"ш")</f>
        <v>0</v>
      </c>
    </row>
    <row r="97" spans="1:28" ht="15.75" customHeight="1" x14ac:dyDescent="0.25">
      <c r="A97" s="64">
        <f t="shared" si="5"/>
        <v>4</v>
      </c>
      <c r="B97" s="23">
        <v>7</v>
      </c>
      <c r="C97" s="38" t="s">
        <v>108</v>
      </c>
      <c r="D97" s="38" t="s">
        <v>107</v>
      </c>
      <c r="E97" s="23">
        <f ca="1">COUNTIF(OFFSET(class7_1,MATCH(E$1,'7 класс'!$A:$A,0)-7+'Итог по классам'!$B97,,,),"Ф")</f>
        <v>0</v>
      </c>
      <c r="F97" s="23">
        <f ca="1">COUNTIF(OFFSET(class7_1,MATCH(F$1,'7 класс'!$A:$A,0)-7+'Итог по классам'!$B97,,,),"р")</f>
        <v>0</v>
      </c>
      <c r="G97" s="23">
        <f ca="1">COUNTIF(OFFSET(class7_1,MATCH(G$1,'7 класс'!$A:$A,0)-7+'Итог по классам'!$B97,,,),"ш")</f>
        <v>2</v>
      </c>
      <c r="H97" s="23">
        <f ca="1">COUNTIF(OFFSET(class7_2,MATCH(H$1,'7 класс'!$A:$A,0)-7+'Итог по классам'!$B97,,,),"Ф")</f>
        <v>1</v>
      </c>
      <c r="I97" s="23">
        <f ca="1">COUNTIF(OFFSET(class7_2,MATCH(I$1,'7 класс'!$A:$A,0)-7+'Итог по классам'!$B97,,,),"р")</f>
        <v>0</v>
      </c>
      <c r="J97" s="23">
        <f ca="1">COUNTIF(OFFSET(class7_2,MATCH(J$1,'7 класс'!$A:$A,0)-7+'Итог по классам'!$B97,,,),"ш")</f>
        <v>3</v>
      </c>
      <c r="K97" s="65">
        <f ca="1">COUNTIF(OFFSET(class7_1,MATCH(K$1,'7 класс'!$A:$A,0)-7+'Итог по классам'!$B97,,,),"Ф")</f>
        <v>0</v>
      </c>
      <c r="L97" s="23">
        <f ca="1">COUNTIF(OFFSET(class7_1,MATCH(L$1,'7 класс'!$A:$A,0)-7+'Итог по классам'!$B97,,,),"р")</f>
        <v>0</v>
      </c>
      <c r="M97" s="23">
        <f ca="1">COUNTIF(OFFSET(class7_1,MATCH(M$1,'7 класс'!$A:$A,0)-7+'Итог по классам'!$B97,,,),"ш")</f>
        <v>2</v>
      </c>
      <c r="N97" s="23">
        <f ca="1">COUNTIF(OFFSET(class7_2,MATCH(N$1,'7 класс'!$A:$A,0)-7+'Итог по классам'!$B97,,,),"Ф")</f>
        <v>1</v>
      </c>
      <c r="O97" s="23">
        <f ca="1">COUNTIF(OFFSET(class7_2,MATCH(O$1,'7 класс'!$A:$A,0)-7+'Итог по классам'!$B97,,,),"р")</f>
        <v>0</v>
      </c>
      <c r="P97" s="23">
        <f ca="1">COUNTIF(OFFSET(class7_2,MATCH(P$1,'7 класс'!$A:$A,0)-7+'Итог по классам'!$B97,,,),"ш")</f>
        <v>3</v>
      </c>
      <c r="Q97" s="65">
        <f ca="1">COUNTIF(OFFSET(class7_1,MATCH(Q$1,'7 класс'!$A:$A,0)-7+'Итог по классам'!$B97,,,),"Ф")</f>
        <v>0</v>
      </c>
      <c r="R97" s="23">
        <f ca="1">COUNTIF(OFFSET(class7_1,MATCH(R$1,'7 класс'!$A:$A,0)-7+'Итог по классам'!$B97,,,),"р")</f>
        <v>0</v>
      </c>
      <c r="S97" s="23">
        <f ca="1">COUNTIF(OFFSET(class7_1,MATCH(S$1,'7 класс'!$A:$A,0)-7+'Итог по классам'!$B97,,,),"ш")</f>
        <v>2</v>
      </c>
      <c r="T97" s="23">
        <f ca="1">COUNTIF(OFFSET(class7_2,MATCH(T$1,'7 класс'!$A:$A,0)-7+'Итог по классам'!$B97,,,),"Ф")</f>
        <v>1</v>
      </c>
      <c r="U97" s="23">
        <f ca="1">COUNTIF(OFFSET(class7_2,MATCH(U$1,'7 класс'!$A:$A,0)-7+'Итог по классам'!$B97,,,),"р")</f>
        <v>0</v>
      </c>
      <c r="V97" s="23">
        <f ca="1">COUNTIF(OFFSET(class7_2,MATCH(V$1,'7 класс'!$A:$A,0)-7+'Итог по классам'!$B97,,,),"ш")</f>
        <v>3</v>
      </c>
      <c r="W97" s="65">
        <f ca="1">COUNTIF(OFFSET(class7_1,MATCH(W$1,'7 класс'!$A:$A,0)-7+'Итог по классам'!$B97,,,),"Ф")</f>
        <v>0</v>
      </c>
      <c r="X97" s="23">
        <f ca="1">COUNTIF(OFFSET(class7_1,MATCH(X$1,'7 класс'!$A:$A,0)-7+'Итог по классам'!$B97,,,),"р")</f>
        <v>0</v>
      </c>
      <c r="Y97" s="23">
        <f ca="1">COUNTIF(OFFSET(class7_1,MATCH(Y$1,'7 класс'!$A:$A,0)-7+'Итог по классам'!$B97,,,),"ш")</f>
        <v>2</v>
      </c>
      <c r="Z97" s="23">
        <f ca="1">COUNTIF(OFFSET(class7_2,MATCH(Z$1,'7 класс'!$A:$A,0)-7+'Итог по классам'!$B97,,,),"Ф")</f>
        <v>1</v>
      </c>
      <c r="AA97" s="23">
        <f ca="1">COUNTIF(OFFSET(class7_2,MATCH(AA$1,'7 класс'!$A:$A,0)-7+'Итог по классам'!$B97,,,),"р")</f>
        <v>0</v>
      </c>
      <c r="AB97" s="23">
        <f ca="1">COUNTIF(OFFSET(class7_2,MATCH(AB$1,'7 класс'!$A:$A,0)-7+'Итог по классам'!$B97,,,),"ш")</f>
        <v>3</v>
      </c>
    </row>
    <row r="98" spans="1:28" ht="15.75" customHeight="1" x14ac:dyDescent="0.25">
      <c r="A98" s="64">
        <f t="shared" si="5"/>
        <v>4</v>
      </c>
      <c r="B98" s="23">
        <v>8</v>
      </c>
      <c r="C98" s="38" t="s">
        <v>109</v>
      </c>
      <c r="D98" s="38" t="s">
        <v>107</v>
      </c>
      <c r="E98" s="23">
        <f ca="1">COUNTIF(OFFSET(class7_1,MATCH(E$1,'7 класс'!$A:$A,0)-7+'Итог по классам'!$B98,,,),"Ф")</f>
        <v>0</v>
      </c>
      <c r="F98" s="23">
        <f ca="1">COUNTIF(OFFSET(class7_1,MATCH(F$1,'7 класс'!$A:$A,0)-7+'Итог по классам'!$B98,,,),"р")</f>
        <v>0</v>
      </c>
      <c r="G98" s="23">
        <f ca="1">COUNTIF(OFFSET(class7_1,MATCH(G$1,'7 класс'!$A:$A,0)-7+'Итог по классам'!$B98,,,),"ш")</f>
        <v>0</v>
      </c>
      <c r="H98" s="23">
        <f ca="1">COUNTIF(OFFSET(class7_2,MATCH(H$1,'7 класс'!$A:$A,0)-7+'Итог по классам'!$B98,,,),"Ф")</f>
        <v>0</v>
      </c>
      <c r="I98" s="23">
        <f ca="1">COUNTIF(OFFSET(class7_2,MATCH(I$1,'7 класс'!$A:$A,0)-7+'Итог по классам'!$B98,,,),"р")</f>
        <v>0</v>
      </c>
      <c r="J98" s="23">
        <f ca="1">COUNTIF(OFFSET(class7_2,MATCH(J$1,'7 класс'!$A:$A,0)-7+'Итог по классам'!$B98,,,),"ш")</f>
        <v>4</v>
      </c>
      <c r="K98" s="65">
        <f ca="1">COUNTIF(OFFSET(class7_1,MATCH(K$1,'7 класс'!$A:$A,0)-7+'Итог по классам'!$B98,,,),"Ф")</f>
        <v>0</v>
      </c>
      <c r="L98" s="23">
        <f ca="1">COUNTIF(OFFSET(class7_1,MATCH(L$1,'7 класс'!$A:$A,0)-7+'Итог по классам'!$B98,,,),"р")</f>
        <v>0</v>
      </c>
      <c r="M98" s="23">
        <f ca="1">COUNTIF(OFFSET(class7_1,MATCH(M$1,'7 класс'!$A:$A,0)-7+'Итог по классам'!$B98,,,),"ш")</f>
        <v>0</v>
      </c>
      <c r="N98" s="23">
        <f ca="1">COUNTIF(OFFSET(class7_2,MATCH(N$1,'7 класс'!$A:$A,0)-7+'Итог по классам'!$B98,,,),"Ф")</f>
        <v>0</v>
      </c>
      <c r="O98" s="23">
        <f ca="1">COUNTIF(OFFSET(class7_2,MATCH(O$1,'7 класс'!$A:$A,0)-7+'Итог по классам'!$B98,,,),"р")</f>
        <v>0</v>
      </c>
      <c r="P98" s="23">
        <f ca="1">COUNTIF(OFFSET(class7_2,MATCH(P$1,'7 класс'!$A:$A,0)-7+'Итог по классам'!$B98,,,),"ш")</f>
        <v>4</v>
      </c>
      <c r="Q98" s="65">
        <f ca="1">COUNTIF(OFFSET(class7_1,MATCH(Q$1,'7 класс'!$A:$A,0)-7+'Итог по классам'!$B98,,,),"Ф")</f>
        <v>0</v>
      </c>
      <c r="R98" s="23">
        <f ca="1">COUNTIF(OFFSET(class7_1,MATCH(R$1,'7 класс'!$A:$A,0)-7+'Итог по классам'!$B98,,,),"р")</f>
        <v>0</v>
      </c>
      <c r="S98" s="23">
        <f ca="1">COUNTIF(OFFSET(class7_1,MATCH(S$1,'7 класс'!$A:$A,0)-7+'Итог по классам'!$B98,,,),"ш")</f>
        <v>0</v>
      </c>
      <c r="T98" s="23">
        <f ca="1">COUNTIF(OFFSET(class7_2,MATCH(T$1,'7 класс'!$A:$A,0)-7+'Итог по классам'!$B98,,,),"Ф")</f>
        <v>0</v>
      </c>
      <c r="U98" s="23">
        <f ca="1">COUNTIF(OFFSET(class7_2,MATCH(U$1,'7 класс'!$A:$A,0)-7+'Итог по классам'!$B98,,,),"р")</f>
        <v>0</v>
      </c>
      <c r="V98" s="23">
        <f ca="1">COUNTIF(OFFSET(class7_2,MATCH(V$1,'7 класс'!$A:$A,0)-7+'Итог по классам'!$B98,,,),"ш")</f>
        <v>4</v>
      </c>
      <c r="W98" s="65">
        <f ca="1">COUNTIF(OFFSET(class7_1,MATCH(W$1,'7 класс'!$A:$A,0)-7+'Итог по классам'!$B98,,,),"Ф")</f>
        <v>0</v>
      </c>
      <c r="X98" s="23">
        <f ca="1">COUNTIF(OFFSET(class7_1,MATCH(X$1,'7 класс'!$A:$A,0)-7+'Итог по классам'!$B98,,,),"р")</f>
        <v>0</v>
      </c>
      <c r="Y98" s="23">
        <f ca="1">COUNTIF(OFFSET(class7_1,MATCH(Y$1,'7 класс'!$A:$A,0)-7+'Итог по классам'!$B98,,,),"ш")</f>
        <v>0</v>
      </c>
      <c r="Z98" s="23">
        <f ca="1">COUNTIF(OFFSET(class7_2,MATCH(Z$1,'7 класс'!$A:$A,0)-7+'Итог по классам'!$B98,,,),"Ф")</f>
        <v>0</v>
      </c>
      <c r="AA98" s="23">
        <f ca="1">COUNTIF(OFFSET(class7_2,MATCH(AA$1,'7 класс'!$A:$A,0)-7+'Итог по классам'!$B98,,,),"р")</f>
        <v>0</v>
      </c>
      <c r="AB98" s="23">
        <f ca="1">COUNTIF(OFFSET(class7_2,MATCH(AB$1,'7 класс'!$A:$A,0)-7+'Итог по классам'!$B98,,,),"ш")</f>
        <v>4</v>
      </c>
    </row>
    <row r="99" spans="1:28" ht="15.75" customHeight="1" x14ac:dyDescent="0.25">
      <c r="A99" s="64">
        <f t="shared" si="5"/>
        <v>4</v>
      </c>
      <c r="B99" s="23">
        <v>9</v>
      </c>
      <c r="C99" s="38" t="s">
        <v>110</v>
      </c>
      <c r="D99" s="38" t="s">
        <v>107</v>
      </c>
      <c r="E99" s="23">
        <f ca="1">COUNTIF(OFFSET(class7_1,MATCH(E$1,'7 класс'!$A:$A,0)-7+'Итог по классам'!$B99,,,),"Ф")</f>
        <v>0</v>
      </c>
      <c r="F99" s="23">
        <f ca="1">COUNTIF(OFFSET(class7_1,MATCH(F$1,'7 класс'!$A:$A,0)-7+'Итог по классам'!$B99,,,),"р")</f>
        <v>0</v>
      </c>
      <c r="G99" s="23">
        <f ca="1">COUNTIF(OFFSET(class7_1,MATCH(G$1,'7 класс'!$A:$A,0)-7+'Итог по классам'!$B99,,,),"ш")</f>
        <v>0</v>
      </c>
      <c r="H99" s="23">
        <f ca="1">COUNTIF(OFFSET(class7_2,MATCH(H$1,'7 класс'!$A:$A,0)-7+'Итог по классам'!$B99,,,),"Ф")</f>
        <v>0</v>
      </c>
      <c r="I99" s="23">
        <f ca="1">COUNTIF(OFFSET(class7_2,MATCH(I$1,'7 класс'!$A:$A,0)-7+'Итог по классам'!$B99,,,),"р")</f>
        <v>0</v>
      </c>
      <c r="J99" s="23">
        <f ca="1">COUNTIF(OFFSET(class7_2,MATCH(J$1,'7 класс'!$A:$A,0)-7+'Итог по классам'!$B99,,,),"ш")</f>
        <v>2</v>
      </c>
      <c r="K99" s="65">
        <f ca="1">COUNTIF(OFFSET(class7_1,MATCH(K$1,'7 класс'!$A:$A,0)-7+'Итог по классам'!$B99,,,),"Ф")</f>
        <v>0</v>
      </c>
      <c r="L99" s="23">
        <f ca="1">COUNTIF(OFFSET(class7_1,MATCH(L$1,'7 класс'!$A:$A,0)-7+'Итог по классам'!$B99,,,),"р")</f>
        <v>0</v>
      </c>
      <c r="M99" s="23">
        <f ca="1">COUNTIF(OFFSET(class7_1,MATCH(M$1,'7 класс'!$A:$A,0)-7+'Итог по классам'!$B99,,,),"ш")</f>
        <v>0</v>
      </c>
      <c r="N99" s="23">
        <f ca="1">COUNTIF(OFFSET(class7_2,MATCH(N$1,'7 класс'!$A:$A,0)-7+'Итог по классам'!$B99,,,),"Ф")</f>
        <v>0</v>
      </c>
      <c r="O99" s="23">
        <f ca="1">COUNTIF(OFFSET(class7_2,MATCH(O$1,'7 класс'!$A:$A,0)-7+'Итог по классам'!$B99,,,),"р")</f>
        <v>0</v>
      </c>
      <c r="P99" s="23">
        <f ca="1">COUNTIF(OFFSET(class7_2,MATCH(P$1,'7 класс'!$A:$A,0)-7+'Итог по классам'!$B99,,,),"ш")</f>
        <v>2</v>
      </c>
      <c r="Q99" s="65">
        <f ca="1">COUNTIF(OFFSET(class7_1,MATCH(Q$1,'7 класс'!$A:$A,0)-7+'Итог по классам'!$B99,,,),"Ф")</f>
        <v>0</v>
      </c>
      <c r="R99" s="23">
        <f ca="1">COUNTIF(OFFSET(class7_1,MATCH(R$1,'7 класс'!$A:$A,0)-7+'Итог по классам'!$B99,,,),"р")</f>
        <v>0</v>
      </c>
      <c r="S99" s="23">
        <f ca="1">COUNTIF(OFFSET(class7_1,MATCH(S$1,'7 класс'!$A:$A,0)-7+'Итог по классам'!$B99,,,),"ш")</f>
        <v>0</v>
      </c>
      <c r="T99" s="23">
        <f ca="1">COUNTIF(OFFSET(class7_2,MATCH(T$1,'7 класс'!$A:$A,0)-7+'Итог по классам'!$B99,,,),"Ф")</f>
        <v>0</v>
      </c>
      <c r="U99" s="23">
        <f ca="1">COUNTIF(OFFSET(class7_2,MATCH(U$1,'7 класс'!$A:$A,0)-7+'Итог по классам'!$B99,,,),"р")</f>
        <v>0</v>
      </c>
      <c r="V99" s="23">
        <f ca="1">COUNTIF(OFFSET(class7_2,MATCH(V$1,'7 класс'!$A:$A,0)-7+'Итог по классам'!$B99,,,),"ш")</f>
        <v>2</v>
      </c>
      <c r="W99" s="65">
        <f ca="1">COUNTIF(OFFSET(class7_1,MATCH(W$1,'7 класс'!$A:$A,0)-7+'Итог по классам'!$B99,,,),"Ф")</f>
        <v>0</v>
      </c>
      <c r="X99" s="23">
        <f ca="1">COUNTIF(OFFSET(class7_1,MATCH(X$1,'7 класс'!$A:$A,0)-7+'Итог по классам'!$B99,,,),"р")</f>
        <v>0</v>
      </c>
      <c r="Y99" s="23">
        <f ca="1">COUNTIF(OFFSET(class7_1,MATCH(Y$1,'7 класс'!$A:$A,0)-7+'Итог по классам'!$B99,,,),"ш")</f>
        <v>0</v>
      </c>
      <c r="Z99" s="23">
        <f ca="1">COUNTIF(OFFSET(class7_2,MATCH(Z$1,'7 класс'!$A:$A,0)-7+'Итог по классам'!$B99,,,),"Ф")</f>
        <v>0</v>
      </c>
      <c r="AA99" s="23">
        <f ca="1">COUNTIF(OFFSET(class7_2,MATCH(AA$1,'7 класс'!$A:$A,0)-7+'Итог по классам'!$B99,,,),"р")</f>
        <v>0</v>
      </c>
      <c r="AB99" s="23">
        <f ca="1">COUNTIF(OFFSET(class7_2,MATCH(AB$1,'7 класс'!$A:$A,0)-7+'Итог по классам'!$B99,,,),"ш")</f>
        <v>2</v>
      </c>
    </row>
    <row r="100" spans="1:28" ht="15.75" customHeight="1" x14ac:dyDescent="0.25">
      <c r="A100" s="64">
        <f t="shared" si="5"/>
        <v>4</v>
      </c>
      <c r="B100" s="23">
        <v>10</v>
      </c>
      <c r="C100" s="38" t="s">
        <v>95</v>
      </c>
      <c r="D100" s="38" t="s">
        <v>107</v>
      </c>
      <c r="E100" s="23">
        <f ca="1">COUNTIF(OFFSET(class7_1,MATCH(E$1,'7 класс'!$A:$A,0)-7+'Итог по классам'!$B100,,,),"Ф")</f>
        <v>0</v>
      </c>
      <c r="F100" s="23">
        <f ca="1">COUNTIF(OFFSET(class7_1,MATCH(F$1,'7 класс'!$A:$A,0)-7+'Итог по классам'!$B100,,,),"р")</f>
        <v>0</v>
      </c>
      <c r="G100" s="23">
        <f ca="1">COUNTIF(OFFSET(class7_1,MATCH(G$1,'7 класс'!$A:$A,0)-7+'Итог по классам'!$B100,,,),"ш")</f>
        <v>0</v>
      </c>
      <c r="H100" s="23">
        <f ca="1">COUNTIF(OFFSET(class7_2,MATCH(H$1,'7 класс'!$A:$A,0)-7+'Итог по классам'!$B100,,,),"Ф")</f>
        <v>0</v>
      </c>
      <c r="I100" s="23">
        <f ca="1">COUNTIF(OFFSET(class7_2,MATCH(I$1,'7 класс'!$A:$A,0)-7+'Итог по классам'!$B100,,,),"р")</f>
        <v>0</v>
      </c>
      <c r="J100" s="23">
        <f ca="1">COUNTIF(OFFSET(class7_2,MATCH(J$1,'7 класс'!$A:$A,0)-7+'Итог по классам'!$B100,,,),"ш")</f>
        <v>1</v>
      </c>
      <c r="K100" s="65">
        <f ca="1">COUNTIF(OFFSET(class7_1,MATCH(K$1,'7 класс'!$A:$A,0)-7+'Итог по классам'!$B100,,,),"Ф")</f>
        <v>0</v>
      </c>
      <c r="L100" s="23">
        <f ca="1">COUNTIF(OFFSET(class7_1,MATCH(L$1,'7 класс'!$A:$A,0)-7+'Итог по классам'!$B100,,,),"р")</f>
        <v>0</v>
      </c>
      <c r="M100" s="23">
        <f ca="1">COUNTIF(OFFSET(class7_1,MATCH(M$1,'7 класс'!$A:$A,0)-7+'Итог по классам'!$B100,,,),"ш")</f>
        <v>0</v>
      </c>
      <c r="N100" s="23">
        <f ca="1">COUNTIF(OFFSET(class7_2,MATCH(N$1,'7 класс'!$A:$A,0)-7+'Итог по классам'!$B100,,,),"Ф")</f>
        <v>0</v>
      </c>
      <c r="O100" s="23">
        <f ca="1">COUNTIF(OFFSET(class7_2,MATCH(O$1,'7 класс'!$A:$A,0)-7+'Итог по классам'!$B100,,,),"р")</f>
        <v>0</v>
      </c>
      <c r="P100" s="23">
        <f ca="1">COUNTIF(OFFSET(class7_2,MATCH(P$1,'7 класс'!$A:$A,0)-7+'Итог по классам'!$B100,,,),"ш")</f>
        <v>1</v>
      </c>
      <c r="Q100" s="65">
        <f ca="1">COUNTIF(OFFSET(class7_1,MATCH(Q$1,'7 класс'!$A:$A,0)-7+'Итог по классам'!$B100,,,),"Ф")</f>
        <v>0</v>
      </c>
      <c r="R100" s="23">
        <f ca="1">COUNTIF(OFFSET(class7_1,MATCH(R$1,'7 класс'!$A:$A,0)-7+'Итог по классам'!$B100,,,),"р")</f>
        <v>0</v>
      </c>
      <c r="S100" s="23">
        <f ca="1">COUNTIF(OFFSET(class7_1,MATCH(S$1,'7 класс'!$A:$A,0)-7+'Итог по классам'!$B100,,,),"ш")</f>
        <v>0</v>
      </c>
      <c r="T100" s="23">
        <f ca="1">COUNTIF(OFFSET(class7_2,MATCH(T$1,'7 класс'!$A:$A,0)-7+'Итог по классам'!$B100,,,),"Ф")</f>
        <v>0</v>
      </c>
      <c r="U100" s="23">
        <f ca="1">COUNTIF(OFFSET(class7_2,MATCH(U$1,'7 класс'!$A:$A,0)-7+'Итог по классам'!$B100,,,),"р")</f>
        <v>0</v>
      </c>
      <c r="V100" s="23">
        <f ca="1">COUNTIF(OFFSET(class7_2,MATCH(V$1,'7 класс'!$A:$A,0)-7+'Итог по классам'!$B100,,,),"ш")</f>
        <v>1</v>
      </c>
      <c r="W100" s="65">
        <f ca="1">COUNTIF(OFFSET(class7_1,MATCH(W$1,'7 класс'!$A:$A,0)-7+'Итог по классам'!$B100,,,),"Ф")</f>
        <v>0</v>
      </c>
      <c r="X100" s="23">
        <f ca="1">COUNTIF(OFFSET(class7_1,MATCH(X$1,'7 класс'!$A:$A,0)-7+'Итог по классам'!$B100,,,),"р")</f>
        <v>0</v>
      </c>
      <c r="Y100" s="23">
        <f ca="1">COUNTIF(OFFSET(class7_1,MATCH(Y$1,'7 класс'!$A:$A,0)-7+'Итог по классам'!$B100,,,),"ш")</f>
        <v>0</v>
      </c>
      <c r="Z100" s="23">
        <f ca="1">COUNTIF(OFFSET(class7_2,MATCH(Z$1,'7 класс'!$A:$A,0)-7+'Итог по классам'!$B100,,,),"Ф")</f>
        <v>0</v>
      </c>
      <c r="AA100" s="23">
        <f ca="1">COUNTIF(OFFSET(class7_2,MATCH(AA$1,'7 класс'!$A:$A,0)-7+'Итог по классам'!$B100,,,),"р")</f>
        <v>0</v>
      </c>
      <c r="AB100" s="23">
        <f ca="1">COUNTIF(OFFSET(class7_2,MATCH(AB$1,'7 класс'!$A:$A,0)-7+'Итог по классам'!$B100,,,),"ш")</f>
        <v>1</v>
      </c>
    </row>
    <row r="101" spans="1:28" ht="15.75" customHeight="1" x14ac:dyDescent="0.25">
      <c r="A101" s="64">
        <f t="shared" si="5"/>
        <v>4</v>
      </c>
      <c r="B101" s="23">
        <v>11</v>
      </c>
      <c r="C101" s="38" t="s">
        <v>96</v>
      </c>
      <c r="D101" s="38" t="s">
        <v>107</v>
      </c>
      <c r="E101" s="23">
        <f ca="1">COUNTIF(OFFSET(class7_1,MATCH(E$1,'7 класс'!$A:$A,0)-7+'Итог по классам'!$B101,,,),"Ф")</f>
        <v>0</v>
      </c>
      <c r="F101" s="23">
        <f ca="1">COUNTIF(OFFSET(class7_1,MATCH(F$1,'7 класс'!$A:$A,0)-7+'Итог по классам'!$B101,,,),"р")</f>
        <v>0</v>
      </c>
      <c r="G101" s="23">
        <f ca="1">COUNTIF(OFFSET(class7_1,MATCH(G$1,'7 класс'!$A:$A,0)-7+'Итог по классам'!$B101,,,),"ш")</f>
        <v>1</v>
      </c>
      <c r="H101" s="23">
        <f ca="1">COUNTIF(OFFSET(class7_2,MATCH(H$1,'7 класс'!$A:$A,0)-7+'Итог по классам'!$B101,,,),"Ф")</f>
        <v>1</v>
      </c>
      <c r="I101" s="23">
        <f ca="1">COUNTIF(OFFSET(class7_2,MATCH(I$1,'7 класс'!$A:$A,0)-7+'Итог по классам'!$B101,,,),"р")</f>
        <v>0</v>
      </c>
      <c r="J101" s="23">
        <f ca="1">COUNTIF(OFFSET(class7_2,MATCH(J$1,'7 класс'!$A:$A,0)-7+'Итог по классам'!$B101,,,),"ш")</f>
        <v>0</v>
      </c>
      <c r="K101" s="65">
        <f ca="1">COUNTIF(OFFSET(class7_1,MATCH(K$1,'7 класс'!$A:$A,0)-7+'Итог по классам'!$B101,,,),"Ф")</f>
        <v>0</v>
      </c>
      <c r="L101" s="23">
        <f ca="1">COUNTIF(OFFSET(class7_1,MATCH(L$1,'7 класс'!$A:$A,0)-7+'Итог по классам'!$B101,,,),"р")</f>
        <v>0</v>
      </c>
      <c r="M101" s="23">
        <f ca="1">COUNTIF(OFFSET(class7_1,MATCH(M$1,'7 класс'!$A:$A,0)-7+'Итог по классам'!$B101,,,),"ш")</f>
        <v>1</v>
      </c>
      <c r="N101" s="23">
        <f ca="1">COUNTIF(OFFSET(class7_2,MATCH(N$1,'7 класс'!$A:$A,0)-7+'Итог по классам'!$B101,,,),"Ф")</f>
        <v>1</v>
      </c>
      <c r="O101" s="23">
        <f ca="1">COUNTIF(OFFSET(class7_2,MATCH(O$1,'7 класс'!$A:$A,0)-7+'Итог по классам'!$B101,,,),"р")</f>
        <v>0</v>
      </c>
      <c r="P101" s="23">
        <f ca="1">COUNTIF(OFFSET(class7_2,MATCH(P$1,'7 класс'!$A:$A,0)-7+'Итог по классам'!$B101,,,),"ш")</f>
        <v>0</v>
      </c>
      <c r="Q101" s="65">
        <f ca="1">COUNTIF(OFFSET(class7_1,MATCH(Q$1,'7 класс'!$A:$A,0)-7+'Итог по классам'!$B101,,,),"Ф")</f>
        <v>0</v>
      </c>
      <c r="R101" s="23">
        <f ca="1">COUNTIF(OFFSET(class7_1,MATCH(R$1,'7 класс'!$A:$A,0)-7+'Итог по классам'!$B101,,,),"р")</f>
        <v>0</v>
      </c>
      <c r="S101" s="23">
        <f ca="1">COUNTIF(OFFSET(class7_1,MATCH(S$1,'7 класс'!$A:$A,0)-7+'Итог по классам'!$B101,,,),"ш")</f>
        <v>1</v>
      </c>
      <c r="T101" s="23">
        <f ca="1">COUNTIF(OFFSET(class7_2,MATCH(T$1,'7 класс'!$A:$A,0)-7+'Итог по классам'!$B101,,,),"Ф")</f>
        <v>1</v>
      </c>
      <c r="U101" s="23">
        <f ca="1">COUNTIF(OFFSET(class7_2,MATCH(U$1,'7 класс'!$A:$A,0)-7+'Итог по классам'!$B101,,,),"р")</f>
        <v>0</v>
      </c>
      <c r="V101" s="23">
        <f ca="1">COUNTIF(OFFSET(class7_2,MATCH(V$1,'7 класс'!$A:$A,0)-7+'Итог по классам'!$B101,,,),"ш")</f>
        <v>0</v>
      </c>
      <c r="W101" s="65">
        <f ca="1">COUNTIF(OFFSET(class7_1,MATCH(W$1,'7 класс'!$A:$A,0)-7+'Итог по классам'!$B101,,,),"Ф")</f>
        <v>0</v>
      </c>
      <c r="X101" s="23">
        <f ca="1">COUNTIF(OFFSET(class7_1,MATCH(X$1,'7 класс'!$A:$A,0)-7+'Итог по классам'!$B101,,,),"р")</f>
        <v>0</v>
      </c>
      <c r="Y101" s="23">
        <f ca="1">COUNTIF(OFFSET(class7_1,MATCH(Y$1,'7 класс'!$A:$A,0)-7+'Итог по классам'!$B101,,,),"ш")</f>
        <v>1</v>
      </c>
      <c r="Z101" s="23">
        <f ca="1">COUNTIF(OFFSET(class7_2,MATCH(Z$1,'7 класс'!$A:$A,0)-7+'Итог по классам'!$B101,,,),"Ф")</f>
        <v>1</v>
      </c>
      <c r="AA101" s="23">
        <f ca="1">COUNTIF(OFFSET(class7_2,MATCH(AA$1,'7 класс'!$A:$A,0)-7+'Итог по классам'!$B101,,,),"р")</f>
        <v>0</v>
      </c>
      <c r="AB101" s="23">
        <f ca="1">COUNTIF(OFFSET(class7_2,MATCH(AB$1,'7 класс'!$A:$A,0)-7+'Итог по классам'!$B101,,,),"ш")</f>
        <v>0</v>
      </c>
    </row>
    <row r="102" spans="1:28" ht="15.75" customHeight="1" x14ac:dyDescent="0.25">
      <c r="A102" s="64">
        <f t="shared" si="5"/>
        <v>4</v>
      </c>
      <c r="B102" s="23">
        <v>12</v>
      </c>
      <c r="C102" s="38" t="s">
        <v>97</v>
      </c>
      <c r="D102" s="38" t="s">
        <v>107</v>
      </c>
      <c r="E102" s="23">
        <f ca="1">COUNTIF(OFFSET(class7_1,MATCH(E$1,'7 класс'!$A:$A,0)-7+'Итог по классам'!$B102,,,),"Ф")</f>
        <v>0</v>
      </c>
      <c r="F102" s="23">
        <f ca="1">COUNTIF(OFFSET(class7_1,MATCH(F$1,'7 класс'!$A:$A,0)-7+'Итог по классам'!$B102,,,),"р")</f>
        <v>0</v>
      </c>
      <c r="G102" s="23">
        <f ca="1">COUNTIF(OFFSET(class7_1,MATCH(G$1,'7 класс'!$A:$A,0)-7+'Итог по классам'!$B102,,,),"ш")</f>
        <v>1</v>
      </c>
      <c r="H102" s="23">
        <f ca="1">COUNTIF(OFFSET(class7_2,MATCH(H$1,'7 класс'!$A:$A,0)-7+'Итог по классам'!$B102,,,),"Ф")</f>
        <v>1</v>
      </c>
      <c r="I102" s="23">
        <f ca="1">COUNTIF(OFFSET(class7_2,MATCH(I$1,'7 класс'!$A:$A,0)-7+'Итог по классам'!$B102,,,),"р")</f>
        <v>0</v>
      </c>
      <c r="J102" s="23">
        <f ca="1">COUNTIF(OFFSET(class7_2,MATCH(J$1,'7 класс'!$A:$A,0)-7+'Итог по классам'!$B102,,,),"ш")</f>
        <v>0</v>
      </c>
      <c r="K102" s="65">
        <f ca="1">COUNTIF(OFFSET(class7_1,MATCH(K$1,'7 класс'!$A:$A,0)-7+'Итог по классам'!$B102,,,),"Ф")</f>
        <v>0</v>
      </c>
      <c r="L102" s="23">
        <f ca="1">COUNTIF(OFFSET(class7_1,MATCH(L$1,'7 класс'!$A:$A,0)-7+'Итог по классам'!$B102,,,),"р")</f>
        <v>0</v>
      </c>
      <c r="M102" s="23">
        <f ca="1">COUNTIF(OFFSET(class7_1,MATCH(M$1,'7 класс'!$A:$A,0)-7+'Итог по классам'!$B102,,,),"ш")</f>
        <v>1</v>
      </c>
      <c r="N102" s="23">
        <f ca="1">COUNTIF(OFFSET(class7_2,MATCH(N$1,'7 класс'!$A:$A,0)-7+'Итог по классам'!$B102,,,),"Ф")</f>
        <v>1</v>
      </c>
      <c r="O102" s="23">
        <f ca="1">COUNTIF(OFFSET(class7_2,MATCH(O$1,'7 класс'!$A:$A,0)-7+'Итог по классам'!$B102,,,),"р")</f>
        <v>0</v>
      </c>
      <c r="P102" s="23">
        <f ca="1">COUNTIF(OFFSET(class7_2,MATCH(P$1,'7 класс'!$A:$A,0)-7+'Итог по классам'!$B102,,,),"ш")</f>
        <v>0</v>
      </c>
      <c r="Q102" s="65">
        <f ca="1">COUNTIF(OFFSET(class7_1,MATCH(Q$1,'7 класс'!$A:$A,0)-7+'Итог по классам'!$B102,,,),"Ф")</f>
        <v>0</v>
      </c>
      <c r="R102" s="23">
        <f ca="1">COUNTIF(OFFSET(class7_1,MATCH(R$1,'7 класс'!$A:$A,0)-7+'Итог по классам'!$B102,,,),"р")</f>
        <v>0</v>
      </c>
      <c r="S102" s="23">
        <f ca="1">COUNTIF(OFFSET(class7_1,MATCH(S$1,'7 класс'!$A:$A,0)-7+'Итог по классам'!$B102,,,),"ш")</f>
        <v>1</v>
      </c>
      <c r="T102" s="23">
        <f ca="1">COUNTIF(OFFSET(class7_2,MATCH(T$1,'7 класс'!$A:$A,0)-7+'Итог по классам'!$B102,,,),"Ф")</f>
        <v>1</v>
      </c>
      <c r="U102" s="23">
        <f ca="1">COUNTIF(OFFSET(class7_2,MATCH(U$1,'7 класс'!$A:$A,0)-7+'Итог по классам'!$B102,,,),"р")</f>
        <v>0</v>
      </c>
      <c r="V102" s="23">
        <f ca="1">COUNTIF(OFFSET(class7_2,MATCH(V$1,'7 класс'!$A:$A,0)-7+'Итог по классам'!$B102,,,),"ш")</f>
        <v>0</v>
      </c>
      <c r="W102" s="65">
        <f ca="1">COUNTIF(OFFSET(class7_1,MATCH(W$1,'7 класс'!$A:$A,0)-7+'Итог по классам'!$B102,,,),"Ф")</f>
        <v>0</v>
      </c>
      <c r="X102" s="23">
        <f ca="1">COUNTIF(OFFSET(class7_1,MATCH(X$1,'7 класс'!$A:$A,0)-7+'Итог по классам'!$B102,,,),"р")</f>
        <v>0</v>
      </c>
      <c r="Y102" s="23">
        <f ca="1">COUNTIF(OFFSET(class7_1,MATCH(Y$1,'7 класс'!$A:$A,0)-7+'Итог по классам'!$B102,,,),"ш")</f>
        <v>1</v>
      </c>
      <c r="Z102" s="23">
        <f ca="1">COUNTIF(OFFSET(class7_2,MATCH(Z$1,'7 класс'!$A:$A,0)-7+'Итог по классам'!$B102,,,),"Ф")</f>
        <v>1</v>
      </c>
      <c r="AA102" s="23">
        <f ca="1">COUNTIF(OFFSET(class7_2,MATCH(AA$1,'7 класс'!$A:$A,0)-7+'Итог по классам'!$B102,,,),"р")</f>
        <v>0</v>
      </c>
      <c r="AB102" s="23">
        <f ca="1">COUNTIF(OFFSET(class7_2,MATCH(AB$1,'7 класс'!$A:$A,0)-7+'Итог по классам'!$B102,,,),"ш")</f>
        <v>0</v>
      </c>
    </row>
    <row r="103" spans="1:28" ht="15.75" customHeight="1" x14ac:dyDescent="0.25">
      <c r="A103" s="64">
        <f t="shared" si="5"/>
        <v>4</v>
      </c>
      <c r="B103" s="23">
        <v>13</v>
      </c>
      <c r="C103" s="38" t="s">
        <v>98</v>
      </c>
      <c r="D103" s="38" t="s">
        <v>107</v>
      </c>
      <c r="E103" s="23">
        <f ca="1">COUNTIF(OFFSET(class7_1,MATCH(E$1,'7 класс'!$A:$A,0)-7+'Итог по классам'!$B103,,,),"Ф")</f>
        <v>0</v>
      </c>
      <c r="F103" s="23">
        <f ca="1">COUNTIF(OFFSET(class7_1,MATCH(F$1,'7 класс'!$A:$A,0)-7+'Итог по классам'!$B103,,,),"р")</f>
        <v>0</v>
      </c>
      <c r="G103" s="23">
        <f ca="1">COUNTIF(OFFSET(class7_1,MATCH(G$1,'7 класс'!$A:$A,0)-7+'Итог по классам'!$B103,,,),"ш")</f>
        <v>0</v>
      </c>
      <c r="H103" s="23">
        <f ca="1">COUNTIF(OFFSET(class7_2,MATCH(H$1,'7 класс'!$A:$A,0)-7+'Итог по классам'!$B103,,,),"Ф")</f>
        <v>1</v>
      </c>
      <c r="I103" s="23">
        <f ca="1">COUNTIF(OFFSET(class7_2,MATCH(I$1,'7 класс'!$A:$A,0)-7+'Итог по классам'!$B103,,,),"р")</f>
        <v>0</v>
      </c>
      <c r="J103" s="23">
        <f ca="1">COUNTIF(OFFSET(class7_2,MATCH(J$1,'7 класс'!$A:$A,0)-7+'Итог по классам'!$B103,,,),"ш")</f>
        <v>0</v>
      </c>
      <c r="K103" s="65">
        <f ca="1">COUNTIF(OFFSET(class7_1,MATCH(K$1,'7 класс'!$A:$A,0)-7+'Итог по классам'!$B103,,,),"Ф")</f>
        <v>0</v>
      </c>
      <c r="L103" s="23">
        <f ca="1">COUNTIF(OFFSET(class7_1,MATCH(L$1,'7 класс'!$A:$A,0)-7+'Итог по классам'!$B103,,,),"р")</f>
        <v>0</v>
      </c>
      <c r="M103" s="23">
        <f ca="1">COUNTIF(OFFSET(class7_1,MATCH(M$1,'7 класс'!$A:$A,0)-7+'Итог по классам'!$B103,,,),"ш")</f>
        <v>0</v>
      </c>
      <c r="N103" s="23">
        <f ca="1">COUNTIF(OFFSET(class7_2,MATCH(N$1,'7 класс'!$A:$A,0)-7+'Итог по классам'!$B103,,,),"Ф")</f>
        <v>1</v>
      </c>
      <c r="O103" s="23">
        <f ca="1">COUNTIF(OFFSET(class7_2,MATCH(O$1,'7 класс'!$A:$A,0)-7+'Итог по классам'!$B103,,,),"р")</f>
        <v>0</v>
      </c>
      <c r="P103" s="23">
        <f ca="1">COUNTIF(OFFSET(class7_2,MATCH(P$1,'7 класс'!$A:$A,0)-7+'Итог по классам'!$B103,,,),"ш")</f>
        <v>0</v>
      </c>
      <c r="Q103" s="65">
        <f ca="1">COUNTIF(OFFSET(class7_1,MATCH(Q$1,'7 класс'!$A:$A,0)-7+'Итог по классам'!$B103,,,),"Ф")</f>
        <v>0</v>
      </c>
      <c r="R103" s="23">
        <f ca="1">COUNTIF(OFFSET(class7_1,MATCH(R$1,'7 класс'!$A:$A,0)-7+'Итог по классам'!$B103,,,),"р")</f>
        <v>0</v>
      </c>
      <c r="S103" s="23">
        <f ca="1">COUNTIF(OFFSET(class7_1,MATCH(S$1,'7 класс'!$A:$A,0)-7+'Итог по классам'!$B103,,,),"ш")</f>
        <v>0</v>
      </c>
      <c r="T103" s="23">
        <f ca="1">COUNTIF(OFFSET(class7_2,MATCH(T$1,'7 класс'!$A:$A,0)-7+'Итог по классам'!$B103,,,),"Ф")</f>
        <v>1</v>
      </c>
      <c r="U103" s="23">
        <f ca="1">COUNTIF(OFFSET(class7_2,MATCH(U$1,'7 класс'!$A:$A,0)-7+'Итог по классам'!$B103,,,),"р")</f>
        <v>0</v>
      </c>
      <c r="V103" s="23">
        <f ca="1">COUNTIF(OFFSET(class7_2,MATCH(V$1,'7 класс'!$A:$A,0)-7+'Итог по классам'!$B103,,,),"ш")</f>
        <v>0</v>
      </c>
      <c r="W103" s="65">
        <f ca="1">COUNTIF(OFFSET(class7_1,MATCH(W$1,'7 класс'!$A:$A,0)-7+'Итог по классам'!$B103,,,),"Ф")</f>
        <v>0</v>
      </c>
      <c r="X103" s="23">
        <f ca="1">COUNTIF(OFFSET(class7_1,MATCH(X$1,'7 класс'!$A:$A,0)-7+'Итог по классам'!$B103,,,),"р")</f>
        <v>0</v>
      </c>
      <c r="Y103" s="23">
        <f ca="1">COUNTIF(OFFSET(class7_1,MATCH(Y$1,'7 класс'!$A:$A,0)-7+'Итог по классам'!$B103,,,),"ш")</f>
        <v>0</v>
      </c>
      <c r="Z103" s="23">
        <f ca="1">COUNTIF(OFFSET(class7_2,MATCH(Z$1,'7 класс'!$A:$A,0)-7+'Итог по классам'!$B103,,,),"Ф")</f>
        <v>1</v>
      </c>
      <c r="AA103" s="23">
        <f ca="1">COUNTIF(OFFSET(class7_2,MATCH(AA$1,'7 класс'!$A:$A,0)-7+'Итог по классам'!$B103,,,),"р")</f>
        <v>0</v>
      </c>
      <c r="AB103" s="23">
        <f ca="1">COUNTIF(OFFSET(class7_2,MATCH(AB$1,'7 класс'!$A:$A,0)-7+'Итог по классам'!$B103,,,),"ш")</f>
        <v>0</v>
      </c>
    </row>
    <row r="104" spans="1:28" ht="15.75" customHeight="1" x14ac:dyDescent="0.25">
      <c r="A104" s="64">
        <f t="shared" si="5"/>
        <v>4</v>
      </c>
      <c r="B104" s="23">
        <v>14</v>
      </c>
      <c r="C104" s="38" t="s">
        <v>99</v>
      </c>
      <c r="D104" s="38" t="s">
        <v>107</v>
      </c>
      <c r="E104" s="23">
        <f ca="1">COUNTIF(OFFSET(class7_1,MATCH(E$1,'7 класс'!$A:$A,0)-7+'Итог по классам'!$B104,,,),"Ф")</f>
        <v>0</v>
      </c>
      <c r="F104" s="23">
        <f ca="1">COUNTIF(OFFSET(class7_1,MATCH(F$1,'7 класс'!$A:$A,0)-7+'Итог по классам'!$B104,,,),"р")</f>
        <v>0</v>
      </c>
      <c r="G104" s="23">
        <f ca="1">COUNTIF(OFFSET(class7_1,MATCH(G$1,'7 класс'!$A:$A,0)-7+'Итог по классам'!$B104,,,),"ш")</f>
        <v>1</v>
      </c>
      <c r="H104" s="23">
        <f ca="1">COUNTIF(OFFSET(class7_2,MATCH(H$1,'7 класс'!$A:$A,0)-7+'Итог по классам'!$B104,,,),"Ф")</f>
        <v>0</v>
      </c>
      <c r="I104" s="23">
        <f ca="1">COUNTIF(OFFSET(class7_2,MATCH(I$1,'7 класс'!$A:$A,0)-7+'Итог по классам'!$B104,,,),"р")</f>
        <v>0</v>
      </c>
      <c r="J104" s="23">
        <f ca="1">COUNTIF(OFFSET(class7_2,MATCH(J$1,'7 класс'!$A:$A,0)-7+'Итог по классам'!$B104,,,),"ш")</f>
        <v>2</v>
      </c>
      <c r="K104" s="65">
        <f ca="1">COUNTIF(OFFSET(class7_1,MATCH(K$1,'7 класс'!$A:$A,0)-7+'Итог по классам'!$B104,,,),"Ф")</f>
        <v>0</v>
      </c>
      <c r="L104" s="23">
        <f ca="1">COUNTIF(OFFSET(class7_1,MATCH(L$1,'7 класс'!$A:$A,0)-7+'Итог по классам'!$B104,,,),"р")</f>
        <v>0</v>
      </c>
      <c r="M104" s="23">
        <f ca="1">COUNTIF(OFFSET(class7_1,MATCH(M$1,'7 класс'!$A:$A,0)-7+'Итог по классам'!$B104,,,),"ш")</f>
        <v>1</v>
      </c>
      <c r="N104" s="23">
        <f ca="1">COUNTIF(OFFSET(class7_2,MATCH(N$1,'7 класс'!$A:$A,0)-7+'Итог по классам'!$B104,,,),"Ф")</f>
        <v>0</v>
      </c>
      <c r="O104" s="23">
        <f ca="1">COUNTIF(OFFSET(class7_2,MATCH(O$1,'7 класс'!$A:$A,0)-7+'Итог по классам'!$B104,,,),"р")</f>
        <v>0</v>
      </c>
      <c r="P104" s="23">
        <f ca="1">COUNTIF(OFFSET(class7_2,MATCH(P$1,'7 класс'!$A:$A,0)-7+'Итог по классам'!$B104,,,),"ш")</f>
        <v>2</v>
      </c>
      <c r="Q104" s="65">
        <f ca="1">COUNTIF(OFFSET(class7_1,MATCH(Q$1,'7 класс'!$A:$A,0)-7+'Итог по классам'!$B104,,,),"Ф")</f>
        <v>0</v>
      </c>
      <c r="R104" s="23">
        <f ca="1">COUNTIF(OFFSET(class7_1,MATCH(R$1,'7 класс'!$A:$A,0)-7+'Итог по классам'!$B104,,,),"р")</f>
        <v>0</v>
      </c>
      <c r="S104" s="23">
        <f ca="1">COUNTIF(OFFSET(class7_1,MATCH(S$1,'7 класс'!$A:$A,0)-7+'Итог по классам'!$B104,,,),"ш")</f>
        <v>1</v>
      </c>
      <c r="T104" s="23">
        <f ca="1">COUNTIF(OFFSET(class7_2,MATCH(T$1,'7 класс'!$A:$A,0)-7+'Итог по классам'!$B104,,,),"Ф")</f>
        <v>0</v>
      </c>
      <c r="U104" s="23">
        <f ca="1">COUNTIF(OFFSET(class7_2,MATCH(U$1,'7 класс'!$A:$A,0)-7+'Итог по классам'!$B104,,,),"р")</f>
        <v>0</v>
      </c>
      <c r="V104" s="23">
        <f ca="1">COUNTIF(OFFSET(class7_2,MATCH(V$1,'7 класс'!$A:$A,0)-7+'Итог по классам'!$B104,,,),"ш")</f>
        <v>2</v>
      </c>
      <c r="W104" s="65">
        <f ca="1">COUNTIF(OFFSET(class7_1,MATCH(W$1,'7 класс'!$A:$A,0)-7+'Итог по классам'!$B104,,,),"Ф")</f>
        <v>0</v>
      </c>
      <c r="X104" s="23">
        <f ca="1">COUNTIF(OFFSET(class7_1,MATCH(X$1,'7 класс'!$A:$A,0)-7+'Итог по классам'!$B104,,,),"р")</f>
        <v>0</v>
      </c>
      <c r="Y104" s="23">
        <f ca="1">COUNTIF(OFFSET(class7_1,MATCH(Y$1,'7 класс'!$A:$A,0)-7+'Итог по классам'!$B104,,,),"ш")</f>
        <v>1</v>
      </c>
      <c r="Z104" s="23">
        <f ca="1">COUNTIF(OFFSET(class7_2,MATCH(Z$1,'7 класс'!$A:$A,0)-7+'Итог по классам'!$B104,,,),"Ф")</f>
        <v>0</v>
      </c>
      <c r="AA104" s="23">
        <f ca="1">COUNTIF(OFFSET(class7_2,MATCH(AA$1,'7 класс'!$A:$A,0)-7+'Итог по классам'!$B104,,,),"р")</f>
        <v>0</v>
      </c>
      <c r="AB104" s="23">
        <f ca="1">COUNTIF(OFFSET(class7_2,MATCH(AB$1,'7 класс'!$A:$A,0)-7+'Итог по классам'!$B104,,,),"ш")</f>
        <v>2</v>
      </c>
    </row>
    <row r="105" spans="1:28" ht="15.75" customHeight="1" x14ac:dyDescent="0.25">
      <c r="A105" s="64">
        <f t="shared" si="5"/>
        <v>4</v>
      </c>
      <c r="B105" s="23">
        <v>15</v>
      </c>
      <c r="C105" s="38" t="s">
        <v>100</v>
      </c>
      <c r="D105" s="38" t="s">
        <v>107</v>
      </c>
      <c r="E105" s="23">
        <f ca="1">COUNTIF(OFFSET(class7_1,MATCH(E$1,'7 класс'!$A:$A,0)-7+'Итог по классам'!$B105,,,),"Ф")</f>
        <v>0</v>
      </c>
      <c r="F105" s="23">
        <f ca="1">COUNTIF(OFFSET(class7_1,MATCH(F$1,'7 класс'!$A:$A,0)-7+'Итог по классам'!$B105,,,),"р")</f>
        <v>0</v>
      </c>
      <c r="G105" s="23">
        <f ca="1">COUNTIF(OFFSET(class7_1,MATCH(G$1,'7 класс'!$A:$A,0)-7+'Итог по классам'!$B105,,,),"ш")</f>
        <v>0</v>
      </c>
      <c r="H105" s="23">
        <f ca="1">COUNTIF(OFFSET(class7_2,MATCH(H$1,'7 класс'!$A:$A,0)-7+'Итог по классам'!$B105,,,),"Ф")</f>
        <v>0</v>
      </c>
      <c r="I105" s="23">
        <f ca="1">COUNTIF(OFFSET(class7_2,MATCH(I$1,'7 класс'!$A:$A,0)-7+'Итог по классам'!$B105,,,),"р")</f>
        <v>0</v>
      </c>
      <c r="J105" s="23">
        <f ca="1">COUNTIF(OFFSET(class7_2,MATCH(J$1,'7 класс'!$A:$A,0)-7+'Итог по классам'!$B105,,,),"ш")</f>
        <v>0</v>
      </c>
      <c r="K105" s="65">
        <f ca="1">COUNTIF(OFFSET(class7_1,MATCH(K$1,'7 класс'!$A:$A,0)-7+'Итог по классам'!$B105,,,),"Ф")</f>
        <v>0</v>
      </c>
      <c r="L105" s="23">
        <f ca="1">COUNTIF(OFFSET(class7_1,MATCH(L$1,'7 класс'!$A:$A,0)-7+'Итог по классам'!$B105,,,),"р")</f>
        <v>0</v>
      </c>
      <c r="M105" s="23">
        <f ca="1">COUNTIF(OFFSET(class7_1,MATCH(M$1,'7 класс'!$A:$A,0)-7+'Итог по классам'!$B105,,,),"ш")</f>
        <v>0</v>
      </c>
      <c r="N105" s="23">
        <f ca="1">COUNTIF(OFFSET(class7_2,MATCH(N$1,'7 класс'!$A:$A,0)-7+'Итог по классам'!$B105,,,),"Ф")</f>
        <v>0</v>
      </c>
      <c r="O105" s="23">
        <f ca="1">COUNTIF(OFFSET(class7_2,MATCH(O$1,'7 класс'!$A:$A,0)-7+'Итог по классам'!$B105,,,),"р")</f>
        <v>0</v>
      </c>
      <c r="P105" s="23">
        <f ca="1">COUNTIF(OFFSET(class7_2,MATCH(P$1,'7 класс'!$A:$A,0)-7+'Итог по классам'!$B105,,,),"ш")</f>
        <v>0</v>
      </c>
      <c r="Q105" s="65">
        <f ca="1">COUNTIF(OFFSET(class7_1,MATCH(Q$1,'7 класс'!$A:$A,0)-7+'Итог по классам'!$B105,,,),"Ф")</f>
        <v>0</v>
      </c>
      <c r="R105" s="23">
        <f ca="1">COUNTIF(OFFSET(class7_1,MATCH(R$1,'7 класс'!$A:$A,0)-7+'Итог по классам'!$B105,,,),"р")</f>
        <v>0</v>
      </c>
      <c r="S105" s="23">
        <f ca="1">COUNTIF(OFFSET(class7_1,MATCH(S$1,'7 класс'!$A:$A,0)-7+'Итог по классам'!$B105,,,),"ш")</f>
        <v>0</v>
      </c>
      <c r="T105" s="23">
        <f ca="1">COUNTIF(OFFSET(class7_2,MATCH(T$1,'7 класс'!$A:$A,0)-7+'Итог по классам'!$B105,,,),"Ф")</f>
        <v>0</v>
      </c>
      <c r="U105" s="23">
        <f ca="1">COUNTIF(OFFSET(class7_2,MATCH(U$1,'7 класс'!$A:$A,0)-7+'Итог по классам'!$B105,,,),"р")</f>
        <v>0</v>
      </c>
      <c r="V105" s="23">
        <f ca="1">COUNTIF(OFFSET(class7_2,MATCH(V$1,'7 класс'!$A:$A,0)-7+'Итог по классам'!$B105,,,),"ш")</f>
        <v>0</v>
      </c>
      <c r="W105" s="65">
        <f ca="1">COUNTIF(OFFSET(class7_1,MATCH(W$1,'7 класс'!$A:$A,0)-7+'Итог по классам'!$B105,,,),"Ф")</f>
        <v>0</v>
      </c>
      <c r="X105" s="23">
        <f ca="1">COUNTIF(OFFSET(class7_1,MATCH(X$1,'7 класс'!$A:$A,0)-7+'Итог по классам'!$B105,,,),"р")</f>
        <v>0</v>
      </c>
      <c r="Y105" s="23">
        <f ca="1">COUNTIF(OFFSET(class7_1,MATCH(Y$1,'7 класс'!$A:$A,0)-7+'Итог по классам'!$B105,,,),"ш")</f>
        <v>0</v>
      </c>
      <c r="Z105" s="23">
        <f ca="1">COUNTIF(OFFSET(class7_2,MATCH(Z$1,'7 класс'!$A:$A,0)-7+'Итог по классам'!$B105,,,),"Ф")</f>
        <v>0</v>
      </c>
      <c r="AA105" s="23">
        <f ca="1">COUNTIF(OFFSET(class7_2,MATCH(AA$1,'7 класс'!$A:$A,0)-7+'Итог по классам'!$B105,,,),"р")</f>
        <v>0</v>
      </c>
      <c r="AB105" s="23">
        <f ca="1">COUNTIF(OFFSET(class7_2,MATCH(AB$1,'7 класс'!$A:$A,0)-7+'Итог по классам'!$B105,,,),"ш")</f>
        <v>0</v>
      </c>
    </row>
    <row r="106" spans="1:28" ht="15.75" customHeight="1" x14ac:dyDescent="0.25">
      <c r="A106" s="64">
        <f t="shared" si="5"/>
        <v>4</v>
      </c>
      <c r="B106" s="23">
        <v>16</v>
      </c>
      <c r="C106" s="38" t="s">
        <v>101</v>
      </c>
      <c r="D106" s="38" t="s">
        <v>107</v>
      </c>
      <c r="E106" s="23">
        <f ca="1">COUNTIF(OFFSET(class7_1,MATCH(E$1,'7 класс'!$A:$A,0)-7+'Итог по классам'!$B106,,,),"Ф")</f>
        <v>0</v>
      </c>
      <c r="F106" s="23">
        <f ca="1">COUNTIF(OFFSET(class7_1,MATCH(F$1,'7 класс'!$A:$A,0)-7+'Итог по классам'!$B106,,,),"р")</f>
        <v>0</v>
      </c>
      <c r="G106" s="23">
        <f ca="1">COUNTIF(OFFSET(class7_1,MATCH(G$1,'7 класс'!$A:$A,0)-7+'Итог по классам'!$B106,,,),"ш")</f>
        <v>0</v>
      </c>
      <c r="H106" s="23">
        <f ca="1">COUNTIF(OFFSET(class7_2,MATCH(H$1,'7 класс'!$A:$A,0)-7+'Итог по классам'!$B106,,,),"Ф")</f>
        <v>0</v>
      </c>
      <c r="I106" s="23">
        <f ca="1">COUNTIF(OFFSET(class7_2,MATCH(I$1,'7 класс'!$A:$A,0)-7+'Итог по классам'!$B106,,,),"р")</f>
        <v>0</v>
      </c>
      <c r="J106" s="23">
        <f ca="1">COUNTIF(OFFSET(class7_2,MATCH(J$1,'7 класс'!$A:$A,0)-7+'Итог по классам'!$B106,,,),"ш")</f>
        <v>0</v>
      </c>
      <c r="K106" s="65">
        <f ca="1">COUNTIF(OFFSET(class7_1,MATCH(K$1,'7 класс'!$A:$A,0)-7+'Итог по классам'!$B106,,,),"Ф")</f>
        <v>0</v>
      </c>
      <c r="L106" s="23">
        <f ca="1">COUNTIF(OFFSET(class7_1,MATCH(L$1,'7 класс'!$A:$A,0)-7+'Итог по классам'!$B106,,,),"р")</f>
        <v>0</v>
      </c>
      <c r="M106" s="23">
        <f ca="1">COUNTIF(OFFSET(class7_1,MATCH(M$1,'7 класс'!$A:$A,0)-7+'Итог по классам'!$B106,,,),"ш")</f>
        <v>0</v>
      </c>
      <c r="N106" s="23">
        <f ca="1">COUNTIF(OFFSET(class7_2,MATCH(N$1,'7 класс'!$A:$A,0)-7+'Итог по классам'!$B106,,,),"Ф")</f>
        <v>0</v>
      </c>
      <c r="O106" s="23">
        <f ca="1">COUNTIF(OFFSET(class7_2,MATCH(O$1,'7 класс'!$A:$A,0)-7+'Итог по классам'!$B106,,,),"р")</f>
        <v>0</v>
      </c>
      <c r="P106" s="23">
        <f ca="1">COUNTIF(OFFSET(class7_2,MATCH(P$1,'7 класс'!$A:$A,0)-7+'Итог по классам'!$B106,,,),"ш")</f>
        <v>0</v>
      </c>
      <c r="Q106" s="65">
        <f ca="1">COUNTIF(OFFSET(class7_1,MATCH(Q$1,'7 класс'!$A:$A,0)-7+'Итог по классам'!$B106,,,),"Ф")</f>
        <v>0</v>
      </c>
      <c r="R106" s="23">
        <f ca="1">COUNTIF(OFFSET(class7_1,MATCH(R$1,'7 класс'!$A:$A,0)-7+'Итог по классам'!$B106,,,),"р")</f>
        <v>0</v>
      </c>
      <c r="S106" s="23">
        <f ca="1">COUNTIF(OFFSET(class7_1,MATCH(S$1,'7 класс'!$A:$A,0)-7+'Итог по классам'!$B106,,,),"ш")</f>
        <v>0</v>
      </c>
      <c r="T106" s="23">
        <f ca="1">COUNTIF(OFFSET(class7_2,MATCH(T$1,'7 класс'!$A:$A,0)-7+'Итог по классам'!$B106,,,),"Ф")</f>
        <v>0</v>
      </c>
      <c r="U106" s="23">
        <f ca="1">COUNTIF(OFFSET(class7_2,MATCH(U$1,'7 класс'!$A:$A,0)-7+'Итог по классам'!$B106,,,),"р")</f>
        <v>0</v>
      </c>
      <c r="V106" s="23">
        <f ca="1">COUNTIF(OFFSET(class7_2,MATCH(V$1,'7 класс'!$A:$A,0)-7+'Итог по классам'!$B106,,,),"ш")</f>
        <v>0</v>
      </c>
      <c r="W106" s="65">
        <f ca="1">COUNTIF(OFFSET(class7_1,MATCH(W$1,'7 класс'!$A:$A,0)-7+'Итог по классам'!$B106,,,),"Ф")</f>
        <v>0</v>
      </c>
      <c r="X106" s="23">
        <f ca="1">COUNTIF(OFFSET(class7_1,MATCH(X$1,'7 класс'!$A:$A,0)-7+'Итог по классам'!$B106,,,),"р")</f>
        <v>0</v>
      </c>
      <c r="Y106" s="23">
        <f ca="1">COUNTIF(OFFSET(class7_1,MATCH(Y$1,'7 класс'!$A:$A,0)-7+'Итог по классам'!$B106,,,),"ш")</f>
        <v>0</v>
      </c>
      <c r="Z106" s="23">
        <f ca="1">COUNTIF(OFFSET(class7_2,MATCH(Z$1,'7 класс'!$A:$A,0)-7+'Итог по классам'!$B106,,,),"Ф")</f>
        <v>0</v>
      </c>
      <c r="AA106" s="23">
        <f ca="1">COUNTIF(OFFSET(class7_2,MATCH(AA$1,'7 класс'!$A:$A,0)-7+'Итог по классам'!$B106,,,),"р")</f>
        <v>0</v>
      </c>
      <c r="AB106" s="23">
        <f ca="1">COUNTIF(OFFSET(class7_2,MATCH(AB$1,'7 класс'!$A:$A,0)-7+'Итог по классам'!$B106,,,),"ш")</f>
        <v>0</v>
      </c>
    </row>
    <row r="107" spans="1:28" ht="15.75" customHeight="1" x14ac:dyDescent="0.25">
      <c r="A107" s="64">
        <f t="shared" si="5"/>
        <v>4</v>
      </c>
      <c r="B107" s="23">
        <v>17</v>
      </c>
      <c r="C107" s="38" t="s">
        <v>78</v>
      </c>
      <c r="D107" s="38" t="s">
        <v>107</v>
      </c>
      <c r="E107" s="23">
        <f ca="1">COUNTIF(OFFSET(class7_1,MATCH(E$1,'7 класс'!$A:$A,0)-7+'Итог по классам'!$B107,,,),"Ф")</f>
        <v>0</v>
      </c>
      <c r="F107" s="23">
        <f ca="1">COUNTIF(OFFSET(class7_1,MATCH(F$1,'7 класс'!$A:$A,0)-7+'Итог по классам'!$B107,,,),"р")</f>
        <v>0</v>
      </c>
      <c r="G107" s="23">
        <f ca="1">COUNTIF(OFFSET(class7_1,MATCH(G$1,'7 класс'!$A:$A,0)-7+'Итог по классам'!$B107,,,),"ш")</f>
        <v>0</v>
      </c>
      <c r="H107" s="23">
        <f ca="1">COUNTIF(OFFSET(class7_2,MATCH(H$1,'7 класс'!$A:$A,0)-7+'Итог по классам'!$B107,,,),"Ф")</f>
        <v>0</v>
      </c>
      <c r="I107" s="23">
        <f ca="1">COUNTIF(OFFSET(class7_2,MATCH(I$1,'7 класс'!$A:$A,0)-7+'Итог по классам'!$B107,,,),"р")</f>
        <v>0</v>
      </c>
      <c r="J107" s="23">
        <f ca="1">COUNTIF(OFFSET(class7_2,MATCH(J$1,'7 класс'!$A:$A,0)-7+'Итог по классам'!$B107,,,),"ш")</f>
        <v>1</v>
      </c>
      <c r="K107" s="65">
        <f ca="1">COUNTIF(OFFSET(class7_1,MATCH(K$1,'7 класс'!$A:$A,0)-7+'Итог по классам'!$B107,,,),"Ф")</f>
        <v>0</v>
      </c>
      <c r="L107" s="23">
        <f ca="1">COUNTIF(OFFSET(class7_1,MATCH(L$1,'7 класс'!$A:$A,0)-7+'Итог по классам'!$B107,,,),"р")</f>
        <v>0</v>
      </c>
      <c r="M107" s="23">
        <f ca="1">COUNTIF(OFFSET(class7_1,MATCH(M$1,'7 класс'!$A:$A,0)-7+'Итог по классам'!$B107,,,),"ш")</f>
        <v>0</v>
      </c>
      <c r="N107" s="23">
        <f ca="1">COUNTIF(OFFSET(class7_2,MATCH(N$1,'7 класс'!$A:$A,0)-7+'Итог по классам'!$B107,,,),"Ф")</f>
        <v>0</v>
      </c>
      <c r="O107" s="23">
        <f ca="1">COUNTIF(OFFSET(class7_2,MATCH(O$1,'7 класс'!$A:$A,0)-7+'Итог по классам'!$B107,,,),"р")</f>
        <v>0</v>
      </c>
      <c r="P107" s="23">
        <f ca="1">COUNTIF(OFFSET(class7_2,MATCH(P$1,'7 класс'!$A:$A,0)-7+'Итог по классам'!$B107,,,),"ш")</f>
        <v>1</v>
      </c>
      <c r="Q107" s="65">
        <f ca="1">COUNTIF(OFFSET(class7_1,MATCH(Q$1,'7 класс'!$A:$A,0)-7+'Итог по классам'!$B107,,,),"Ф")</f>
        <v>0</v>
      </c>
      <c r="R107" s="23">
        <f ca="1">COUNTIF(OFFSET(class7_1,MATCH(R$1,'7 класс'!$A:$A,0)-7+'Итог по классам'!$B107,,,),"р")</f>
        <v>0</v>
      </c>
      <c r="S107" s="23">
        <f ca="1">COUNTIF(OFFSET(class7_1,MATCH(S$1,'7 класс'!$A:$A,0)-7+'Итог по классам'!$B107,,,),"ш")</f>
        <v>0</v>
      </c>
      <c r="T107" s="23">
        <f ca="1">COUNTIF(OFFSET(class7_2,MATCH(T$1,'7 класс'!$A:$A,0)-7+'Итог по классам'!$B107,,,),"Ф")</f>
        <v>0</v>
      </c>
      <c r="U107" s="23">
        <f ca="1">COUNTIF(OFFSET(class7_2,MATCH(U$1,'7 класс'!$A:$A,0)-7+'Итог по классам'!$B107,,,),"р")</f>
        <v>0</v>
      </c>
      <c r="V107" s="23">
        <f ca="1">COUNTIF(OFFSET(class7_2,MATCH(V$1,'7 класс'!$A:$A,0)-7+'Итог по классам'!$B107,,,),"ш")</f>
        <v>1</v>
      </c>
      <c r="W107" s="65">
        <f ca="1">COUNTIF(OFFSET(class7_1,MATCH(W$1,'7 класс'!$A:$A,0)-7+'Итог по классам'!$B107,,,),"Ф")</f>
        <v>0</v>
      </c>
      <c r="X107" s="23">
        <f ca="1">COUNTIF(OFFSET(class7_1,MATCH(X$1,'7 класс'!$A:$A,0)-7+'Итог по классам'!$B107,,,),"р")</f>
        <v>0</v>
      </c>
      <c r="Y107" s="23">
        <f ca="1">COUNTIF(OFFSET(class7_1,MATCH(Y$1,'7 класс'!$A:$A,0)-7+'Итог по классам'!$B107,,,),"ш")</f>
        <v>0</v>
      </c>
      <c r="Z107" s="23">
        <f ca="1">COUNTIF(OFFSET(class7_2,MATCH(Z$1,'7 класс'!$A:$A,0)-7+'Итог по классам'!$B107,,,),"Ф")</f>
        <v>0</v>
      </c>
      <c r="AA107" s="23">
        <f ca="1">COUNTIF(OFFSET(class7_2,MATCH(AA$1,'7 класс'!$A:$A,0)-7+'Итог по классам'!$B107,,,),"р")</f>
        <v>0</v>
      </c>
      <c r="AB107" s="23">
        <f ca="1">COUNTIF(OFFSET(class7_2,MATCH(AB$1,'7 класс'!$A:$A,0)-7+'Итог по классам'!$B107,,,),"ш")</f>
        <v>1</v>
      </c>
    </row>
    <row r="108" spans="1:28" ht="15.75" customHeight="1" x14ac:dyDescent="0.25">
      <c r="A108" s="64">
        <f t="shared" si="5"/>
        <v>4</v>
      </c>
      <c r="B108" s="23">
        <v>18</v>
      </c>
      <c r="C108" s="38" t="s">
        <v>79</v>
      </c>
      <c r="D108" s="38" t="s">
        <v>107</v>
      </c>
      <c r="E108" s="23">
        <f ca="1">COUNTIF(OFFSET(class7_1,MATCH(E$1,'7 класс'!$A:$A,0)-7+'Итог по классам'!$B108,,,),"Ф")</f>
        <v>0</v>
      </c>
      <c r="F108" s="23">
        <f ca="1">COUNTIF(OFFSET(class7_1,MATCH(F$1,'7 класс'!$A:$A,0)-7+'Итог по классам'!$B108,,,),"р")</f>
        <v>0</v>
      </c>
      <c r="G108" s="23">
        <f ca="1">COUNTIF(OFFSET(class7_1,MATCH(G$1,'7 класс'!$A:$A,0)-7+'Итог по классам'!$B108,,,),"ш")</f>
        <v>0</v>
      </c>
      <c r="H108" s="23">
        <f ca="1">COUNTIF(OFFSET(class7_2,MATCH(H$1,'7 класс'!$A:$A,0)-7+'Итог по классам'!$B108,,,),"Ф")</f>
        <v>0</v>
      </c>
      <c r="I108" s="23">
        <f ca="1">COUNTIF(OFFSET(class7_2,MATCH(I$1,'7 класс'!$A:$A,0)-7+'Итог по классам'!$B108,,,),"р")</f>
        <v>0</v>
      </c>
      <c r="J108" s="23">
        <f ca="1">COUNTIF(OFFSET(class7_2,MATCH(J$1,'7 класс'!$A:$A,0)-7+'Итог по классам'!$B108,,,),"ш")</f>
        <v>0</v>
      </c>
      <c r="K108" s="65">
        <f ca="1">COUNTIF(OFFSET(class7_1,MATCH(K$1,'7 класс'!$A:$A,0)-7+'Итог по классам'!$B108,,,),"Ф")</f>
        <v>0</v>
      </c>
      <c r="L108" s="23">
        <f ca="1">COUNTIF(OFFSET(class7_1,MATCH(L$1,'7 класс'!$A:$A,0)-7+'Итог по классам'!$B108,,,),"р")</f>
        <v>0</v>
      </c>
      <c r="M108" s="23">
        <f ca="1">COUNTIF(OFFSET(class7_1,MATCH(M$1,'7 класс'!$A:$A,0)-7+'Итог по классам'!$B108,,,),"ш")</f>
        <v>0</v>
      </c>
      <c r="N108" s="23">
        <f ca="1">COUNTIF(OFFSET(class7_2,MATCH(N$1,'7 класс'!$A:$A,0)-7+'Итог по классам'!$B108,,,),"Ф")</f>
        <v>0</v>
      </c>
      <c r="O108" s="23">
        <f ca="1">COUNTIF(OFFSET(class7_2,MATCH(O$1,'7 класс'!$A:$A,0)-7+'Итог по классам'!$B108,,,),"р")</f>
        <v>0</v>
      </c>
      <c r="P108" s="23">
        <f ca="1">COUNTIF(OFFSET(class7_2,MATCH(P$1,'7 класс'!$A:$A,0)-7+'Итог по классам'!$B108,,,),"ш")</f>
        <v>0</v>
      </c>
      <c r="Q108" s="65">
        <f ca="1">COUNTIF(OFFSET(class7_1,MATCH(Q$1,'7 класс'!$A:$A,0)-7+'Итог по классам'!$B108,,,),"Ф")</f>
        <v>0</v>
      </c>
      <c r="R108" s="23">
        <f ca="1">COUNTIF(OFFSET(class7_1,MATCH(R$1,'7 класс'!$A:$A,0)-7+'Итог по классам'!$B108,,,),"р")</f>
        <v>0</v>
      </c>
      <c r="S108" s="23">
        <f ca="1">COUNTIF(OFFSET(class7_1,MATCH(S$1,'7 класс'!$A:$A,0)-7+'Итог по классам'!$B108,,,),"ш")</f>
        <v>0</v>
      </c>
      <c r="T108" s="23">
        <f ca="1">COUNTIF(OFFSET(class7_2,MATCH(T$1,'7 класс'!$A:$A,0)-7+'Итог по классам'!$B108,,,),"Ф")</f>
        <v>0</v>
      </c>
      <c r="U108" s="23">
        <f ca="1">COUNTIF(OFFSET(class7_2,MATCH(U$1,'7 класс'!$A:$A,0)-7+'Итог по классам'!$B108,,,),"р")</f>
        <v>0</v>
      </c>
      <c r="V108" s="23">
        <f ca="1">COUNTIF(OFFSET(class7_2,MATCH(V$1,'7 класс'!$A:$A,0)-7+'Итог по классам'!$B108,,,),"ш")</f>
        <v>0</v>
      </c>
      <c r="W108" s="65">
        <f ca="1">COUNTIF(OFFSET(class7_1,MATCH(W$1,'7 класс'!$A:$A,0)-7+'Итог по классам'!$B108,,,),"Ф")</f>
        <v>0</v>
      </c>
      <c r="X108" s="23">
        <f ca="1">COUNTIF(OFFSET(class7_1,MATCH(X$1,'7 класс'!$A:$A,0)-7+'Итог по классам'!$B108,,,),"р")</f>
        <v>0</v>
      </c>
      <c r="Y108" s="23">
        <f ca="1">COUNTIF(OFFSET(class7_1,MATCH(Y$1,'7 класс'!$A:$A,0)-7+'Итог по классам'!$B108,,,),"ш")</f>
        <v>0</v>
      </c>
      <c r="Z108" s="23">
        <f ca="1">COUNTIF(OFFSET(class7_2,MATCH(Z$1,'7 класс'!$A:$A,0)-7+'Итог по классам'!$B108,,,),"Ф")</f>
        <v>0</v>
      </c>
      <c r="AA108" s="23">
        <f ca="1">COUNTIF(OFFSET(class7_2,MATCH(AA$1,'7 класс'!$A:$A,0)-7+'Итог по классам'!$B108,,,),"р")</f>
        <v>0</v>
      </c>
      <c r="AB108" s="23">
        <f ca="1">COUNTIF(OFFSET(class7_2,MATCH(AB$1,'7 класс'!$A:$A,0)-7+'Итог по классам'!$B108,,,),"ш")</f>
        <v>0</v>
      </c>
    </row>
    <row r="109" spans="1:28" ht="15.75" customHeight="1" x14ac:dyDescent="0.25">
      <c r="A109" s="64">
        <f t="shared" si="5"/>
        <v>4</v>
      </c>
      <c r="B109" s="23">
        <v>19</v>
      </c>
      <c r="C109" s="38" t="s">
        <v>80</v>
      </c>
      <c r="D109" s="38" t="s">
        <v>107</v>
      </c>
      <c r="E109" s="23">
        <f ca="1">COUNTIF(OFFSET(class7_1,MATCH(E$1,'7 класс'!$A:$A,0)-7+'Итог по классам'!$B109,,,),"Ф")</f>
        <v>0</v>
      </c>
      <c r="F109" s="23">
        <f ca="1">COUNTIF(OFFSET(class7_1,MATCH(F$1,'7 класс'!$A:$A,0)-7+'Итог по классам'!$B109,,,),"р")</f>
        <v>0</v>
      </c>
      <c r="G109" s="23">
        <f ca="1">COUNTIF(OFFSET(class7_1,MATCH(G$1,'7 класс'!$A:$A,0)-7+'Итог по классам'!$B109,,,),"ш")</f>
        <v>1</v>
      </c>
      <c r="H109" s="23">
        <f ca="1">COUNTIF(OFFSET(class7_2,MATCH(H$1,'7 класс'!$A:$A,0)-7+'Итог по классам'!$B109,,,),"Ф")</f>
        <v>0</v>
      </c>
      <c r="I109" s="23">
        <f ca="1">COUNTIF(OFFSET(class7_2,MATCH(I$1,'7 класс'!$A:$A,0)-7+'Итог по классам'!$B109,,,),"р")</f>
        <v>0</v>
      </c>
      <c r="J109" s="23">
        <f ca="1">COUNTIF(OFFSET(class7_2,MATCH(J$1,'7 класс'!$A:$A,0)-7+'Итог по классам'!$B109,,,),"ш")</f>
        <v>1</v>
      </c>
      <c r="K109" s="65">
        <f ca="1">COUNTIF(OFFSET(class7_1,MATCH(K$1,'7 класс'!$A:$A,0)-7+'Итог по классам'!$B109,,,),"Ф")</f>
        <v>0</v>
      </c>
      <c r="L109" s="23">
        <f ca="1">COUNTIF(OFFSET(class7_1,MATCH(L$1,'7 класс'!$A:$A,0)-7+'Итог по классам'!$B109,,,),"р")</f>
        <v>0</v>
      </c>
      <c r="M109" s="23">
        <f ca="1">COUNTIF(OFFSET(class7_1,MATCH(M$1,'7 класс'!$A:$A,0)-7+'Итог по классам'!$B109,,,),"ш")</f>
        <v>1</v>
      </c>
      <c r="N109" s="23">
        <f ca="1">COUNTIF(OFFSET(class7_2,MATCH(N$1,'7 класс'!$A:$A,0)-7+'Итог по классам'!$B109,,,),"Ф")</f>
        <v>0</v>
      </c>
      <c r="O109" s="23">
        <f ca="1">COUNTIF(OFFSET(class7_2,MATCH(O$1,'7 класс'!$A:$A,0)-7+'Итог по классам'!$B109,,,),"р")</f>
        <v>0</v>
      </c>
      <c r="P109" s="23">
        <f ca="1">COUNTIF(OFFSET(class7_2,MATCH(P$1,'7 класс'!$A:$A,0)-7+'Итог по классам'!$B109,,,),"ш")</f>
        <v>1</v>
      </c>
      <c r="Q109" s="65">
        <f ca="1">COUNTIF(OFFSET(class7_1,MATCH(Q$1,'7 класс'!$A:$A,0)-7+'Итог по классам'!$B109,,,),"Ф")</f>
        <v>0</v>
      </c>
      <c r="R109" s="23">
        <f ca="1">COUNTIF(OFFSET(class7_1,MATCH(R$1,'7 класс'!$A:$A,0)-7+'Итог по классам'!$B109,,,),"р")</f>
        <v>0</v>
      </c>
      <c r="S109" s="23">
        <f ca="1">COUNTIF(OFFSET(class7_1,MATCH(S$1,'7 класс'!$A:$A,0)-7+'Итог по классам'!$B109,,,),"ш")</f>
        <v>1</v>
      </c>
      <c r="T109" s="23">
        <f ca="1">COUNTIF(OFFSET(class7_2,MATCH(T$1,'7 класс'!$A:$A,0)-7+'Итог по классам'!$B109,,,),"Ф")</f>
        <v>0</v>
      </c>
      <c r="U109" s="23">
        <f ca="1">COUNTIF(OFFSET(class7_2,MATCH(U$1,'7 класс'!$A:$A,0)-7+'Итог по классам'!$B109,,,),"р")</f>
        <v>0</v>
      </c>
      <c r="V109" s="23">
        <f ca="1">COUNTIF(OFFSET(class7_2,MATCH(V$1,'7 класс'!$A:$A,0)-7+'Итог по классам'!$B109,,,),"ш")</f>
        <v>0</v>
      </c>
      <c r="W109" s="65">
        <f ca="1">COUNTIF(OFFSET(class7_1,MATCH(W$1,'7 класс'!$A:$A,0)-7+'Итог по классам'!$B109,,,),"Ф")</f>
        <v>0</v>
      </c>
      <c r="X109" s="23">
        <f ca="1">COUNTIF(OFFSET(class7_1,MATCH(X$1,'7 класс'!$A:$A,0)-7+'Итог по классам'!$B109,,,),"р")</f>
        <v>0</v>
      </c>
      <c r="Y109" s="23">
        <f ca="1">COUNTIF(OFFSET(class7_1,MATCH(Y$1,'7 класс'!$A:$A,0)-7+'Итог по классам'!$B109,,,),"ш")</f>
        <v>1</v>
      </c>
      <c r="Z109" s="23">
        <f ca="1">COUNTIF(OFFSET(class7_2,MATCH(Z$1,'7 класс'!$A:$A,0)-7+'Итог по классам'!$B109,,,),"Ф")</f>
        <v>0</v>
      </c>
      <c r="AA109" s="23">
        <f ca="1">COUNTIF(OFFSET(class7_2,MATCH(AA$1,'7 класс'!$A:$A,0)-7+'Итог по классам'!$B109,,,),"р")</f>
        <v>0</v>
      </c>
      <c r="AB109" s="23">
        <f ca="1">COUNTIF(OFFSET(class7_2,MATCH(AB$1,'7 класс'!$A:$A,0)-7+'Итог по классам'!$B109,,,),"ш")</f>
        <v>1</v>
      </c>
    </row>
    <row r="110" spans="1:28" ht="15.75" customHeight="1" x14ac:dyDescent="0.25">
      <c r="A110" s="64">
        <f t="shared" si="5"/>
        <v>4</v>
      </c>
      <c r="B110" s="23">
        <v>20</v>
      </c>
      <c r="C110" s="38" t="s">
        <v>81</v>
      </c>
      <c r="D110" s="38" t="s">
        <v>107</v>
      </c>
      <c r="E110" s="23">
        <f ca="1">COUNTIF(OFFSET(class7_1,MATCH(E$1,'7 класс'!$A:$A,0)-7+'Итог по классам'!$B110,,,),"Ф")</f>
        <v>0</v>
      </c>
      <c r="F110" s="23">
        <f ca="1">COUNTIF(OFFSET(class7_1,MATCH(F$1,'7 класс'!$A:$A,0)-7+'Итог по классам'!$B110,,,),"р")</f>
        <v>0</v>
      </c>
      <c r="G110" s="23">
        <f ca="1">COUNTIF(OFFSET(class7_1,MATCH(G$1,'7 класс'!$A:$A,0)-7+'Итог по классам'!$B110,,,),"ш")</f>
        <v>1</v>
      </c>
      <c r="H110" s="23">
        <f ca="1">COUNTIF(OFFSET(class7_2,MATCH(H$1,'7 класс'!$A:$A,0)-7+'Итог по классам'!$B110,,,),"Ф")</f>
        <v>0</v>
      </c>
      <c r="I110" s="23">
        <f ca="1">COUNTIF(OFFSET(class7_2,MATCH(I$1,'7 класс'!$A:$A,0)-7+'Итог по классам'!$B110,,,),"р")</f>
        <v>0</v>
      </c>
      <c r="J110" s="23">
        <f ca="1">COUNTIF(OFFSET(class7_2,MATCH(J$1,'7 класс'!$A:$A,0)-7+'Итог по классам'!$B110,,,),"ш")</f>
        <v>0</v>
      </c>
      <c r="K110" s="65">
        <f ca="1">COUNTIF(OFFSET(class7_1,MATCH(K$1,'7 класс'!$A:$A,0)-7+'Итог по классам'!$B110,,,),"Ф")</f>
        <v>0</v>
      </c>
      <c r="L110" s="23">
        <f ca="1">COUNTIF(OFFSET(class7_1,MATCH(L$1,'7 класс'!$A:$A,0)-7+'Итог по классам'!$B110,,,),"р")</f>
        <v>0</v>
      </c>
      <c r="M110" s="23">
        <f ca="1">COUNTIF(OFFSET(class7_1,MATCH(M$1,'7 класс'!$A:$A,0)-7+'Итог по классам'!$B110,,,),"ш")</f>
        <v>0</v>
      </c>
      <c r="N110" s="23">
        <f ca="1">COUNTIF(OFFSET(class7_2,MATCH(N$1,'7 класс'!$A:$A,0)-7+'Итог по классам'!$B110,,,),"Ф")</f>
        <v>0</v>
      </c>
      <c r="O110" s="23">
        <f ca="1">COUNTIF(OFFSET(class7_2,MATCH(O$1,'7 класс'!$A:$A,0)-7+'Итог по классам'!$B110,,,),"р")</f>
        <v>0</v>
      </c>
      <c r="P110" s="23">
        <f ca="1">COUNTIF(OFFSET(class7_2,MATCH(P$1,'7 класс'!$A:$A,0)-7+'Итог по классам'!$B110,,,),"ш")</f>
        <v>0</v>
      </c>
      <c r="Q110" s="65">
        <f ca="1">COUNTIF(OFFSET(class7_1,MATCH(Q$1,'7 класс'!$A:$A,0)-7+'Итог по классам'!$B110,,,),"Ф")</f>
        <v>0</v>
      </c>
      <c r="R110" s="23">
        <f ca="1">COUNTIF(OFFSET(class7_1,MATCH(R$1,'7 класс'!$A:$A,0)-7+'Итог по классам'!$B110,,,),"р")</f>
        <v>0</v>
      </c>
      <c r="S110" s="23">
        <f ca="1">COUNTIF(OFFSET(class7_1,MATCH(S$1,'7 класс'!$A:$A,0)-7+'Итог по классам'!$B110,,,),"ш")</f>
        <v>0</v>
      </c>
      <c r="T110" s="23">
        <f ca="1">COUNTIF(OFFSET(class7_2,MATCH(T$1,'7 класс'!$A:$A,0)-7+'Итог по классам'!$B110,,,),"Ф")</f>
        <v>0</v>
      </c>
      <c r="U110" s="23">
        <f ca="1">COUNTIF(OFFSET(class7_2,MATCH(U$1,'7 класс'!$A:$A,0)-7+'Итог по классам'!$B110,,,),"р")</f>
        <v>0</v>
      </c>
      <c r="V110" s="23">
        <f ca="1">COUNTIF(OFFSET(class7_2,MATCH(V$1,'7 класс'!$A:$A,0)-7+'Итог по классам'!$B110,,,),"ш")</f>
        <v>0</v>
      </c>
      <c r="W110" s="65">
        <f ca="1">COUNTIF(OFFSET(class7_1,MATCH(W$1,'7 класс'!$A:$A,0)-7+'Итог по классам'!$B110,,,),"Ф")</f>
        <v>0</v>
      </c>
      <c r="X110" s="23">
        <f ca="1">COUNTIF(OFFSET(class7_1,MATCH(X$1,'7 класс'!$A:$A,0)-7+'Итог по классам'!$B110,,,),"р")</f>
        <v>0</v>
      </c>
      <c r="Y110" s="23">
        <f ca="1">COUNTIF(OFFSET(class7_1,MATCH(Y$1,'7 класс'!$A:$A,0)-7+'Итог по классам'!$B110,,,),"ш")</f>
        <v>0</v>
      </c>
      <c r="Z110" s="23">
        <f ca="1">COUNTIF(OFFSET(class7_2,MATCH(Z$1,'7 класс'!$A:$A,0)-7+'Итог по классам'!$B110,,,),"Ф")</f>
        <v>0</v>
      </c>
      <c r="AA110" s="23">
        <f ca="1">COUNTIF(OFFSET(class7_2,MATCH(AA$1,'7 класс'!$A:$A,0)-7+'Итог по классам'!$B110,,,),"р")</f>
        <v>0</v>
      </c>
      <c r="AB110" s="23">
        <f ca="1">COUNTIF(OFFSET(class7_2,MATCH(AB$1,'7 класс'!$A:$A,0)-7+'Итог по классам'!$B110,,,),"ш")</f>
        <v>0</v>
      </c>
    </row>
    <row r="111" spans="1:28" ht="15.75" customHeight="1" x14ac:dyDescent="0.25">
      <c r="A111" s="64">
        <f t="shared" si="5"/>
        <v>4</v>
      </c>
      <c r="B111" s="23">
        <v>21</v>
      </c>
      <c r="C111" s="38" t="s">
        <v>102</v>
      </c>
      <c r="D111" s="38" t="s">
        <v>107</v>
      </c>
      <c r="E111" s="23">
        <f ca="1">COUNTIF(OFFSET(class7_1,MATCH(E$1,'7 класс'!$A:$A,0)-7+'Итог по классам'!$B111,,,),"Ф")</f>
        <v>0</v>
      </c>
      <c r="F111" s="23">
        <f ca="1">COUNTIF(OFFSET(class7_1,MATCH(F$1,'7 класс'!$A:$A,0)-7+'Итог по классам'!$B111,,,),"р")</f>
        <v>0</v>
      </c>
      <c r="G111" s="23">
        <f ca="1">COUNTIF(OFFSET(class7_1,MATCH(G$1,'7 класс'!$A:$A,0)-7+'Итог по классам'!$B111,,,),"ш")</f>
        <v>0</v>
      </c>
      <c r="H111" s="23">
        <f ca="1">COUNTIF(OFFSET(class7_2,MATCH(H$1,'7 класс'!$A:$A,0)-7+'Итог по классам'!$B111,,,),"Ф")</f>
        <v>0</v>
      </c>
      <c r="I111" s="23">
        <f ca="1">COUNTIF(OFFSET(class7_2,MATCH(I$1,'7 класс'!$A:$A,0)-7+'Итог по классам'!$B111,,,),"р")</f>
        <v>0</v>
      </c>
      <c r="J111" s="23">
        <f ca="1">COUNTIF(OFFSET(class7_2,MATCH(J$1,'7 класс'!$A:$A,0)-7+'Итог по классам'!$B111,,,),"ш")</f>
        <v>0</v>
      </c>
      <c r="K111" s="65">
        <f ca="1">COUNTIF(OFFSET(class7_1,MATCH(K$1,'7 класс'!$A:$A,0)-7+'Итог по классам'!$B111,,,),"Ф")</f>
        <v>0</v>
      </c>
      <c r="L111" s="23">
        <f ca="1">COUNTIF(OFFSET(class7_1,MATCH(L$1,'7 класс'!$A:$A,0)-7+'Итог по классам'!$B111,,,),"р")</f>
        <v>0</v>
      </c>
      <c r="M111" s="23">
        <f ca="1">COUNTIF(OFFSET(class7_1,MATCH(M$1,'7 класс'!$A:$A,0)-7+'Итог по классам'!$B111,,,),"ш")</f>
        <v>0</v>
      </c>
      <c r="N111" s="23">
        <f ca="1">COUNTIF(OFFSET(class7_2,MATCH(N$1,'7 класс'!$A:$A,0)-7+'Итог по классам'!$B111,,,),"Ф")</f>
        <v>0</v>
      </c>
      <c r="O111" s="23">
        <f ca="1">COUNTIF(OFFSET(class7_2,MATCH(O$1,'7 класс'!$A:$A,0)-7+'Итог по классам'!$B111,,,),"р")</f>
        <v>0</v>
      </c>
      <c r="P111" s="23">
        <f ca="1">COUNTIF(OFFSET(class7_2,MATCH(P$1,'7 класс'!$A:$A,0)-7+'Итог по классам'!$B111,,,),"ш")</f>
        <v>0</v>
      </c>
      <c r="Q111" s="65">
        <f ca="1">COUNTIF(OFFSET(class7_1,MATCH(Q$1,'7 класс'!$A:$A,0)-7+'Итог по классам'!$B111,,,),"Ф")</f>
        <v>0</v>
      </c>
      <c r="R111" s="23">
        <f ca="1">COUNTIF(OFFSET(class7_1,MATCH(R$1,'7 класс'!$A:$A,0)-7+'Итог по классам'!$B111,,,),"р")</f>
        <v>0</v>
      </c>
      <c r="S111" s="23">
        <f ca="1">COUNTIF(OFFSET(class7_1,MATCH(S$1,'7 класс'!$A:$A,0)-7+'Итог по классам'!$B111,,,),"ш")</f>
        <v>0</v>
      </c>
      <c r="T111" s="23">
        <f ca="1">COUNTIF(OFFSET(class7_2,MATCH(T$1,'7 класс'!$A:$A,0)-7+'Итог по классам'!$B111,,,),"Ф")</f>
        <v>0</v>
      </c>
      <c r="U111" s="23">
        <f ca="1">COUNTIF(OFFSET(class7_2,MATCH(U$1,'7 класс'!$A:$A,0)-7+'Итог по классам'!$B111,,,),"р")</f>
        <v>0</v>
      </c>
      <c r="V111" s="23">
        <f ca="1">COUNTIF(OFFSET(class7_2,MATCH(V$1,'7 класс'!$A:$A,0)-7+'Итог по классам'!$B111,,,),"ш")</f>
        <v>0</v>
      </c>
      <c r="W111" s="65">
        <f ca="1">COUNTIF(OFFSET(class7_1,MATCH(W$1,'7 класс'!$A:$A,0)-7+'Итог по классам'!$B111,,,),"Ф")</f>
        <v>0</v>
      </c>
      <c r="X111" s="23">
        <f ca="1">COUNTIF(OFFSET(class7_1,MATCH(X$1,'7 класс'!$A:$A,0)-7+'Итог по классам'!$B111,,,),"р")</f>
        <v>0</v>
      </c>
      <c r="Y111" s="23">
        <f ca="1">COUNTIF(OFFSET(class7_1,MATCH(Y$1,'7 класс'!$A:$A,0)-7+'Итог по классам'!$B111,,,),"ш")</f>
        <v>0</v>
      </c>
      <c r="Z111" s="23">
        <f ca="1">COUNTIF(OFFSET(class7_2,MATCH(Z$1,'7 класс'!$A:$A,0)-7+'Итог по классам'!$B111,,,),"Ф")</f>
        <v>0</v>
      </c>
      <c r="AA111" s="23">
        <f ca="1">COUNTIF(OFFSET(class7_2,MATCH(AA$1,'7 класс'!$A:$A,0)-7+'Итог по классам'!$B111,,,),"р")</f>
        <v>0</v>
      </c>
      <c r="AB111" s="23">
        <f ca="1">COUNTIF(OFFSET(class7_2,MATCH(AB$1,'7 класс'!$A:$A,0)-7+'Итог по классам'!$B111,,,),"ш")</f>
        <v>0</v>
      </c>
    </row>
    <row r="112" spans="1:28" ht="15.75" customHeight="1" x14ac:dyDescent="0.25">
      <c r="A112" s="64">
        <f t="shared" si="5"/>
        <v>4</v>
      </c>
      <c r="B112" s="23">
        <v>22</v>
      </c>
      <c r="C112" s="38" t="s">
        <v>82</v>
      </c>
      <c r="D112" s="38" t="s">
        <v>107</v>
      </c>
      <c r="E112" s="23">
        <f ca="1">COUNTIF(OFFSET(class7_1,MATCH(E$1,'7 класс'!$A:$A,0)-7+'Итог по классам'!$B112,,,),"Ф")</f>
        <v>0</v>
      </c>
      <c r="F112" s="23">
        <f ca="1">COUNTIF(OFFSET(class7_1,MATCH(F$1,'7 класс'!$A:$A,0)-7+'Итог по классам'!$B112,,,),"р")</f>
        <v>0</v>
      </c>
      <c r="G112" s="23">
        <f ca="1">COUNTIF(OFFSET(class7_1,MATCH(G$1,'7 класс'!$A:$A,0)-7+'Итог по классам'!$B112,,,),"ш")</f>
        <v>0</v>
      </c>
      <c r="H112" s="23">
        <f ca="1">COUNTIF(OFFSET(class7_2,MATCH(H$1,'7 класс'!$A:$A,0)-7+'Итог по классам'!$B112,,,),"Ф")</f>
        <v>0</v>
      </c>
      <c r="I112" s="23">
        <f ca="1">COUNTIF(OFFSET(class7_2,MATCH(I$1,'7 класс'!$A:$A,0)-7+'Итог по классам'!$B112,,,),"р")</f>
        <v>0</v>
      </c>
      <c r="J112" s="23">
        <f ca="1">COUNTIF(OFFSET(class7_2,MATCH(J$1,'7 класс'!$A:$A,0)-7+'Итог по классам'!$B112,,,),"ш")</f>
        <v>0</v>
      </c>
      <c r="K112" s="65">
        <f ca="1">COUNTIF(OFFSET(class7_1,MATCH(K$1,'7 класс'!$A:$A,0)-7+'Итог по классам'!$B112,,,),"Ф")</f>
        <v>0</v>
      </c>
      <c r="L112" s="23">
        <f ca="1">COUNTIF(OFFSET(class7_1,MATCH(L$1,'7 класс'!$A:$A,0)-7+'Итог по классам'!$B112,,,),"р")</f>
        <v>0</v>
      </c>
      <c r="M112" s="23">
        <f ca="1">COUNTIF(OFFSET(class7_1,MATCH(M$1,'7 класс'!$A:$A,0)-7+'Итог по классам'!$B112,,,),"ш")</f>
        <v>0</v>
      </c>
      <c r="N112" s="23">
        <f ca="1">COUNTIF(OFFSET(class7_2,MATCH(N$1,'7 класс'!$A:$A,0)-7+'Итог по классам'!$B112,,,),"Ф")</f>
        <v>0</v>
      </c>
      <c r="O112" s="23">
        <f ca="1">COUNTIF(OFFSET(class7_2,MATCH(O$1,'7 класс'!$A:$A,0)-7+'Итог по классам'!$B112,,,),"р")</f>
        <v>0</v>
      </c>
      <c r="P112" s="23">
        <f ca="1">COUNTIF(OFFSET(class7_2,MATCH(P$1,'7 класс'!$A:$A,0)-7+'Итог по классам'!$B112,,,),"ш")</f>
        <v>0</v>
      </c>
      <c r="Q112" s="65">
        <f ca="1">COUNTIF(OFFSET(class7_1,MATCH(Q$1,'7 класс'!$A:$A,0)-7+'Итог по классам'!$B112,,,),"Ф")</f>
        <v>0</v>
      </c>
      <c r="R112" s="23">
        <f ca="1">COUNTIF(OFFSET(class7_1,MATCH(R$1,'7 класс'!$A:$A,0)-7+'Итог по классам'!$B112,,,),"р")</f>
        <v>0</v>
      </c>
      <c r="S112" s="23">
        <f ca="1">COUNTIF(OFFSET(class7_1,MATCH(S$1,'7 класс'!$A:$A,0)-7+'Итог по классам'!$B112,,,),"ш")</f>
        <v>0</v>
      </c>
      <c r="T112" s="23">
        <f ca="1">COUNTIF(OFFSET(class7_2,MATCH(T$1,'7 класс'!$A:$A,0)-7+'Итог по классам'!$B112,,,),"Ф")</f>
        <v>0</v>
      </c>
      <c r="U112" s="23">
        <f ca="1">COUNTIF(OFFSET(class7_2,MATCH(U$1,'7 класс'!$A:$A,0)-7+'Итог по классам'!$B112,,,),"р")</f>
        <v>0</v>
      </c>
      <c r="V112" s="23">
        <f ca="1">COUNTIF(OFFSET(class7_2,MATCH(V$1,'7 класс'!$A:$A,0)-7+'Итог по классам'!$B112,,,),"ш")</f>
        <v>0</v>
      </c>
      <c r="W112" s="65">
        <f ca="1">COUNTIF(OFFSET(class7_1,MATCH(W$1,'7 класс'!$A:$A,0)-7+'Итог по классам'!$B112,,,),"Ф")</f>
        <v>0</v>
      </c>
      <c r="X112" s="23">
        <f ca="1">COUNTIF(OFFSET(class7_1,MATCH(X$1,'7 класс'!$A:$A,0)-7+'Итог по классам'!$B112,,,),"р")</f>
        <v>0</v>
      </c>
      <c r="Y112" s="23">
        <f ca="1">COUNTIF(OFFSET(class7_1,MATCH(Y$1,'7 класс'!$A:$A,0)-7+'Итог по классам'!$B112,,,),"ш")</f>
        <v>0</v>
      </c>
      <c r="Z112" s="23">
        <f ca="1">COUNTIF(OFFSET(class7_2,MATCH(Z$1,'7 класс'!$A:$A,0)-7+'Итог по классам'!$B112,,,),"Ф")</f>
        <v>0</v>
      </c>
      <c r="AA112" s="23">
        <f ca="1">COUNTIF(OFFSET(class7_2,MATCH(AA$1,'7 класс'!$A:$A,0)-7+'Итог по классам'!$B112,,,),"р")</f>
        <v>0</v>
      </c>
      <c r="AB112" s="23">
        <f ca="1">COUNTIF(OFFSET(class7_2,MATCH(AB$1,'7 класс'!$A:$A,0)-7+'Итог по классам'!$B112,,,),"ш")</f>
        <v>0</v>
      </c>
    </row>
    <row r="113" spans="1:28" ht="15.75" customHeight="1" x14ac:dyDescent="0.25">
      <c r="A113" s="64">
        <f>'8 класс'!C2</f>
        <v>3</v>
      </c>
      <c r="B113" s="23"/>
      <c r="C113" s="71" t="s">
        <v>112</v>
      </c>
      <c r="D113" s="71"/>
      <c r="E113" s="90" t="str">
        <f ca="1">"8 "&amp;CLEAN(OFFSET(cl8name,(E$1-1)*29,,,))</f>
        <v>8 А</v>
      </c>
      <c r="F113" s="75"/>
      <c r="G113" s="75"/>
      <c r="H113" s="75"/>
      <c r="I113" s="75"/>
      <c r="J113" s="75"/>
      <c r="K113" s="90" t="str">
        <f ca="1">"8 "&amp;CLEAN(OFFSET(cl8name,(K$1-1)*29,,,))</f>
        <v>8 Б</v>
      </c>
      <c r="L113" s="75"/>
      <c r="M113" s="75"/>
      <c r="N113" s="75"/>
      <c r="O113" s="75"/>
      <c r="P113" s="75"/>
      <c r="Q113" s="90" t="str">
        <f ca="1">"8 "&amp;CLEAN(OFFSET(cl8name,(Q$1-1)*29,,,))</f>
        <v>8 В</v>
      </c>
      <c r="R113" s="75"/>
      <c r="S113" s="75"/>
      <c r="T113" s="75"/>
      <c r="U113" s="75"/>
      <c r="V113" s="75"/>
      <c r="W113" s="90" t="str">
        <f ca="1">"8 "&amp;CLEAN(OFFSET(cl8name,(W$1-1)*29,,,))</f>
        <v xml:space="preserve">8 </v>
      </c>
      <c r="X113" s="75"/>
      <c r="Y113" s="75"/>
      <c r="Z113" s="75"/>
      <c r="AA113" s="75"/>
      <c r="AB113" s="75"/>
    </row>
    <row r="114" spans="1:28" ht="15.75" customHeight="1" x14ac:dyDescent="0.25">
      <c r="A114" s="64">
        <f t="shared" ref="A114:A135" si="6">A113</f>
        <v>3</v>
      </c>
      <c r="B114" s="23">
        <v>1</v>
      </c>
      <c r="C114" s="38" t="s">
        <v>70</v>
      </c>
      <c r="D114" s="38" t="s">
        <v>112</v>
      </c>
      <c r="E114" s="23">
        <f ca="1">COUNTIF(OFFSET(class8_1,MATCH(E$1,'8 класс'!$A:$A,0)-7+'Итог по классам'!$B114,,,),"Ф")</f>
        <v>0</v>
      </c>
      <c r="F114" s="23">
        <f ca="1">COUNTIF(OFFSET(class8_1,MATCH(F$1,'8 класс'!$A:$A,0)-7+'Итог по классам'!$B114,,,),"р")</f>
        <v>0</v>
      </c>
      <c r="G114" s="23">
        <f ca="1">COUNTIF(OFFSET(class8_1,MATCH(G$1,'8 класс'!$A:$A,0)-7+'Итог по классам'!$B114,,,),"ш")</f>
        <v>2</v>
      </c>
      <c r="H114" s="23">
        <f ca="1">COUNTIF(OFFSET(class8_2,MATCH(H$1,'8 класс'!$A:$A,0)-7+'Итог по классам'!$B114,,,),"Ф")</f>
        <v>1</v>
      </c>
      <c r="I114" s="23">
        <f ca="1">COUNTIF(OFFSET(class8_2,MATCH(I$1,'8 класс'!$A:$A,0)-7+'Итог по классам'!$B114,,,),"р")</f>
        <v>0</v>
      </c>
      <c r="J114" s="23">
        <f ca="1">COUNTIF(OFFSET(class8_2,MATCH(J$1,'8 класс'!$A:$A,0)-7+'Итог по классам'!$B114,,,),"ш")</f>
        <v>2</v>
      </c>
      <c r="K114" s="65">
        <f ca="1">COUNTIF(OFFSET(class8_1,MATCH(K$1,'8 класс'!$A:$A,0)-7+'Итог по классам'!$B114,,,),"Ф")</f>
        <v>0</v>
      </c>
      <c r="L114" s="23">
        <f ca="1">COUNTIF(OFFSET(class8_1,MATCH(L$1,'8 класс'!$A:$A,0)-7+'Итог по классам'!$B114,,,),"р")</f>
        <v>0</v>
      </c>
      <c r="M114" s="23">
        <f ca="1">COUNTIF(OFFSET(class8_1,MATCH(M$1,'8 класс'!$A:$A,0)-7+'Итог по классам'!$B114,,,),"ш")</f>
        <v>2</v>
      </c>
      <c r="N114" s="23">
        <f ca="1">COUNTIF(OFFSET(class8_2,MATCH(N$1,'8 класс'!$A:$A,0)-7+'Итог по классам'!$B114,,,),"Ф")</f>
        <v>1</v>
      </c>
      <c r="O114" s="23">
        <f ca="1">COUNTIF(OFFSET(class8_2,MATCH(O$1,'8 класс'!$A:$A,0)-7+'Итог по классам'!$B114,,,),"р")</f>
        <v>0</v>
      </c>
      <c r="P114" s="23">
        <f ca="1">COUNTIF(OFFSET(class8_2,MATCH(P$1,'8 класс'!$A:$A,0)-7+'Итог по классам'!$B114,,,),"ш")</f>
        <v>2</v>
      </c>
      <c r="Q114" s="65">
        <f ca="1">COUNTIF(OFFSET(class8_1,MATCH(Q$1,'8 класс'!$A:$A,0)-7+'Итог по классам'!$B114,,,),"Ф")</f>
        <v>0</v>
      </c>
      <c r="R114" s="23">
        <f ca="1">COUNTIF(OFFSET(class8_1,MATCH(R$1,'8 класс'!$A:$A,0)-7+'Итог по классам'!$B114,,,),"р")</f>
        <v>0</v>
      </c>
      <c r="S114" s="23">
        <f ca="1">COUNTIF(OFFSET(class8_1,MATCH(S$1,'8 класс'!$A:$A,0)-7+'Итог по классам'!$B114,,,),"ш")</f>
        <v>2</v>
      </c>
      <c r="T114" s="23">
        <f ca="1">COUNTIF(OFFSET(class8_2,MATCH(T$1,'8 класс'!$A:$A,0)-7+'Итог по классам'!$B114,,,),"Ф")</f>
        <v>1</v>
      </c>
      <c r="U114" s="23">
        <f ca="1">COUNTIF(OFFSET(class8_2,MATCH(U$1,'8 класс'!$A:$A,0)-7+'Итог по классам'!$B114,,,),"р")</f>
        <v>0</v>
      </c>
      <c r="V114" s="23">
        <f ca="1">COUNTIF(OFFSET(class8_2,MATCH(V$1,'8 класс'!$A:$A,0)-7+'Итог по классам'!$B114,,,),"ш")</f>
        <v>2</v>
      </c>
      <c r="W114" s="65">
        <f ca="1">COUNTIF(OFFSET(class8_1,MATCH(W$1,'8 класс'!$A:$A,0)-7+'Итог по классам'!$B114,,,),"Ф")</f>
        <v>0</v>
      </c>
      <c r="X114" s="23">
        <f ca="1">COUNTIF(OFFSET(class8_1,MATCH(X$1,'8 класс'!$A:$A,0)-7+'Итог по классам'!$B114,,,),"р")</f>
        <v>0</v>
      </c>
      <c r="Y114" s="23">
        <f ca="1">COUNTIF(OFFSET(class8_1,MATCH(Y$1,'8 класс'!$A:$A,0)-7+'Итог по классам'!$B114,,,),"ш")</f>
        <v>0</v>
      </c>
      <c r="Z114" s="23">
        <f ca="1">COUNTIF(OFFSET(class8_2,MATCH(Z$1,'8 класс'!$A:$A,0)-7+'Итог по классам'!$B114,,,),"Ф")</f>
        <v>0</v>
      </c>
      <c r="AA114" s="23">
        <f ca="1">COUNTIF(OFFSET(class8_2,MATCH(AA$1,'8 класс'!$A:$A,0)-7+'Итог по классам'!$B114,,,),"р")</f>
        <v>0</v>
      </c>
      <c r="AB114" s="23">
        <f ca="1">COUNTIF(OFFSET(class8_2,MATCH(AB$1,'8 класс'!$A:$A,0)-7+'Итог по классам'!$B114,,,),"ш")</f>
        <v>0</v>
      </c>
    </row>
    <row r="115" spans="1:28" ht="15.75" customHeight="1" x14ac:dyDescent="0.25">
      <c r="A115" s="64">
        <f t="shared" si="6"/>
        <v>3</v>
      </c>
      <c r="B115" s="23">
        <v>2</v>
      </c>
      <c r="C115" s="38" t="s">
        <v>92</v>
      </c>
      <c r="D115" s="38" t="s">
        <v>112</v>
      </c>
      <c r="E115" s="23">
        <f ca="1">COUNTIF(OFFSET(class8_1,MATCH(E$1,'8 класс'!$A:$A,0)-7+'Итог по классам'!$B115,,,),"Ф")</f>
        <v>0</v>
      </c>
      <c r="F115" s="23">
        <f ca="1">COUNTIF(OFFSET(class8_1,MATCH(F$1,'8 класс'!$A:$A,0)-7+'Итог по классам'!$B115,,,),"р")</f>
        <v>0</v>
      </c>
      <c r="G115" s="23">
        <f ca="1">COUNTIF(OFFSET(class8_1,MATCH(G$1,'8 класс'!$A:$A,0)-7+'Итог по классам'!$B115,,,),"ш")</f>
        <v>0</v>
      </c>
      <c r="H115" s="23">
        <f ca="1">COUNTIF(OFFSET(class8_2,MATCH(H$1,'8 класс'!$A:$A,0)-7+'Итог по классам'!$B115,,,),"Ф")</f>
        <v>0</v>
      </c>
      <c r="I115" s="23">
        <f ca="1">COUNTIF(OFFSET(class8_2,MATCH(I$1,'8 класс'!$A:$A,0)-7+'Итог по классам'!$B115,,,),"р")</f>
        <v>0</v>
      </c>
      <c r="J115" s="23">
        <f ca="1">COUNTIF(OFFSET(class8_2,MATCH(J$1,'8 класс'!$A:$A,0)-7+'Итог по классам'!$B115,,,),"ш")</f>
        <v>2</v>
      </c>
      <c r="K115" s="65">
        <f ca="1">COUNTIF(OFFSET(class8_1,MATCH(K$1,'8 класс'!$A:$A,0)-7+'Итог по классам'!$B115,,,),"Ф")</f>
        <v>0</v>
      </c>
      <c r="L115" s="23">
        <f ca="1">COUNTIF(OFFSET(class8_1,MATCH(L$1,'8 класс'!$A:$A,0)-7+'Итог по классам'!$B115,,,),"р")</f>
        <v>0</v>
      </c>
      <c r="M115" s="23">
        <f ca="1">COUNTIF(OFFSET(class8_1,MATCH(M$1,'8 класс'!$A:$A,0)-7+'Итог по классам'!$B115,,,),"ш")</f>
        <v>0</v>
      </c>
      <c r="N115" s="23">
        <f ca="1">COUNTIF(OFFSET(class8_2,MATCH(N$1,'8 класс'!$A:$A,0)-7+'Итог по классам'!$B115,,,),"Ф")</f>
        <v>0</v>
      </c>
      <c r="O115" s="23">
        <f ca="1">COUNTIF(OFFSET(class8_2,MATCH(O$1,'8 класс'!$A:$A,0)-7+'Итог по классам'!$B115,,,),"р")</f>
        <v>0</v>
      </c>
      <c r="P115" s="23">
        <f ca="1">COUNTIF(OFFSET(class8_2,MATCH(P$1,'8 класс'!$A:$A,0)-7+'Итог по классам'!$B115,,,),"ш")</f>
        <v>2</v>
      </c>
      <c r="Q115" s="65">
        <f ca="1">COUNTIF(OFFSET(class8_1,MATCH(Q$1,'8 класс'!$A:$A,0)-7+'Итог по классам'!$B115,,,),"Ф")</f>
        <v>0</v>
      </c>
      <c r="R115" s="23">
        <f ca="1">COUNTIF(OFFSET(class8_1,MATCH(R$1,'8 класс'!$A:$A,0)-7+'Итог по классам'!$B115,,,),"р")</f>
        <v>0</v>
      </c>
      <c r="S115" s="23">
        <f ca="1">COUNTIF(OFFSET(class8_1,MATCH(S$1,'8 класс'!$A:$A,0)-7+'Итог по классам'!$B115,,,),"ш")</f>
        <v>0</v>
      </c>
      <c r="T115" s="23">
        <f ca="1">COUNTIF(OFFSET(class8_2,MATCH(T$1,'8 класс'!$A:$A,0)-7+'Итог по классам'!$B115,,,),"Ф")</f>
        <v>0</v>
      </c>
      <c r="U115" s="23">
        <f ca="1">COUNTIF(OFFSET(class8_2,MATCH(U$1,'8 класс'!$A:$A,0)-7+'Итог по классам'!$B115,,,),"р")</f>
        <v>0</v>
      </c>
      <c r="V115" s="23">
        <f ca="1">COUNTIF(OFFSET(class8_2,MATCH(V$1,'8 класс'!$A:$A,0)-7+'Итог по классам'!$B115,,,),"ш")</f>
        <v>2</v>
      </c>
      <c r="W115" s="65">
        <f ca="1">COUNTIF(OFFSET(class8_1,MATCH(W$1,'8 класс'!$A:$A,0)-7+'Итог по классам'!$B115,,,),"Ф")</f>
        <v>0</v>
      </c>
      <c r="X115" s="23">
        <f ca="1">COUNTIF(OFFSET(class8_1,MATCH(X$1,'8 класс'!$A:$A,0)-7+'Итог по классам'!$B115,,,),"р")</f>
        <v>0</v>
      </c>
      <c r="Y115" s="23">
        <f ca="1">COUNTIF(OFFSET(class8_1,MATCH(Y$1,'8 класс'!$A:$A,0)-7+'Итог по классам'!$B115,,,),"ш")</f>
        <v>0</v>
      </c>
      <c r="Z115" s="23">
        <f ca="1">COUNTIF(OFFSET(class8_2,MATCH(Z$1,'8 класс'!$A:$A,0)-7+'Итог по классам'!$B115,,,),"Ф")</f>
        <v>0</v>
      </c>
      <c r="AA115" s="23">
        <f ca="1">COUNTIF(OFFSET(class8_2,MATCH(AA$1,'8 класс'!$A:$A,0)-7+'Итог по классам'!$B115,,,),"р")</f>
        <v>0</v>
      </c>
      <c r="AB115" s="23">
        <f ca="1">COUNTIF(OFFSET(class8_2,MATCH(AB$1,'8 класс'!$A:$A,0)-7+'Итог по классам'!$B115,,,),"ш")</f>
        <v>0</v>
      </c>
    </row>
    <row r="116" spans="1:28" ht="15.75" customHeight="1" x14ac:dyDescent="0.25">
      <c r="A116" s="64">
        <f t="shared" si="6"/>
        <v>3</v>
      </c>
      <c r="B116" s="23">
        <v>3</v>
      </c>
      <c r="C116" s="38" t="s">
        <v>72</v>
      </c>
      <c r="D116" s="38" t="s">
        <v>112</v>
      </c>
      <c r="E116" s="23">
        <f ca="1">COUNTIF(OFFSET(class8_1,MATCH(E$1,'8 класс'!$A:$A,0)-7+'Итог по классам'!$B116,,,),"Ф")</f>
        <v>0</v>
      </c>
      <c r="F116" s="23">
        <f ca="1">COUNTIF(OFFSET(class8_1,MATCH(F$1,'8 класс'!$A:$A,0)-7+'Итог по классам'!$B116,,,),"р")</f>
        <v>0</v>
      </c>
      <c r="G116" s="23">
        <f ca="1">COUNTIF(OFFSET(class8_1,MATCH(G$1,'8 класс'!$A:$A,0)-7+'Итог по классам'!$B116,,,),"ш")</f>
        <v>0</v>
      </c>
      <c r="H116" s="23">
        <f ca="1">COUNTIF(OFFSET(class8_2,MATCH(H$1,'8 класс'!$A:$A,0)-7+'Итог по классам'!$B116,,,),"Ф")</f>
        <v>0</v>
      </c>
      <c r="I116" s="23">
        <f ca="1">COUNTIF(OFFSET(class8_2,MATCH(I$1,'8 класс'!$A:$A,0)-7+'Итог по классам'!$B116,,,),"р")</f>
        <v>0</v>
      </c>
      <c r="J116" s="23">
        <f ca="1">COUNTIF(OFFSET(class8_2,MATCH(J$1,'8 класс'!$A:$A,0)-7+'Итог по классам'!$B116,,,),"ш")</f>
        <v>0</v>
      </c>
      <c r="K116" s="65">
        <f ca="1">COUNTIF(OFFSET(class8_1,MATCH(K$1,'8 класс'!$A:$A,0)-7+'Итог по классам'!$B116,,,),"Ф")</f>
        <v>0</v>
      </c>
      <c r="L116" s="23">
        <f ca="1">COUNTIF(OFFSET(class8_1,MATCH(L$1,'8 класс'!$A:$A,0)-7+'Итог по классам'!$B116,,,),"р")</f>
        <v>0</v>
      </c>
      <c r="M116" s="23">
        <f ca="1">COUNTIF(OFFSET(class8_1,MATCH(M$1,'8 класс'!$A:$A,0)-7+'Итог по классам'!$B116,,,),"ш")</f>
        <v>0</v>
      </c>
      <c r="N116" s="23">
        <f ca="1">COUNTIF(OFFSET(class8_2,MATCH(N$1,'8 класс'!$A:$A,0)-7+'Итог по классам'!$B116,,,),"Ф")</f>
        <v>0</v>
      </c>
      <c r="O116" s="23">
        <f ca="1">COUNTIF(OFFSET(class8_2,MATCH(O$1,'8 класс'!$A:$A,0)-7+'Итог по классам'!$B116,,,),"р")</f>
        <v>0</v>
      </c>
      <c r="P116" s="23">
        <f ca="1">COUNTIF(OFFSET(class8_2,MATCH(P$1,'8 класс'!$A:$A,0)-7+'Итог по классам'!$B116,,,),"ш")</f>
        <v>0</v>
      </c>
      <c r="Q116" s="65">
        <f ca="1">COUNTIF(OFFSET(class8_1,MATCH(Q$1,'8 класс'!$A:$A,0)-7+'Итог по классам'!$B116,,,),"Ф")</f>
        <v>0</v>
      </c>
      <c r="R116" s="23">
        <f ca="1">COUNTIF(OFFSET(class8_1,MATCH(R$1,'8 класс'!$A:$A,0)-7+'Итог по классам'!$B116,,,),"р")</f>
        <v>0</v>
      </c>
      <c r="S116" s="23">
        <f ca="1">COUNTIF(OFFSET(class8_1,MATCH(S$1,'8 класс'!$A:$A,0)-7+'Итог по классам'!$B116,,,),"ш")</f>
        <v>0</v>
      </c>
      <c r="T116" s="23">
        <f ca="1">COUNTIF(OFFSET(class8_2,MATCH(T$1,'8 класс'!$A:$A,0)-7+'Итог по классам'!$B116,,,),"Ф")</f>
        <v>0</v>
      </c>
      <c r="U116" s="23">
        <f ca="1">COUNTIF(OFFSET(class8_2,MATCH(U$1,'8 класс'!$A:$A,0)-7+'Итог по классам'!$B116,,,),"р")</f>
        <v>0</v>
      </c>
      <c r="V116" s="23">
        <f ca="1">COUNTIF(OFFSET(class8_2,MATCH(V$1,'8 класс'!$A:$A,0)-7+'Итог по классам'!$B116,,,),"ш")</f>
        <v>0</v>
      </c>
      <c r="W116" s="65">
        <f ca="1">COUNTIF(OFFSET(class8_1,MATCH(W$1,'8 класс'!$A:$A,0)-7+'Итог по классам'!$B116,,,),"Ф")</f>
        <v>0</v>
      </c>
      <c r="X116" s="23">
        <f ca="1">COUNTIF(OFFSET(class8_1,MATCH(X$1,'8 класс'!$A:$A,0)-7+'Итог по классам'!$B116,,,),"р")</f>
        <v>0</v>
      </c>
      <c r="Y116" s="23">
        <f ca="1">COUNTIF(OFFSET(class8_1,MATCH(Y$1,'8 класс'!$A:$A,0)-7+'Итог по классам'!$B116,,,),"ш")</f>
        <v>0</v>
      </c>
      <c r="Z116" s="23">
        <f ca="1">COUNTIF(OFFSET(class8_2,MATCH(Z$1,'8 класс'!$A:$A,0)-7+'Итог по классам'!$B116,,,),"Ф")</f>
        <v>0</v>
      </c>
      <c r="AA116" s="23">
        <f ca="1">COUNTIF(OFFSET(class8_2,MATCH(AA$1,'8 класс'!$A:$A,0)-7+'Итог по классам'!$B116,,,),"р")</f>
        <v>0</v>
      </c>
      <c r="AB116" s="23">
        <f ca="1">COUNTIF(OFFSET(class8_2,MATCH(AB$1,'8 класс'!$A:$A,0)-7+'Итог по классам'!$B116,,,),"ш")</f>
        <v>0</v>
      </c>
    </row>
    <row r="117" spans="1:28" ht="15.75" customHeight="1" x14ac:dyDescent="0.25">
      <c r="A117" s="64">
        <f t="shared" si="6"/>
        <v>3</v>
      </c>
      <c r="B117" s="23">
        <v>4</v>
      </c>
      <c r="C117" s="38" t="s">
        <v>93</v>
      </c>
      <c r="D117" s="38" t="s">
        <v>112</v>
      </c>
      <c r="E117" s="23">
        <f ca="1">COUNTIF(OFFSET(class8_1,MATCH(E$1,'8 класс'!$A:$A,0)-7+'Итог по классам'!$B117,,,),"Ф")</f>
        <v>0</v>
      </c>
      <c r="F117" s="23">
        <f ca="1">COUNTIF(OFFSET(class8_1,MATCH(F$1,'8 класс'!$A:$A,0)-7+'Итог по классам'!$B117,,,),"р")</f>
        <v>0</v>
      </c>
      <c r="G117" s="23">
        <f ca="1">COUNTIF(OFFSET(class8_1,MATCH(G$1,'8 класс'!$A:$A,0)-7+'Итог по классам'!$B117,,,),"ш")</f>
        <v>0</v>
      </c>
      <c r="H117" s="23">
        <f ca="1">COUNTIF(OFFSET(class8_2,MATCH(H$1,'8 класс'!$A:$A,0)-7+'Итог по классам'!$B117,,,),"Ф")</f>
        <v>0</v>
      </c>
      <c r="I117" s="23">
        <f ca="1">COUNTIF(OFFSET(class8_2,MATCH(I$1,'8 класс'!$A:$A,0)-7+'Итог по классам'!$B117,,,),"р")</f>
        <v>0</v>
      </c>
      <c r="J117" s="23">
        <f ca="1">COUNTIF(OFFSET(class8_2,MATCH(J$1,'8 класс'!$A:$A,0)-7+'Итог по классам'!$B117,,,),"ш")</f>
        <v>0</v>
      </c>
      <c r="K117" s="65">
        <f ca="1">COUNTIF(OFFSET(class8_1,MATCH(K$1,'8 класс'!$A:$A,0)-7+'Итог по классам'!$B117,,,),"Ф")</f>
        <v>0</v>
      </c>
      <c r="L117" s="23">
        <f ca="1">COUNTIF(OFFSET(class8_1,MATCH(L$1,'8 класс'!$A:$A,0)-7+'Итог по классам'!$B117,,,),"р")</f>
        <v>0</v>
      </c>
      <c r="M117" s="23">
        <f ca="1">COUNTIF(OFFSET(class8_1,MATCH(M$1,'8 класс'!$A:$A,0)-7+'Итог по классам'!$B117,,,),"ш")</f>
        <v>0</v>
      </c>
      <c r="N117" s="23">
        <f ca="1">COUNTIF(OFFSET(class8_2,MATCH(N$1,'8 класс'!$A:$A,0)-7+'Итог по классам'!$B117,,,),"Ф")</f>
        <v>0</v>
      </c>
      <c r="O117" s="23">
        <f ca="1">COUNTIF(OFFSET(class8_2,MATCH(O$1,'8 класс'!$A:$A,0)-7+'Итог по классам'!$B117,,,),"р")</f>
        <v>0</v>
      </c>
      <c r="P117" s="23">
        <f ca="1">COUNTIF(OFFSET(class8_2,MATCH(P$1,'8 класс'!$A:$A,0)-7+'Итог по классам'!$B117,,,),"ш")</f>
        <v>0</v>
      </c>
      <c r="Q117" s="65">
        <f ca="1">COUNTIF(OFFSET(class8_1,MATCH(Q$1,'8 класс'!$A:$A,0)-7+'Итог по классам'!$B117,,,),"Ф")</f>
        <v>0</v>
      </c>
      <c r="R117" s="23">
        <f ca="1">COUNTIF(OFFSET(class8_1,MATCH(R$1,'8 класс'!$A:$A,0)-7+'Итог по классам'!$B117,,,),"р")</f>
        <v>0</v>
      </c>
      <c r="S117" s="23">
        <f ca="1">COUNTIF(OFFSET(class8_1,MATCH(S$1,'8 класс'!$A:$A,0)-7+'Итог по классам'!$B117,,,),"ш")</f>
        <v>0</v>
      </c>
      <c r="T117" s="23">
        <f ca="1">COUNTIF(OFFSET(class8_2,MATCH(T$1,'8 класс'!$A:$A,0)-7+'Итог по классам'!$B117,,,),"Ф")</f>
        <v>0</v>
      </c>
      <c r="U117" s="23">
        <f ca="1">COUNTIF(OFFSET(class8_2,MATCH(U$1,'8 класс'!$A:$A,0)-7+'Итог по классам'!$B117,,,),"р")</f>
        <v>0</v>
      </c>
      <c r="V117" s="23">
        <f ca="1">COUNTIF(OFFSET(class8_2,MATCH(V$1,'8 класс'!$A:$A,0)-7+'Итог по классам'!$B117,,,),"ш")</f>
        <v>0</v>
      </c>
      <c r="W117" s="65">
        <f ca="1">COUNTIF(OFFSET(class8_1,MATCH(W$1,'8 класс'!$A:$A,0)-7+'Итог по классам'!$B117,,,),"Ф")</f>
        <v>0</v>
      </c>
      <c r="X117" s="23">
        <f ca="1">COUNTIF(OFFSET(class8_1,MATCH(X$1,'8 класс'!$A:$A,0)-7+'Итог по классам'!$B117,,,),"р")</f>
        <v>0</v>
      </c>
      <c r="Y117" s="23">
        <f ca="1">COUNTIF(OFFSET(class8_1,MATCH(Y$1,'8 класс'!$A:$A,0)-7+'Итог по классам'!$B117,,,),"ш")</f>
        <v>0</v>
      </c>
      <c r="Z117" s="23">
        <f ca="1">COUNTIF(OFFSET(class8_2,MATCH(Z$1,'8 класс'!$A:$A,0)-7+'Итог по классам'!$B117,,,),"Ф")</f>
        <v>0</v>
      </c>
      <c r="AA117" s="23">
        <f ca="1">COUNTIF(OFFSET(class8_2,MATCH(AA$1,'8 класс'!$A:$A,0)-7+'Итог по классам'!$B117,,,),"р")</f>
        <v>0</v>
      </c>
      <c r="AB117" s="23">
        <f ca="1">COUNTIF(OFFSET(class8_2,MATCH(AB$1,'8 класс'!$A:$A,0)-7+'Итог по классам'!$B117,,,),"ш")</f>
        <v>0</v>
      </c>
    </row>
    <row r="118" spans="1:28" ht="15.75" customHeight="1" x14ac:dyDescent="0.25">
      <c r="A118" s="64">
        <f t="shared" si="6"/>
        <v>3</v>
      </c>
      <c r="B118" s="23">
        <v>5</v>
      </c>
      <c r="C118" s="38" t="s">
        <v>74</v>
      </c>
      <c r="D118" s="38" t="s">
        <v>112</v>
      </c>
      <c r="E118" s="23">
        <f ca="1">COUNTIF(OFFSET(class8_1,MATCH(E$1,'8 класс'!$A:$A,0)-7+'Итог по классам'!$B118,,,),"Ф")</f>
        <v>0</v>
      </c>
      <c r="F118" s="23">
        <f ca="1">COUNTIF(OFFSET(class8_1,MATCH(F$1,'8 класс'!$A:$A,0)-7+'Итог по классам'!$B118,,,),"р")</f>
        <v>0</v>
      </c>
      <c r="G118" s="23">
        <f ca="1">COUNTIF(OFFSET(class8_1,MATCH(G$1,'8 класс'!$A:$A,0)-7+'Итог по классам'!$B118,,,),"ш")</f>
        <v>2</v>
      </c>
      <c r="H118" s="23">
        <f ca="1">COUNTIF(OFFSET(class8_2,MATCH(H$1,'8 класс'!$A:$A,0)-7+'Итог по классам'!$B118,,,),"Ф")</f>
        <v>0</v>
      </c>
      <c r="I118" s="23">
        <f ca="1">COUNTIF(OFFSET(class8_2,MATCH(I$1,'8 класс'!$A:$A,0)-7+'Итог по классам'!$B118,,,),"р")</f>
        <v>0</v>
      </c>
      <c r="J118" s="23">
        <f ca="1">COUNTIF(OFFSET(class8_2,MATCH(J$1,'8 класс'!$A:$A,0)-7+'Итог по классам'!$B118,,,),"ш")</f>
        <v>1</v>
      </c>
      <c r="K118" s="65">
        <f ca="1">COUNTIF(OFFSET(class8_1,MATCH(K$1,'8 класс'!$A:$A,0)-7+'Итог по классам'!$B118,,,),"Ф")</f>
        <v>0</v>
      </c>
      <c r="L118" s="23">
        <f ca="1">COUNTIF(OFFSET(class8_1,MATCH(L$1,'8 класс'!$A:$A,0)-7+'Итог по классам'!$B118,,,),"р")</f>
        <v>0</v>
      </c>
      <c r="M118" s="23">
        <f ca="1">COUNTIF(OFFSET(class8_1,MATCH(M$1,'8 класс'!$A:$A,0)-7+'Итог по классам'!$B118,,,),"ш")</f>
        <v>2</v>
      </c>
      <c r="N118" s="23">
        <f ca="1">COUNTIF(OFFSET(class8_2,MATCH(N$1,'8 класс'!$A:$A,0)-7+'Итог по классам'!$B118,,,),"Ф")</f>
        <v>0</v>
      </c>
      <c r="O118" s="23">
        <f ca="1">COUNTIF(OFFSET(class8_2,MATCH(O$1,'8 класс'!$A:$A,0)-7+'Итог по классам'!$B118,,,),"р")</f>
        <v>0</v>
      </c>
      <c r="P118" s="23">
        <f ca="1">COUNTIF(OFFSET(class8_2,MATCH(P$1,'8 класс'!$A:$A,0)-7+'Итог по классам'!$B118,,,),"ш")</f>
        <v>1</v>
      </c>
      <c r="Q118" s="65">
        <f ca="1">COUNTIF(OFFSET(class8_1,MATCH(Q$1,'8 класс'!$A:$A,0)-7+'Итог по классам'!$B118,,,),"Ф")</f>
        <v>0</v>
      </c>
      <c r="R118" s="23">
        <f ca="1">COUNTIF(OFFSET(class8_1,MATCH(R$1,'8 класс'!$A:$A,0)-7+'Итог по классам'!$B118,,,),"р")</f>
        <v>0</v>
      </c>
      <c r="S118" s="23">
        <f ca="1">COUNTIF(OFFSET(class8_1,MATCH(S$1,'8 класс'!$A:$A,0)-7+'Итог по классам'!$B118,,,),"ш")</f>
        <v>2</v>
      </c>
      <c r="T118" s="23">
        <f ca="1">COUNTIF(OFFSET(class8_2,MATCH(T$1,'8 класс'!$A:$A,0)-7+'Итог по классам'!$B118,,,),"Ф")</f>
        <v>0</v>
      </c>
      <c r="U118" s="23">
        <f ca="1">COUNTIF(OFFSET(class8_2,MATCH(U$1,'8 класс'!$A:$A,0)-7+'Итог по классам'!$B118,,,),"р")</f>
        <v>0</v>
      </c>
      <c r="V118" s="23">
        <f ca="1">COUNTIF(OFFSET(class8_2,MATCH(V$1,'8 класс'!$A:$A,0)-7+'Итог по классам'!$B118,,,),"ш")</f>
        <v>1</v>
      </c>
      <c r="W118" s="65">
        <f ca="1">COUNTIF(OFFSET(class8_1,MATCH(W$1,'8 класс'!$A:$A,0)-7+'Итог по классам'!$B118,,,),"Ф")</f>
        <v>0</v>
      </c>
      <c r="X118" s="23">
        <f ca="1">COUNTIF(OFFSET(class8_1,MATCH(X$1,'8 класс'!$A:$A,0)-7+'Итог по классам'!$B118,,,),"р")</f>
        <v>0</v>
      </c>
      <c r="Y118" s="23">
        <f ca="1">COUNTIF(OFFSET(class8_1,MATCH(Y$1,'8 класс'!$A:$A,0)-7+'Итог по классам'!$B118,,,),"ш")</f>
        <v>0</v>
      </c>
      <c r="Z118" s="23">
        <f ca="1">COUNTIF(OFFSET(class8_2,MATCH(Z$1,'8 класс'!$A:$A,0)-7+'Итог по классам'!$B118,,,),"Ф")</f>
        <v>0</v>
      </c>
      <c r="AA118" s="23">
        <f ca="1">COUNTIF(OFFSET(class8_2,MATCH(AA$1,'8 класс'!$A:$A,0)-7+'Итог по классам'!$B118,,,),"р")</f>
        <v>0</v>
      </c>
      <c r="AB118" s="23">
        <f ca="1">COUNTIF(OFFSET(class8_2,MATCH(AB$1,'8 класс'!$A:$A,0)-7+'Итог по классам'!$B118,,,),"ш")</f>
        <v>0</v>
      </c>
    </row>
    <row r="119" spans="1:28" ht="15.75" customHeight="1" x14ac:dyDescent="0.25">
      <c r="A119" s="64">
        <f t="shared" si="6"/>
        <v>3</v>
      </c>
      <c r="B119" s="23">
        <v>6</v>
      </c>
      <c r="C119" s="38" t="s">
        <v>94</v>
      </c>
      <c r="D119" s="38" t="s">
        <v>112</v>
      </c>
      <c r="E119" s="23">
        <f ca="1">COUNTIF(OFFSET(class8_1,MATCH(E$1,'8 класс'!$A:$A,0)-7+'Итог по классам'!$B119,,,),"Ф")</f>
        <v>0</v>
      </c>
      <c r="F119" s="23">
        <f ca="1">COUNTIF(OFFSET(class8_1,MATCH(F$1,'8 класс'!$A:$A,0)-7+'Итог по классам'!$B119,,,),"р")</f>
        <v>0</v>
      </c>
      <c r="G119" s="23">
        <f ca="1">COUNTIF(OFFSET(class8_1,MATCH(G$1,'8 класс'!$A:$A,0)-7+'Итог по классам'!$B119,,,),"ш")</f>
        <v>0</v>
      </c>
      <c r="H119" s="23">
        <f ca="1">COUNTIF(OFFSET(class8_2,MATCH(H$1,'8 класс'!$A:$A,0)-7+'Итог по классам'!$B119,,,),"Ф")</f>
        <v>0</v>
      </c>
      <c r="I119" s="23">
        <f ca="1">COUNTIF(OFFSET(class8_2,MATCH(I$1,'8 класс'!$A:$A,0)-7+'Итог по классам'!$B119,,,),"р")</f>
        <v>0</v>
      </c>
      <c r="J119" s="23">
        <f ca="1">COUNTIF(OFFSET(class8_2,MATCH(J$1,'8 класс'!$A:$A,0)-7+'Итог по классам'!$B119,,,),"ш")</f>
        <v>2</v>
      </c>
      <c r="K119" s="65">
        <f ca="1">COUNTIF(OFFSET(class8_1,MATCH(K$1,'8 класс'!$A:$A,0)-7+'Итог по классам'!$B119,,,),"Ф")</f>
        <v>0</v>
      </c>
      <c r="L119" s="23">
        <f ca="1">COUNTIF(OFFSET(class8_1,MATCH(L$1,'8 класс'!$A:$A,0)-7+'Итог по классам'!$B119,,,),"р")</f>
        <v>0</v>
      </c>
      <c r="M119" s="23">
        <f ca="1">COUNTIF(OFFSET(class8_1,MATCH(M$1,'8 класс'!$A:$A,0)-7+'Итог по классам'!$B119,,,),"ш")</f>
        <v>0</v>
      </c>
      <c r="N119" s="23">
        <f ca="1">COUNTIF(OFFSET(class8_2,MATCH(N$1,'8 класс'!$A:$A,0)-7+'Итог по классам'!$B119,,,),"Ф")</f>
        <v>0</v>
      </c>
      <c r="O119" s="23">
        <f ca="1">COUNTIF(OFFSET(class8_2,MATCH(O$1,'8 класс'!$A:$A,0)-7+'Итог по классам'!$B119,,,),"р")</f>
        <v>0</v>
      </c>
      <c r="P119" s="23">
        <f ca="1">COUNTIF(OFFSET(class8_2,MATCH(P$1,'8 класс'!$A:$A,0)-7+'Итог по классам'!$B119,,,),"ш")</f>
        <v>0</v>
      </c>
      <c r="Q119" s="65">
        <f ca="1">COUNTIF(OFFSET(class8_1,MATCH(Q$1,'8 класс'!$A:$A,0)-7+'Итог по классам'!$B119,,,),"Ф")</f>
        <v>0</v>
      </c>
      <c r="R119" s="23">
        <f ca="1">COUNTIF(OFFSET(class8_1,MATCH(R$1,'8 класс'!$A:$A,0)-7+'Итог по классам'!$B119,,,),"р")</f>
        <v>0</v>
      </c>
      <c r="S119" s="23">
        <f ca="1">COUNTIF(OFFSET(class8_1,MATCH(S$1,'8 класс'!$A:$A,0)-7+'Итог по классам'!$B119,,,),"ш")</f>
        <v>0</v>
      </c>
      <c r="T119" s="23">
        <f ca="1">COUNTIF(OFFSET(class8_2,MATCH(T$1,'8 класс'!$A:$A,0)-7+'Итог по классам'!$B119,,,),"Ф")</f>
        <v>0</v>
      </c>
      <c r="U119" s="23">
        <f ca="1">COUNTIF(OFFSET(class8_2,MATCH(U$1,'8 класс'!$A:$A,0)-7+'Итог по классам'!$B119,,,),"р")</f>
        <v>0</v>
      </c>
      <c r="V119" s="23">
        <f ca="1">COUNTIF(OFFSET(class8_2,MATCH(V$1,'8 класс'!$A:$A,0)-7+'Итог по классам'!$B119,,,),"ш")</f>
        <v>0</v>
      </c>
      <c r="W119" s="65">
        <f ca="1">COUNTIF(OFFSET(class8_1,MATCH(W$1,'8 класс'!$A:$A,0)-7+'Итог по классам'!$B119,,,),"Ф")</f>
        <v>0</v>
      </c>
      <c r="X119" s="23">
        <f ca="1">COUNTIF(OFFSET(class8_1,MATCH(X$1,'8 класс'!$A:$A,0)-7+'Итог по классам'!$B119,,,),"р")</f>
        <v>0</v>
      </c>
      <c r="Y119" s="23">
        <f ca="1">COUNTIF(OFFSET(class8_1,MATCH(Y$1,'8 класс'!$A:$A,0)-7+'Итог по классам'!$B119,,,),"ш")</f>
        <v>0</v>
      </c>
      <c r="Z119" s="23">
        <f ca="1">COUNTIF(OFFSET(class8_2,MATCH(Z$1,'8 класс'!$A:$A,0)-7+'Итог по классам'!$B119,,,),"Ф")</f>
        <v>0</v>
      </c>
      <c r="AA119" s="23">
        <f ca="1">COUNTIF(OFFSET(class8_2,MATCH(AA$1,'8 класс'!$A:$A,0)-7+'Итог по классам'!$B119,,,),"р")</f>
        <v>0</v>
      </c>
      <c r="AB119" s="23">
        <f ca="1">COUNTIF(OFFSET(class8_2,MATCH(AB$1,'8 класс'!$A:$A,0)-7+'Итог по классам'!$B119,,,),"ш")</f>
        <v>0</v>
      </c>
    </row>
    <row r="120" spans="1:28" ht="15.75" customHeight="1" x14ac:dyDescent="0.25">
      <c r="A120" s="64">
        <f t="shared" si="6"/>
        <v>3</v>
      </c>
      <c r="B120" s="23">
        <v>7</v>
      </c>
      <c r="C120" s="38" t="s">
        <v>108</v>
      </c>
      <c r="D120" s="38" t="s">
        <v>112</v>
      </c>
      <c r="E120" s="23">
        <f ca="1">COUNTIF(OFFSET(class8_1,MATCH(E$1,'8 класс'!$A:$A,0)-7+'Итог по классам'!$B120,,,),"Ф")</f>
        <v>0</v>
      </c>
      <c r="F120" s="23">
        <f ca="1">COUNTIF(OFFSET(class8_1,MATCH(F$1,'8 класс'!$A:$A,0)-7+'Итог по классам'!$B120,,,),"р")</f>
        <v>0</v>
      </c>
      <c r="G120" s="23">
        <f ca="1">COUNTIF(OFFSET(class8_1,MATCH(G$1,'8 класс'!$A:$A,0)-7+'Итог по классам'!$B120,,,),"ш")</f>
        <v>3</v>
      </c>
      <c r="H120" s="23">
        <f ca="1">COUNTIF(OFFSET(class8_2,MATCH(H$1,'8 класс'!$A:$A,0)-7+'Итог по классам'!$B120,,,),"Ф")</f>
        <v>1</v>
      </c>
      <c r="I120" s="23">
        <f ca="1">COUNTIF(OFFSET(class8_2,MATCH(I$1,'8 класс'!$A:$A,0)-7+'Итог по классам'!$B120,,,),"р")</f>
        <v>0</v>
      </c>
      <c r="J120" s="23">
        <f ca="1">COUNTIF(OFFSET(class8_2,MATCH(J$1,'8 класс'!$A:$A,0)-7+'Итог по классам'!$B120,,,),"ш")</f>
        <v>1</v>
      </c>
      <c r="K120" s="65">
        <f ca="1">COUNTIF(OFFSET(class8_1,MATCH(K$1,'8 класс'!$A:$A,0)-7+'Итог по классам'!$B120,,,),"Ф")</f>
        <v>0</v>
      </c>
      <c r="L120" s="23">
        <f ca="1">COUNTIF(OFFSET(class8_1,MATCH(L$1,'8 класс'!$A:$A,0)-7+'Итог по классам'!$B120,,,),"р")</f>
        <v>0</v>
      </c>
      <c r="M120" s="23">
        <f ca="1">COUNTIF(OFFSET(class8_1,MATCH(M$1,'8 класс'!$A:$A,0)-7+'Итог по классам'!$B120,,,),"ш")</f>
        <v>3</v>
      </c>
      <c r="N120" s="23">
        <f ca="1">COUNTIF(OFFSET(class8_2,MATCH(N$1,'8 класс'!$A:$A,0)-7+'Итог по классам'!$B120,,,),"Ф")</f>
        <v>1</v>
      </c>
      <c r="O120" s="23">
        <f ca="1">COUNTIF(OFFSET(class8_2,MATCH(O$1,'8 класс'!$A:$A,0)-7+'Итог по классам'!$B120,,,),"р")</f>
        <v>0</v>
      </c>
      <c r="P120" s="23">
        <f ca="1">COUNTIF(OFFSET(class8_2,MATCH(P$1,'8 класс'!$A:$A,0)-7+'Итог по классам'!$B120,,,),"ш")</f>
        <v>1</v>
      </c>
      <c r="Q120" s="65">
        <f ca="1">COUNTIF(OFFSET(class8_1,MATCH(Q$1,'8 класс'!$A:$A,0)-7+'Итог по классам'!$B120,,,),"Ф")</f>
        <v>0</v>
      </c>
      <c r="R120" s="23">
        <f ca="1">COUNTIF(OFFSET(class8_1,MATCH(R$1,'8 класс'!$A:$A,0)-7+'Итог по классам'!$B120,,,),"р")</f>
        <v>0</v>
      </c>
      <c r="S120" s="23">
        <f ca="1">COUNTIF(OFFSET(class8_1,MATCH(S$1,'8 класс'!$A:$A,0)-7+'Итог по классам'!$B120,,,),"ш")</f>
        <v>3</v>
      </c>
      <c r="T120" s="23">
        <f ca="1">COUNTIF(OFFSET(class8_2,MATCH(T$1,'8 класс'!$A:$A,0)-7+'Итог по классам'!$B120,,,),"Ф")</f>
        <v>1</v>
      </c>
      <c r="U120" s="23">
        <f ca="1">COUNTIF(OFFSET(class8_2,MATCH(U$1,'8 класс'!$A:$A,0)-7+'Итог по классам'!$B120,,,),"р")</f>
        <v>0</v>
      </c>
      <c r="V120" s="23">
        <f ca="1">COUNTIF(OFFSET(class8_2,MATCH(V$1,'8 класс'!$A:$A,0)-7+'Итог по классам'!$B120,,,),"ш")</f>
        <v>1</v>
      </c>
      <c r="W120" s="65">
        <f ca="1">COUNTIF(OFFSET(class8_1,MATCH(W$1,'8 класс'!$A:$A,0)-7+'Итог по классам'!$B120,,,),"Ф")</f>
        <v>0</v>
      </c>
      <c r="X120" s="23">
        <f ca="1">COUNTIF(OFFSET(class8_1,MATCH(X$1,'8 класс'!$A:$A,0)-7+'Итог по классам'!$B120,,,),"р")</f>
        <v>0</v>
      </c>
      <c r="Y120" s="23">
        <f ca="1">COUNTIF(OFFSET(class8_1,MATCH(Y$1,'8 класс'!$A:$A,0)-7+'Итог по классам'!$B120,,,),"ш")</f>
        <v>0</v>
      </c>
      <c r="Z120" s="23">
        <f ca="1">COUNTIF(OFFSET(class8_2,MATCH(Z$1,'8 класс'!$A:$A,0)-7+'Итог по классам'!$B120,,,),"Ф")</f>
        <v>0</v>
      </c>
      <c r="AA120" s="23">
        <f ca="1">COUNTIF(OFFSET(class8_2,MATCH(AA$1,'8 класс'!$A:$A,0)-7+'Итог по классам'!$B120,,,),"р")</f>
        <v>0</v>
      </c>
      <c r="AB120" s="23">
        <f ca="1">COUNTIF(OFFSET(class8_2,MATCH(AB$1,'8 класс'!$A:$A,0)-7+'Итог по классам'!$B120,,,),"ш")</f>
        <v>0</v>
      </c>
    </row>
    <row r="121" spans="1:28" ht="15.75" customHeight="1" x14ac:dyDescent="0.25">
      <c r="A121" s="64">
        <f t="shared" si="6"/>
        <v>3</v>
      </c>
      <c r="B121" s="23">
        <v>8</v>
      </c>
      <c r="C121" s="38" t="s">
        <v>109</v>
      </c>
      <c r="D121" s="38" t="s">
        <v>112</v>
      </c>
      <c r="E121" s="23">
        <f ca="1">COUNTIF(OFFSET(class8_1,MATCH(E$1,'8 класс'!$A:$A,0)-7+'Итог по классам'!$B121,,,),"Ф")</f>
        <v>0</v>
      </c>
      <c r="F121" s="23">
        <f ca="1">COUNTIF(OFFSET(class8_1,MATCH(F$1,'8 класс'!$A:$A,0)-7+'Итог по классам'!$B121,,,),"р")</f>
        <v>0</v>
      </c>
      <c r="G121" s="23">
        <f ca="1">COUNTIF(OFFSET(class8_1,MATCH(G$1,'8 класс'!$A:$A,0)-7+'Итог по классам'!$B121,,,),"ш")</f>
        <v>2</v>
      </c>
      <c r="H121" s="23">
        <f ca="1">COUNTIF(OFFSET(class8_2,MATCH(H$1,'8 класс'!$A:$A,0)-7+'Итог по классам'!$B121,,,),"Ф")</f>
        <v>0</v>
      </c>
      <c r="I121" s="23">
        <f ca="1">COUNTIF(OFFSET(class8_2,MATCH(I$1,'8 класс'!$A:$A,0)-7+'Итог по классам'!$B121,,,),"р")</f>
        <v>0</v>
      </c>
      <c r="J121" s="23">
        <f ca="1">COUNTIF(OFFSET(class8_2,MATCH(J$1,'8 класс'!$A:$A,0)-7+'Итог по классам'!$B121,,,),"ш")</f>
        <v>3</v>
      </c>
      <c r="K121" s="65">
        <f ca="1">COUNTIF(OFFSET(class8_1,MATCH(K$1,'8 класс'!$A:$A,0)-7+'Итог по классам'!$B121,,,),"Ф")</f>
        <v>0</v>
      </c>
      <c r="L121" s="23">
        <f ca="1">COUNTIF(OFFSET(class8_1,MATCH(L$1,'8 класс'!$A:$A,0)-7+'Итог по классам'!$B121,,,),"р")</f>
        <v>0</v>
      </c>
      <c r="M121" s="23">
        <f ca="1">COUNTIF(OFFSET(class8_1,MATCH(M$1,'8 класс'!$A:$A,0)-7+'Итог по классам'!$B121,,,),"ш")</f>
        <v>2</v>
      </c>
      <c r="N121" s="23">
        <f ca="1">COUNTIF(OFFSET(class8_2,MATCH(N$1,'8 класс'!$A:$A,0)-7+'Итог по классам'!$B121,,,),"Ф")</f>
        <v>0</v>
      </c>
      <c r="O121" s="23">
        <f ca="1">COUNTIF(OFFSET(class8_2,MATCH(O$1,'8 класс'!$A:$A,0)-7+'Итог по классам'!$B121,,,),"р")</f>
        <v>0</v>
      </c>
      <c r="P121" s="23">
        <f ca="1">COUNTIF(OFFSET(class8_2,MATCH(P$1,'8 класс'!$A:$A,0)-7+'Итог по классам'!$B121,,,),"ш")</f>
        <v>3</v>
      </c>
      <c r="Q121" s="65">
        <f ca="1">COUNTIF(OFFSET(class8_1,MATCH(Q$1,'8 класс'!$A:$A,0)-7+'Итог по классам'!$B121,,,),"Ф")</f>
        <v>0</v>
      </c>
      <c r="R121" s="23">
        <f ca="1">COUNTIF(OFFSET(class8_1,MATCH(R$1,'8 класс'!$A:$A,0)-7+'Итог по классам'!$B121,,,),"р")</f>
        <v>0</v>
      </c>
      <c r="S121" s="23">
        <f ca="1">COUNTIF(OFFSET(class8_1,MATCH(S$1,'8 класс'!$A:$A,0)-7+'Итог по классам'!$B121,,,),"ш")</f>
        <v>2</v>
      </c>
      <c r="T121" s="23">
        <f ca="1">COUNTIF(OFFSET(class8_2,MATCH(T$1,'8 класс'!$A:$A,0)-7+'Итог по классам'!$B121,,,),"Ф")</f>
        <v>0</v>
      </c>
      <c r="U121" s="23">
        <f ca="1">COUNTIF(OFFSET(class8_2,MATCH(U$1,'8 класс'!$A:$A,0)-7+'Итог по классам'!$B121,,,),"р")</f>
        <v>0</v>
      </c>
      <c r="V121" s="23">
        <f ca="1">COUNTIF(OFFSET(class8_2,MATCH(V$1,'8 класс'!$A:$A,0)-7+'Итог по классам'!$B121,,,),"ш")</f>
        <v>3</v>
      </c>
      <c r="W121" s="65">
        <f ca="1">COUNTIF(OFFSET(class8_1,MATCH(W$1,'8 класс'!$A:$A,0)-7+'Итог по классам'!$B121,,,),"Ф")</f>
        <v>0</v>
      </c>
      <c r="X121" s="23">
        <f ca="1">COUNTIF(OFFSET(class8_1,MATCH(X$1,'8 класс'!$A:$A,0)-7+'Итог по классам'!$B121,,,),"р")</f>
        <v>0</v>
      </c>
      <c r="Y121" s="23">
        <f ca="1">COUNTIF(OFFSET(class8_1,MATCH(Y$1,'8 класс'!$A:$A,0)-7+'Итог по классам'!$B121,,,),"ш")</f>
        <v>0</v>
      </c>
      <c r="Z121" s="23">
        <f ca="1">COUNTIF(OFFSET(class8_2,MATCH(Z$1,'8 класс'!$A:$A,0)-7+'Итог по классам'!$B121,,,),"Ф")</f>
        <v>0</v>
      </c>
      <c r="AA121" s="23">
        <f ca="1">COUNTIF(OFFSET(class8_2,MATCH(AA$1,'8 класс'!$A:$A,0)-7+'Итог по классам'!$B121,,,),"р")</f>
        <v>0</v>
      </c>
      <c r="AB121" s="23">
        <f ca="1">COUNTIF(OFFSET(class8_2,MATCH(AB$1,'8 класс'!$A:$A,0)-7+'Итог по классам'!$B121,,,),"ш")</f>
        <v>0</v>
      </c>
    </row>
    <row r="122" spans="1:28" ht="15.75" customHeight="1" x14ac:dyDescent="0.25">
      <c r="A122" s="64">
        <f t="shared" si="6"/>
        <v>3</v>
      </c>
      <c r="B122" s="23">
        <v>9</v>
      </c>
      <c r="C122" s="38" t="s">
        <v>110</v>
      </c>
      <c r="D122" s="38" t="s">
        <v>112</v>
      </c>
      <c r="E122" s="23">
        <f ca="1">COUNTIF(OFFSET(class8_1,MATCH(E$1,'8 класс'!$A:$A,0)-7+'Итог по классам'!$B122,,,),"Ф")</f>
        <v>0</v>
      </c>
      <c r="F122" s="23">
        <f ca="1">COUNTIF(OFFSET(class8_1,MATCH(F$1,'8 класс'!$A:$A,0)-7+'Итог по классам'!$B122,,,),"р")</f>
        <v>0</v>
      </c>
      <c r="G122" s="23">
        <f ca="1">COUNTIF(OFFSET(class8_1,MATCH(G$1,'8 класс'!$A:$A,0)-7+'Итог по классам'!$B122,,,),"ш")</f>
        <v>1</v>
      </c>
      <c r="H122" s="23">
        <f ca="1">COUNTIF(OFFSET(class8_2,MATCH(H$1,'8 класс'!$A:$A,0)-7+'Итог по классам'!$B122,,,),"Ф")</f>
        <v>0</v>
      </c>
      <c r="I122" s="23">
        <f ca="1">COUNTIF(OFFSET(class8_2,MATCH(I$1,'8 класс'!$A:$A,0)-7+'Итог по классам'!$B122,,,),"р")</f>
        <v>0</v>
      </c>
      <c r="J122" s="23">
        <f ca="1">COUNTIF(OFFSET(class8_2,MATCH(J$1,'8 класс'!$A:$A,0)-7+'Итог по классам'!$B122,,,),"ш")</f>
        <v>1</v>
      </c>
      <c r="K122" s="65">
        <f ca="1">COUNTIF(OFFSET(class8_1,MATCH(K$1,'8 класс'!$A:$A,0)-7+'Итог по классам'!$B122,,,),"Ф")</f>
        <v>0</v>
      </c>
      <c r="L122" s="23">
        <f ca="1">COUNTIF(OFFSET(class8_1,MATCH(L$1,'8 класс'!$A:$A,0)-7+'Итог по классам'!$B122,,,),"р")</f>
        <v>0</v>
      </c>
      <c r="M122" s="23">
        <f ca="1">COUNTIF(OFFSET(class8_1,MATCH(M$1,'8 класс'!$A:$A,0)-7+'Итог по классам'!$B122,,,),"ш")</f>
        <v>1</v>
      </c>
      <c r="N122" s="23">
        <f ca="1">COUNTIF(OFFSET(class8_2,MATCH(N$1,'8 класс'!$A:$A,0)-7+'Итог по классам'!$B122,,,),"Ф")</f>
        <v>0</v>
      </c>
      <c r="O122" s="23">
        <f ca="1">COUNTIF(OFFSET(class8_2,MATCH(O$1,'8 класс'!$A:$A,0)-7+'Итог по классам'!$B122,,,),"р")</f>
        <v>0</v>
      </c>
      <c r="P122" s="23">
        <f ca="1">COUNTIF(OFFSET(class8_2,MATCH(P$1,'8 класс'!$A:$A,0)-7+'Итог по классам'!$B122,,,),"ш")</f>
        <v>1</v>
      </c>
      <c r="Q122" s="65">
        <f ca="1">COUNTIF(OFFSET(class8_1,MATCH(Q$1,'8 класс'!$A:$A,0)-7+'Итог по классам'!$B122,,,),"Ф")</f>
        <v>0</v>
      </c>
      <c r="R122" s="23">
        <f ca="1">COUNTIF(OFFSET(class8_1,MATCH(R$1,'8 класс'!$A:$A,0)-7+'Итог по классам'!$B122,,,),"р")</f>
        <v>0</v>
      </c>
      <c r="S122" s="23">
        <f ca="1">COUNTIF(OFFSET(class8_1,MATCH(S$1,'8 класс'!$A:$A,0)-7+'Итог по классам'!$B122,,,),"ш")</f>
        <v>1</v>
      </c>
      <c r="T122" s="23">
        <f ca="1">COUNTIF(OFFSET(class8_2,MATCH(T$1,'8 класс'!$A:$A,0)-7+'Итог по классам'!$B122,,,),"Ф")</f>
        <v>0</v>
      </c>
      <c r="U122" s="23">
        <f ca="1">COUNTIF(OFFSET(class8_2,MATCH(U$1,'8 класс'!$A:$A,0)-7+'Итог по классам'!$B122,,,),"р")</f>
        <v>0</v>
      </c>
      <c r="V122" s="23">
        <f ca="1">COUNTIF(OFFSET(class8_2,MATCH(V$1,'8 класс'!$A:$A,0)-7+'Итог по классам'!$B122,,,),"ш")</f>
        <v>1</v>
      </c>
      <c r="W122" s="65">
        <f ca="1">COUNTIF(OFFSET(class8_1,MATCH(W$1,'8 класс'!$A:$A,0)-7+'Итог по классам'!$B122,,,),"Ф")</f>
        <v>0</v>
      </c>
      <c r="X122" s="23">
        <f ca="1">COUNTIF(OFFSET(class8_1,MATCH(X$1,'8 класс'!$A:$A,0)-7+'Итог по классам'!$B122,,,),"р")</f>
        <v>0</v>
      </c>
      <c r="Y122" s="23">
        <f ca="1">COUNTIF(OFFSET(class8_1,MATCH(Y$1,'8 класс'!$A:$A,0)-7+'Итог по классам'!$B122,,,),"ш")</f>
        <v>0</v>
      </c>
      <c r="Z122" s="23">
        <f ca="1">COUNTIF(OFFSET(class8_2,MATCH(Z$1,'8 класс'!$A:$A,0)-7+'Итог по классам'!$B122,,,),"Ф")</f>
        <v>0</v>
      </c>
      <c r="AA122" s="23">
        <f ca="1">COUNTIF(OFFSET(class8_2,MATCH(AA$1,'8 класс'!$A:$A,0)-7+'Итог по классам'!$B122,,,),"р")</f>
        <v>0</v>
      </c>
      <c r="AB122" s="23">
        <f ca="1">COUNTIF(OFFSET(class8_2,MATCH(AB$1,'8 класс'!$A:$A,0)-7+'Итог по классам'!$B122,,,),"ш")</f>
        <v>0</v>
      </c>
    </row>
    <row r="123" spans="1:28" ht="15.75" customHeight="1" x14ac:dyDescent="0.25">
      <c r="A123" s="64">
        <f t="shared" si="6"/>
        <v>3</v>
      </c>
      <c r="B123" s="23">
        <v>10</v>
      </c>
      <c r="C123" s="38" t="s">
        <v>95</v>
      </c>
      <c r="D123" s="38" t="s">
        <v>112</v>
      </c>
      <c r="E123" s="23">
        <f ca="1">COUNTIF(OFFSET(class8_1,MATCH(E$1,'8 класс'!$A:$A,0)-7+'Итог по классам'!$B123,,,),"Ф")</f>
        <v>0</v>
      </c>
      <c r="F123" s="23">
        <f ca="1">COUNTIF(OFFSET(class8_1,MATCH(F$1,'8 класс'!$A:$A,0)-7+'Итог по классам'!$B123,,,),"р")</f>
        <v>0</v>
      </c>
      <c r="G123" s="23">
        <f ca="1">COUNTIF(OFFSET(class8_1,MATCH(G$1,'8 класс'!$A:$A,0)-7+'Итог по классам'!$B123,,,),"ш")</f>
        <v>0</v>
      </c>
      <c r="H123" s="23">
        <f ca="1">COUNTIF(OFFSET(class8_2,MATCH(H$1,'8 класс'!$A:$A,0)-7+'Итог по классам'!$B123,,,),"Ф")</f>
        <v>0</v>
      </c>
      <c r="I123" s="23">
        <f ca="1">COUNTIF(OFFSET(class8_2,MATCH(I$1,'8 класс'!$A:$A,0)-7+'Итог по классам'!$B123,,,),"р")</f>
        <v>0</v>
      </c>
      <c r="J123" s="23">
        <f ca="1">COUNTIF(OFFSET(class8_2,MATCH(J$1,'8 класс'!$A:$A,0)-7+'Итог по классам'!$B123,,,),"ш")</f>
        <v>1</v>
      </c>
      <c r="K123" s="65">
        <f ca="1">COUNTIF(OFFSET(class8_1,MATCH(K$1,'8 класс'!$A:$A,0)-7+'Итог по классам'!$B123,,,),"Ф")</f>
        <v>0</v>
      </c>
      <c r="L123" s="23">
        <f ca="1">COUNTIF(OFFSET(class8_1,MATCH(L$1,'8 класс'!$A:$A,0)-7+'Итог по классам'!$B123,,,),"р")</f>
        <v>0</v>
      </c>
      <c r="M123" s="23">
        <f ca="1">COUNTIF(OFFSET(class8_1,MATCH(M$1,'8 класс'!$A:$A,0)-7+'Итог по классам'!$B123,,,),"ш")</f>
        <v>0</v>
      </c>
      <c r="N123" s="23">
        <f ca="1">COUNTIF(OFFSET(class8_2,MATCH(N$1,'8 класс'!$A:$A,0)-7+'Итог по классам'!$B123,,,),"Ф")</f>
        <v>0</v>
      </c>
      <c r="O123" s="23">
        <f ca="1">COUNTIF(OFFSET(class8_2,MATCH(O$1,'8 класс'!$A:$A,0)-7+'Итог по классам'!$B123,,,),"р")</f>
        <v>0</v>
      </c>
      <c r="P123" s="23">
        <f ca="1">COUNTIF(OFFSET(class8_2,MATCH(P$1,'8 класс'!$A:$A,0)-7+'Итог по классам'!$B123,,,),"ш")</f>
        <v>1</v>
      </c>
      <c r="Q123" s="65">
        <f ca="1">COUNTIF(OFFSET(class8_1,MATCH(Q$1,'8 класс'!$A:$A,0)-7+'Итог по классам'!$B123,,,),"Ф")</f>
        <v>0</v>
      </c>
      <c r="R123" s="23">
        <f ca="1">COUNTIF(OFFSET(class8_1,MATCH(R$1,'8 класс'!$A:$A,0)-7+'Итог по классам'!$B123,,,),"р")</f>
        <v>0</v>
      </c>
      <c r="S123" s="23">
        <f ca="1">COUNTIF(OFFSET(class8_1,MATCH(S$1,'8 класс'!$A:$A,0)-7+'Итог по классам'!$B123,,,),"ш")</f>
        <v>0</v>
      </c>
      <c r="T123" s="23">
        <f ca="1">COUNTIF(OFFSET(class8_2,MATCH(T$1,'8 класс'!$A:$A,0)-7+'Итог по классам'!$B123,,,),"Ф")</f>
        <v>0</v>
      </c>
      <c r="U123" s="23">
        <f ca="1">COUNTIF(OFFSET(class8_2,MATCH(U$1,'8 класс'!$A:$A,0)-7+'Итог по классам'!$B123,,,),"р")</f>
        <v>0</v>
      </c>
      <c r="V123" s="23">
        <f ca="1">COUNTIF(OFFSET(class8_2,MATCH(V$1,'8 класс'!$A:$A,0)-7+'Итог по классам'!$B123,,,),"ш")</f>
        <v>1</v>
      </c>
      <c r="W123" s="65">
        <f ca="1">COUNTIF(OFFSET(class8_1,MATCH(W$1,'8 класс'!$A:$A,0)-7+'Итог по классам'!$B123,,,),"Ф")</f>
        <v>0</v>
      </c>
      <c r="X123" s="23">
        <f ca="1">COUNTIF(OFFSET(class8_1,MATCH(X$1,'8 класс'!$A:$A,0)-7+'Итог по классам'!$B123,,,),"р")</f>
        <v>0</v>
      </c>
      <c r="Y123" s="23">
        <f ca="1">COUNTIF(OFFSET(class8_1,MATCH(Y$1,'8 класс'!$A:$A,0)-7+'Итог по классам'!$B123,,,),"ш")</f>
        <v>0</v>
      </c>
      <c r="Z123" s="23">
        <f ca="1">COUNTIF(OFFSET(class8_2,MATCH(Z$1,'8 класс'!$A:$A,0)-7+'Итог по классам'!$B123,,,),"Ф")</f>
        <v>0</v>
      </c>
      <c r="AA123" s="23">
        <f ca="1">COUNTIF(OFFSET(class8_2,MATCH(AA$1,'8 класс'!$A:$A,0)-7+'Итог по классам'!$B123,,,),"р")</f>
        <v>0</v>
      </c>
      <c r="AB123" s="23">
        <f ca="1">COUNTIF(OFFSET(class8_2,MATCH(AB$1,'8 класс'!$A:$A,0)-7+'Итог по классам'!$B123,,,),"ш")</f>
        <v>0</v>
      </c>
    </row>
    <row r="124" spans="1:28" ht="15.75" customHeight="1" x14ac:dyDescent="0.25">
      <c r="A124" s="64">
        <f t="shared" si="6"/>
        <v>3</v>
      </c>
      <c r="B124" s="23">
        <v>11</v>
      </c>
      <c r="C124" s="38" t="s">
        <v>96</v>
      </c>
      <c r="D124" s="38" t="s">
        <v>112</v>
      </c>
      <c r="E124" s="23">
        <f ca="1">COUNTIF(OFFSET(class8_1,MATCH(E$1,'8 класс'!$A:$A,0)-7+'Итог по классам'!$B124,,,),"Ф")</f>
        <v>0</v>
      </c>
      <c r="F124" s="23">
        <f ca="1">COUNTIF(OFFSET(class8_1,MATCH(F$1,'8 класс'!$A:$A,0)-7+'Итог по классам'!$B124,,,),"р")</f>
        <v>0</v>
      </c>
      <c r="G124" s="23">
        <f ca="1">COUNTIF(OFFSET(class8_1,MATCH(G$1,'8 класс'!$A:$A,0)-7+'Итог по классам'!$B124,,,),"ш")</f>
        <v>1</v>
      </c>
      <c r="H124" s="23">
        <f ca="1">COUNTIF(OFFSET(class8_2,MATCH(H$1,'8 класс'!$A:$A,0)-7+'Итог по классам'!$B124,,,),"Ф")</f>
        <v>1</v>
      </c>
      <c r="I124" s="23">
        <f ca="1">COUNTIF(OFFSET(class8_2,MATCH(I$1,'8 класс'!$A:$A,0)-7+'Итог по классам'!$B124,,,),"р")</f>
        <v>0</v>
      </c>
      <c r="J124" s="23">
        <f ca="1">COUNTIF(OFFSET(class8_2,MATCH(J$1,'8 класс'!$A:$A,0)-7+'Итог по классам'!$B124,,,),"ш")</f>
        <v>0</v>
      </c>
      <c r="K124" s="65">
        <f ca="1">COUNTIF(OFFSET(class8_1,MATCH(K$1,'8 класс'!$A:$A,0)-7+'Итог по классам'!$B124,,,),"Ф")</f>
        <v>0</v>
      </c>
      <c r="L124" s="23">
        <f ca="1">COUNTIF(OFFSET(class8_1,MATCH(L$1,'8 класс'!$A:$A,0)-7+'Итог по классам'!$B124,,,),"р")</f>
        <v>0</v>
      </c>
      <c r="M124" s="23">
        <f ca="1">COUNTIF(OFFSET(class8_1,MATCH(M$1,'8 класс'!$A:$A,0)-7+'Итог по классам'!$B124,,,),"ш")</f>
        <v>1</v>
      </c>
      <c r="N124" s="23">
        <f ca="1">COUNTIF(OFFSET(class8_2,MATCH(N$1,'8 класс'!$A:$A,0)-7+'Итог по классам'!$B124,,,),"Ф")</f>
        <v>1</v>
      </c>
      <c r="O124" s="23">
        <f ca="1">COUNTIF(OFFSET(class8_2,MATCH(O$1,'8 класс'!$A:$A,0)-7+'Итог по классам'!$B124,,,),"р")</f>
        <v>0</v>
      </c>
      <c r="P124" s="23">
        <f ca="1">COUNTIF(OFFSET(class8_2,MATCH(P$1,'8 класс'!$A:$A,0)-7+'Итог по классам'!$B124,,,),"ш")</f>
        <v>0</v>
      </c>
      <c r="Q124" s="65">
        <f ca="1">COUNTIF(OFFSET(class8_1,MATCH(Q$1,'8 класс'!$A:$A,0)-7+'Итог по классам'!$B124,,,),"Ф")</f>
        <v>0</v>
      </c>
      <c r="R124" s="23">
        <f ca="1">COUNTIF(OFFSET(class8_1,MATCH(R$1,'8 класс'!$A:$A,0)-7+'Итог по классам'!$B124,,,),"р")</f>
        <v>0</v>
      </c>
      <c r="S124" s="23">
        <f ca="1">COUNTIF(OFFSET(class8_1,MATCH(S$1,'8 класс'!$A:$A,0)-7+'Итог по классам'!$B124,,,),"ш")</f>
        <v>1</v>
      </c>
      <c r="T124" s="23">
        <f ca="1">COUNTIF(OFFSET(class8_2,MATCH(T$1,'8 класс'!$A:$A,0)-7+'Итог по классам'!$B124,,,),"Ф")</f>
        <v>1</v>
      </c>
      <c r="U124" s="23">
        <f ca="1">COUNTIF(OFFSET(class8_2,MATCH(U$1,'8 класс'!$A:$A,0)-7+'Итог по классам'!$B124,,,),"р")</f>
        <v>0</v>
      </c>
      <c r="V124" s="23">
        <f ca="1">COUNTIF(OFFSET(class8_2,MATCH(V$1,'8 класс'!$A:$A,0)-7+'Итог по классам'!$B124,,,),"ш")</f>
        <v>0</v>
      </c>
      <c r="W124" s="65">
        <f ca="1">COUNTIF(OFFSET(class8_1,MATCH(W$1,'8 класс'!$A:$A,0)-7+'Итог по классам'!$B124,,,),"Ф")</f>
        <v>0</v>
      </c>
      <c r="X124" s="23">
        <f ca="1">COUNTIF(OFFSET(class8_1,MATCH(X$1,'8 класс'!$A:$A,0)-7+'Итог по классам'!$B124,,,),"р")</f>
        <v>0</v>
      </c>
      <c r="Y124" s="23">
        <f ca="1">COUNTIF(OFFSET(class8_1,MATCH(Y$1,'8 класс'!$A:$A,0)-7+'Итог по классам'!$B124,,,),"ш")</f>
        <v>0</v>
      </c>
      <c r="Z124" s="23">
        <f ca="1">COUNTIF(OFFSET(class8_2,MATCH(Z$1,'8 класс'!$A:$A,0)-7+'Итог по классам'!$B124,,,),"Ф")</f>
        <v>0</v>
      </c>
      <c r="AA124" s="23">
        <f ca="1">COUNTIF(OFFSET(class8_2,MATCH(AA$1,'8 класс'!$A:$A,0)-7+'Итог по классам'!$B124,,,),"р")</f>
        <v>0</v>
      </c>
      <c r="AB124" s="23">
        <f ca="1">COUNTIF(OFFSET(class8_2,MATCH(AB$1,'8 класс'!$A:$A,0)-7+'Итог по классам'!$B124,,,),"ш")</f>
        <v>0</v>
      </c>
    </row>
    <row r="125" spans="1:28" ht="15.75" customHeight="1" x14ac:dyDescent="0.25">
      <c r="A125" s="64">
        <f t="shared" si="6"/>
        <v>3</v>
      </c>
      <c r="B125" s="23">
        <v>12</v>
      </c>
      <c r="C125" s="38" t="s">
        <v>97</v>
      </c>
      <c r="D125" s="38" t="s">
        <v>112</v>
      </c>
      <c r="E125" s="23">
        <f ca="1">COUNTIF(OFFSET(class8_1,MATCH(E$1,'8 класс'!$A:$A,0)-7+'Итог по классам'!$B125,,,),"Ф")</f>
        <v>0</v>
      </c>
      <c r="F125" s="23">
        <f ca="1">COUNTIF(OFFSET(class8_1,MATCH(F$1,'8 класс'!$A:$A,0)-7+'Итог по классам'!$B125,,,),"р")</f>
        <v>0</v>
      </c>
      <c r="G125" s="23">
        <f ca="1">COUNTIF(OFFSET(class8_1,MATCH(G$1,'8 класс'!$A:$A,0)-7+'Итог по классам'!$B125,,,),"ш")</f>
        <v>1</v>
      </c>
      <c r="H125" s="23">
        <f ca="1">COUNTIF(OFFSET(class8_2,MATCH(H$1,'8 класс'!$A:$A,0)-7+'Итог по классам'!$B125,,,),"Ф")</f>
        <v>1</v>
      </c>
      <c r="I125" s="23">
        <f ca="1">COUNTIF(OFFSET(class8_2,MATCH(I$1,'8 класс'!$A:$A,0)-7+'Итог по классам'!$B125,,,),"р")</f>
        <v>0</v>
      </c>
      <c r="J125" s="23">
        <f ca="1">COUNTIF(OFFSET(class8_2,MATCH(J$1,'8 класс'!$A:$A,0)-7+'Итог по классам'!$B125,,,),"ш")</f>
        <v>0</v>
      </c>
      <c r="K125" s="65">
        <f ca="1">COUNTIF(OFFSET(class8_1,MATCH(K$1,'8 класс'!$A:$A,0)-7+'Итог по классам'!$B125,,,),"Ф")</f>
        <v>0</v>
      </c>
      <c r="L125" s="23">
        <f ca="1">COUNTIF(OFFSET(class8_1,MATCH(L$1,'8 класс'!$A:$A,0)-7+'Итог по классам'!$B125,,,),"р")</f>
        <v>0</v>
      </c>
      <c r="M125" s="23">
        <f ca="1">COUNTIF(OFFSET(class8_1,MATCH(M$1,'8 класс'!$A:$A,0)-7+'Итог по классам'!$B125,,,),"ш")</f>
        <v>1</v>
      </c>
      <c r="N125" s="23">
        <f ca="1">COUNTIF(OFFSET(class8_2,MATCH(N$1,'8 класс'!$A:$A,0)-7+'Итог по классам'!$B125,,,),"Ф")</f>
        <v>1</v>
      </c>
      <c r="O125" s="23">
        <f ca="1">COUNTIF(OFFSET(class8_2,MATCH(O$1,'8 класс'!$A:$A,0)-7+'Итог по классам'!$B125,,,),"р")</f>
        <v>0</v>
      </c>
      <c r="P125" s="23">
        <f ca="1">COUNTIF(OFFSET(class8_2,MATCH(P$1,'8 класс'!$A:$A,0)-7+'Итог по классам'!$B125,,,),"ш")</f>
        <v>0</v>
      </c>
      <c r="Q125" s="65">
        <f ca="1">COUNTIF(OFFSET(class8_1,MATCH(Q$1,'8 класс'!$A:$A,0)-7+'Итог по классам'!$B125,,,),"Ф")</f>
        <v>0</v>
      </c>
      <c r="R125" s="23">
        <f ca="1">COUNTIF(OFFSET(class8_1,MATCH(R$1,'8 класс'!$A:$A,0)-7+'Итог по классам'!$B125,,,),"р")</f>
        <v>0</v>
      </c>
      <c r="S125" s="23">
        <f ca="1">COUNTIF(OFFSET(class8_1,MATCH(S$1,'8 класс'!$A:$A,0)-7+'Итог по классам'!$B125,,,),"ш")</f>
        <v>1</v>
      </c>
      <c r="T125" s="23">
        <f ca="1">COUNTIF(OFFSET(class8_2,MATCH(T$1,'8 класс'!$A:$A,0)-7+'Итог по классам'!$B125,,,),"Ф")</f>
        <v>1</v>
      </c>
      <c r="U125" s="23">
        <f ca="1">COUNTIF(OFFSET(class8_2,MATCH(U$1,'8 класс'!$A:$A,0)-7+'Итог по классам'!$B125,,,),"р")</f>
        <v>0</v>
      </c>
      <c r="V125" s="23">
        <f ca="1">COUNTIF(OFFSET(class8_2,MATCH(V$1,'8 класс'!$A:$A,0)-7+'Итог по классам'!$B125,,,),"ш")</f>
        <v>0</v>
      </c>
      <c r="W125" s="65">
        <f ca="1">COUNTIF(OFFSET(class8_1,MATCH(W$1,'8 класс'!$A:$A,0)-7+'Итог по классам'!$B125,,,),"Ф")</f>
        <v>0</v>
      </c>
      <c r="X125" s="23">
        <f ca="1">COUNTIF(OFFSET(class8_1,MATCH(X$1,'8 класс'!$A:$A,0)-7+'Итог по классам'!$B125,,,),"р")</f>
        <v>0</v>
      </c>
      <c r="Y125" s="23">
        <f ca="1">COUNTIF(OFFSET(class8_1,MATCH(Y$1,'8 класс'!$A:$A,0)-7+'Итог по классам'!$B125,,,),"ш")</f>
        <v>0</v>
      </c>
      <c r="Z125" s="23">
        <f ca="1">COUNTIF(OFFSET(class8_2,MATCH(Z$1,'8 класс'!$A:$A,0)-7+'Итог по классам'!$B125,,,),"Ф")</f>
        <v>0</v>
      </c>
      <c r="AA125" s="23">
        <f ca="1">COUNTIF(OFFSET(class8_2,MATCH(AA$1,'8 класс'!$A:$A,0)-7+'Итог по классам'!$B125,,,),"р")</f>
        <v>0</v>
      </c>
      <c r="AB125" s="23">
        <f ca="1">COUNTIF(OFFSET(class8_2,MATCH(AB$1,'8 класс'!$A:$A,0)-7+'Итог по классам'!$B125,,,),"ш")</f>
        <v>0</v>
      </c>
    </row>
    <row r="126" spans="1:28" ht="15.75" customHeight="1" x14ac:dyDescent="0.25">
      <c r="A126" s="64">
        <f t="shared" si="6"/>
        <v>3</v>
      </c>
      <c r="B126" s="23">
        <v>13</v>
      </c>
      <c r="C126" s="38" t="s">
        <v>98</v>
      </c>
      <c r="D126" s="38" t="s">
        <v>112</v>
      </c>
      <c r="E126" s="23">
        <f ca="1">COUNTIF(OFFSET(class8_1,MATCH(E$1,'8 класс'!$A:$A,0)-7+'Итог по классам'!$B126,,,),"Ф")</f>
        <v>0</v>
      </c>
      <c r="F126" s="23">
        <f ca="1">COUNTIF(OFFSET(class8_1,MATCH(F$1,'8 класс'!$A:$A,0)-7+'Итог по классам'!$B126,,,),"р")</f>
        <v>0</v>
      </c>
      <c r="G126" s="23">
        <f ca="1">COUNTIF(OFFSET(class8_1,MATCH(G$1,'8 класс'!$A:$A,0)-7+'Итог по классам'!$B126,,,),"ш")</f>
        <v>0</v>
      </c>
      <c r="H126" s="23">
        <f ca="1">COUNTIF(OFFSET(class8_2,MATCH(H$1,'8 класс'!$A:$A,0)-7+'Итог по классам'!$B126,,,),"Ф")</f>
        <v>1</v>
      </c>
      <c r="I126" s="23">
        <f ca="1">COUNTIF(OFFSET(class8_2,MATCH(I$1,'8 класс'!$A:$A,0)-7+'Итог по классам'!$B126,,,),"р")</f>
        <v>0</v>
      </c>
      <c r="J126" s="23">
        <f ca="1">COUNTIF(OFFSET(class8_2,MATCH(J$1,'8 класс'!$A:$A,0)-7+'Итог по классам'!$B126,,,),"ш")</f>
        <v>0</v>
      </c>
      <c r="K126" s="65">
        <f ca="1">COUNTIF(OFFSET(class8_1,MATCH(K$1,'8 класс'!$A:$A,0)-7+'Итог по классам'!$B126,,,),"Ф")</f>
        <v>0</v>
      </c>
      <c r="L126" s="23">
        <f ca="1">COUNTIF(OFFSET(class8_1,MATCH(L$1,'8 класс'!$A:$A,0)-7+'Итог по классам'!$B126,,,),"р")</f>
        <v>1</v>
      </c>
      <c r="M126" s="23">
        <f ca="1">COUNTIF(OFFSET(class8_1,MATCH(M$1,'8 класс'!$A:$A,0)-7+'Итог по классам'!$B126,,,),"ш")</f>
        <v>0</v>
      </c>
      <c r="N126" s="23">
        <f ca="1">COUNTIF(OFFSET(class8_2,MATCH(N$1,'8 класс'!$A:$A,0)-7+'Итог по классам'!$B126,,,),"Ф")</f>
        <v>1</v>
      </c>
      <c r="O126" s="23">
        <f ca="1">COUNTIF(OFFSET(class8_2,MATCH(O$1,'8 класс'!$A:$A,0)-7+'Итог по классам'!$B126,,,),"р")</f>
        <v>0</v>
      </c>
      <c r="P126" s="23">
        <f ca="1">COUNTIF(OFFSET(class8_2,MATCH(P$1,'8 класс'!$A:$A,0)-7+'Итог по классам'!$B126,,,),"ш")</f>
        <v>0</v>
      </c>
      <c r="Q126" s="65">
        <f ca="1">COUNTIF(OFFSET(class8_1,MATCH(Q$1,'8 класс'!$A:$A,0)-7+'Итог по классам'!$B126,,,),"Ф")</f>
        <v>0</v>
      </c>
      <c r="R126" s="23">
        <f ca="1">COUNTIF(OFFSET(class8_1,MATCH(R$1,'8 класс'!$A:$A,0)-7+'Итог по классам'!$B126,,,),"р")</f>
        <v>0</v>
      </c>
      <c r="S126" s="23">
        <f ca="1">COUNTIF(OFFSET(class8_1,MATCH(S$1,'8 класс'!$A:$A,0)-7+'Итог по классам'!$B126,,,),"ш")</f>
        <v>0</v>
      </c>
      <c r="T126" s="23">
        <f ca="1">COUNTIF(OFFSET(class8_2,MATCH(T$1,'8 класс'!$A:$A,0)-7+'Итог по классам'!$B126,,,),"Ф")</f>
        <v>1</v>
      </c>
      <c r="U126" s="23">
        <f ca="1">COUNTIF(OFFSET(class8_2,MATCH(U$1,'8 класс'!$A:$A,0)-7+'Итог по классам'!$B126,,,),"р")</f>
        <v>0</v>
      </c>
      <c r="V126" s="23">
        <f ca="1">COUNTIF(OFFSET(class8_2,MATCH(V$1,'8 класс'!$A:$A,0)-7+'Итог по классам'!$B126,,,),"ш")</f>
        <v>0</v>
      </c>
      <c r="W126" s="65">
        <f ca="1">COUNTIF(OFFSET(class8_1,MATCH(W$1,'8 класс'!$A:$A,0)-7+'Итог по классам'!$B126,,,),"Ф")</f>
        <v>0</v>
      </c>
      <c r="X126" s="23">
        <f ca="1">COUNTIF(OFFSET(class8_1,MATCH(X$1,'8 класс'!$A:$A,0)-7+'Итог по классам'!$B126,,,),"р")</f>
        <v>0</v>
      </c>
      <c r="Y126" s="23">
        <f ca="1">COUNTIF(OFFSET(class8_1,MATCH(Y$1,'8 класс'!$A:$A,0)-7+'Итог по классам'!$B126,,,),"ш")</f>
        <v>0</v>
      </c>
      <c r="Z126" s="23">
        <f ca="1">COUNTIF(OFFSET(class8_2,MATCH(Z$1,'8 класс'!$A:$A,0)-7+'Итог по классам'!$B126,,,),"Ф")</f>
        <v>0</v>
      </c>
      <c r="AA126" s="23">
        <f ca="1">COUNTIF(OFFSET(class8_2,MATCH(AA$1,'8 класс'!$A:$A,0)-7+'Итог по классам'!$B126,,,),"р")</f>
        <v>0</v>
      </c>
      <c r="AB126" s="23">
        <f ca="1">COUNTIF(OFFSET(class8_2,MATCH(AB$1,'8 класс'!$A:$A,0)-7+'Итог по классам'!$B126,,,),"ш")</f>
        <v>0</v>
      </c>
    </row>
    <row r="127" spans="1:28" ht="15.75" customHeight="1" x14ac:dyDescent="0.25">
      <c r="A127" s="64">
        <f t="shared" si="6"/>
        <v>3</v>
      </c>
      <c r="B127" s="23">
        <v>14</v>
      </c>
      <c r="C127" s="38" t="s">
        <v>99</v>
      </c>
      <c r="D127" s="38" t="s">
        <v>112</v>
      </c>
      <c r="E127" s="23">
        <f ca="1">COUNTIF(OFFSET(class8_1,MATCH(E$1,'8 класс'!$A:$A,0)-7+'Итог по классам'!$B127,,,),"Ф")</f>
        <v>0</v>
      </c>
      <c r="F127" s="23">
        <f ca="1">COUNTIF(OFFSET(class8_1,MATCH(F$1,'8 класс'!$A:$A,0)-7+'Итог по классам'!$B127,,,),"р")</f>
        <v>0</v>
      </c>
      <c r="G127" s="23">
        <f ca="1">COUNTIF(OFFSET(class8_1,MATCH(G$1,'8 класс'!$A:$A,0)-7+'Итог по классам'!$B127,,,),"ш")</f>
        <v>1</v>
      </c>
      <c r="H127" s="23">
        <f ca="1">COUNTIF(OFFSET(class8_2,MATCH(H$1,'8 класс'!$A:$A,0)-7+'Итог по классам'!$B127,,,),"Ф")</f>
        <v>0</v>
      </c>
      <c r="I127" s="23">
        <f ca="1">COUNTIF(OFFSET(class8_2,MATCH(I$1,'8 класс'!$A:$A,0)-7+'Итог по классам'!$B127,,,),"р")</f>
        <v>0</v>
      </c>
      <c r="J127" s="23">
        <f ca="1">COUNTIF(OFFSET(class8_2,MATCH(J$1,'8 класс'!$A:$A,0)-7+'Итог по классам'!$B127,,,),"ш")</f>
        <v>2</v>
      </c>
      <c r="K127" s="65">
        <f ca="1">COUNTIF(OFFSET(class8_1,MATCH(K$1,'8 класс'!$A:$A,0)-7+'Итог по классам'!$B127,,,),"Ф")</f>
        <v>0</v>
      </c>
      <c r="L127" s="23">
        <f ca="1">COUNTIF(OFFSET(class8_1,MATCH(L$1,'8 класс'!$A:$A,0)-7+'Итог по классам'!$B127,,,),"р")</f>
        <v>0</v>
      </c>
      <c r="M127" s="23">
        <f ca="1">COUNTIF(OFFSET(class8_1,MATCH(M$1,'8 класс'!$A:$A,0)-7+'Итог по классам'!$B127,,,),"ш")</f>
        <v>1</v>
      </c>
      <c r="N127" s="23">
        <f ca="1">COUNTIF(OFFSET(class8_2,MATCH(N$1,'8 класс'!$A:$A,0)-7+'Итог по классам'!$B127,,,),"Ф")</f>
        <v>0</v>
      </c>
      <c r="O127" s="23">
        <f ca="1">COUNTIF(OFFSET(class8_2,MATCH(O$1,'8 класс'!$A:$A,0)-7+'Итог по классам'!$B127,,,),"р")</f>
        <v>0</v>
      </c>
      <c r="P127" s="23">
        <f ca="1">COUNTIF(OFFSET(class8_2,MATCH(P$1,'8 класс'!$A:$A,0)-7+'Итог по классам'!$B127,,,),"ш")</f>
        <v>2</v>
      </c>
      <c r="Q127" s="65">
        <f ca="1">COUNTIF(OFFSET(class8_1,MATCH(Q$1,'8 класс'!$A:$A,0)-7+'Итог по классам'!$B127,,,),"Ф")</f>
        <v>0</v>
      </c>
      <c r="R127" s="23">
        <f ca="1">COUNTIF(OFFSET(class8_1,MATCH(R$1,'8 класс'!$A:$A,0)-7+'Итог по классам'!$B127,,,),"р")</f>
        <v>0</v>
      </c>
      <c r="S127" s="23">
        <f ca="1">COUNTIF(OFFSET(class8_1,MATCH(S$1,'8 класс'!$A:$A,0)-7+'Итог по классам'!$B127,,,),"ш")</f>
        <v>1</v>
      </c>
      <c r="T127" s="23">
        <f ca="1">COUNTIF(OFFSET(class8_2,MATCH(T$1,'8 класс'!$A:$A,0)-7+'Итог по классам'!$B127,,,),"Ф")</f>
        <v>0</v>
      </c>
      <c r="U127" s="23">
        <f ca="1">COUNTIF(OFFSET(class8_2,MATCH(U$1,'8 класс'!$A:$A,0)-7+'Итог по классам'!$B127,,,),"р")</f>
        <v>0</v>
      </c>
      <c r="V127" s="23">
        <f ca="1">COUNTIF(OFFSET(class8_2,MATCH(V$1,'8 класс'!$A:$A,0)-7+'Итог по классам'!$B127,,,),"ш")</f>
        <v>2</v>
      </c>
      <c r="W127" s="65">
        <f ca="1">COUNTIF(OFFSET(class8_1,MATCH(W$1,'8 класс'!$A:$A,0)-7+'Итог по классам'!$B127,,,),"Ф")</f>
        <v>0</v>
      </c>
      <c r="X127" s="23">
        <f ca="1">COUNTIF(OFFSET(class8_1,MATCH(X$1,'8 класс'!$A:$A,0)-7+'Итог по классам'!$B127,,,),"р")</f>
        <v>0</v>
      </c>
      <c r="Y127" s="23">
        <f ca="1">COUNTIF(OFFSET(class8_1,MATCH(Y$1,'8 класс'!$A:$A,0)-7+'Итог по классам'!$B127,,,),"ш")</f>
        <v>0</v>
      </c>
      <c r="Z127" s="23">
        <f ca="1">COUNTIF(OFFSET(class8_2,MATCH(Z$1,'8 класс'!$A:$A,0)-7+'Итог по классам'!$B127,,,),"Ф")</f>
        <v>0</v>
      </c>
      <c r="AA127" s="23">
        <f ca="1">COUNTIF(OFFSET(class8_2,MATCH(AA$1,'8 класс'!$A:$A,0)-7+'Итог по классам'!$B127,,,),"р")</f>
        <v>0</v>
      </c>
      <c r="AB127" s="23">
        <f ca="1">COUNTIF(OFFSET(class8_2,MATCH(AB$1,'8 класс'!$A:$A,0)-7+'Итог по классам'!$B127,,,),"ш")</f>
        <v>0</v>
      </c>
    </row>
    <row r="128" spans="1:28" ht="15.75" customHeight="1" x14ac:dyDescent="0.25">
      <c r="A128" s="64">
        <f t="shared" si="6"/>
        <v>3</v>
      </c>
      <c r="B128" s="23">
        <v>15</v>
      </c>
      <c r="C128" s="38" t="s">
        <v>100</v>
      </c>
      <c r="D128" s="38" t="s">
        <v>112</v>
      </c>
      <c r="E128" s="23">
        <f ca="1">COUNTIF(OFFSET(class8_1,MATCH(E$1,'8 класс'!$A:$A,0)-7+'Итог по классам'!$B128,,,),"Ф")</f>
        <v>0</v>
      </c>
      <c r="F128" s="23">
        <f ca="1">COUNTIF(OFFSET(class8_1,MATCH(F$1,'8 класс'!$A:$A,0)-7+'Итог по классам'!$B128,,,),"р")</f>
        <v>0</v>
      </c>
      <c r="G128" s="23">
        <f ca="1">COUNTIF(OFFSET(class8_1,MATCH(G$1,'8 класс'!$A:$A,0)-7+'Итог по классам'!$B128,,,),"ш")</f>
        <v>2</v>
      </c>
      <c r="H128" s="23">
        <f ca="1">COUNTIF(OFFSET(class8_2,MATCH(H$1,'8 класс'!$A:$A,0)-7+'Итог по классам'!$B128,,,),"Ф")</f>
        <v>1</v>
      </c>
      <c r="I128" s="23">
        <f ca="1">COUNTIF(OFFSET(class8_2,MATCH(I$1,'8 класс'!$A:$A,0)-7+'Итог по классам'!$B128,,,),"р")</f>
        <v>0</v>
      </c>
      <c r="J128" s="23">
        <f ca="1">COUNTIF(OFFSET(class8_2,MATCH(J$1,'8 класс'!$A:$A,0)-7+'Итог по классам'!$B128,,,),"ш")</f>
        <v>2</v>
      </c>
      <c r="K128" s="65">
        <f ca="1">COUNTIF(OFFSET(class8_1,MATCH(K$1,'8 класс'!$A:$A,0)-7+'Итог по классам'!$B128,,,),"Ф")</f>
        <v>0</v>
      </c>
      <c r="L128" s="23">
        <f ca="1">COUNTIF(OFFSET(class8_1,MATCH(L$1,'8 класс'!$A:$A,0)-7+'Итог по классам'!$B128,,,),"р")</f>
        <v>0</v>
      </c>
      <c r="M128" s="23">
        <f ca="1">COUNTIF(OFFSET(class8_1,MATCH(M$1,'8 класс'!$A:$A,0)-7+'Итог по классам'!$B128,,,),"ш")</f>
        <v>2</v>
      </c>
      <c r="N128" s="23">
        <f ca="1">COUNTIF(OFFSET(class8_2,MATCH(N$1,'8 класс'!$A:$A,0)-7+'Итог по классам'!$B128,,,),"Ф")</f>
        <v>1</v>
      </c>
      <c r="O128" s="23">
        <f ca="1">COUNTIF(OFFSET(class8_2,MATCH(O$1,'8 класс'!$A:$A,0)-7+'Итог по классам'!$B128,,,),"р")</f>
        <v>0</v>
      </c>
      <c r="P128" s="23">
        <f ca="1">COUNTIF(OFFSET(class8_2,MATCH(P$1,'8 класс'!$A:$A,0)-7+'Итог по классам'!$B128,,,),"ш")</f>
        <v>2</v>
      </c>
      <c r="Q128" s="65">
        <f ca="1">COUNTIF(OFFSET(class8_1,MATCH(Q$1,'8 класс'!$A:$A,0)-7+'Итог по классам'!$B128,,,),"Ф")</f>
        <v>0</v>
      </c>
      <c r="R128" s="23">
        <f ca="1">COUNTIF(OFFSET(class8_1,MATCH(R$1,'8 класс'!$A:$A,0)-7+'Итог по классам'!$B128,,,),"р")</f>
        <v>0</v>
      </c>
      <c r="S128" s="23">
        <f ca="1">COUNTIF(OFFSET(class8_1,MATCH(S$1,'8 класс'!$A:$A,0)-7+'Итог по классам'!$B128,,,),"ш")</f>
        <v>2</v>
      </c>
      <c r="T128" s="23">
        <f ca="1">COUNTIF(OFFSET(class8_2,MATCH(T$1,'8 класс'!$A:$A,0)-7+'Итог по классам'!$B128,,,),"Ф")</f>
        <v>1</v>
      </c>
      <c r="U128" s="23">
        <f ca="1">COUNTIF(OFFSET(class8_2,MATCH(U$1,'8 класс'!$A:$A,0)-7+'Итог по классам'!$B128,,,),"р")</f>
        <v>0</v>
      </c>
      <c r="V128" s="23">
        <f ca="1">COUNTIF(OFFSET(class8_2,MATCH(V$1,'8 класс'!$A:$A,0)-7+'Итог по классам'!$B128,,,),"ш")</f>
        <v>2</v>
      </c>
      <c r="W128" s="65">
        <f ca="1">COUNTIF(OFFSET(class8_1,MATCH(W$1,'8 класс'!$A:$A,0)-7+'Итог по классам'!$B128,,,),"Ф")</f>
        <v>0</v>
      </c>
      <c r="X128" s="23">
        <f ca="1">COUNTIF(OFFSET(class8_1,MATCH(X$1,'8 класс'!$A:$A,0)-7+'Итог по классам'!$B128,,,),"р")</f>
        <v>0</v>
      </c>
      <c r="Y128" s="23">
        <f ca="1">COUNTIF(OFFSET(class8_1,MATCH(Y$1,'8 класс'!$A:$A,0)-7+'Итог по классам'!$B128,,,),"ш")</f>
        <v>0</v>
      </c>
      <c r="Z128" s="23">
        <f ca="1">COUNTIF(OFFSET(class8_2,MATCH(Z$1,'8 класс'!$A:$A,0)-7+'Итог по классам'!$B128,,,),"Ф")</f>
        <v>0</v>
      </c>
      <c r="AA128" s="23">
        <f ca="1">COUNTIF(OFFSET(class8_2,MATCH(AA$1,'8 класс'!$A:$A,0)-7+'Итог по классам'!$B128,,,),"р")</f>
        <v>0</v>
      </c>
      <c r="AB128" s="23">
        <f ca="1">COUNTIF(OFFSET(class8_2,MATCH(AB$1,'8 класс'!$A:$A,0)-7+'Итог по классам'!$B128,,,),"ш")</f>
        <v>0</v>
      </c>
    </row>
    <row r="129" spans="1:28" ht="15.75" customHeight="1" x14ac:dyDescent="0.25">
      <c r="A129" s="64">
        <f t="shared" si="6"/>
        <v>3</v>
      </c>
      <c r="B129" s="23">
        <v>16</v>
      </c>
      <c r="C129" s="38" t="s">
        <v>101</v>
      </c>
      <c r="D129" s="38" t="s">
        <v>112</v>
      </c>
      <c r="E129" s="23">
        <f ca="1">COUNTIF(OFFSET(class8_1,MATCH(E$1,'8 класс'!$A:$A,0)-7+'Итог по классам'!$B129,,,),"Ф")</f>
        <v>0</v>
      </c>
      <c r="F129" s="23">
        <f ca="1">COUNTIF(OFFSET(class8_1,MATCH(F$1,'8 класс'!$A:$A,0)-7+'Итог по классам'!$B129,,,),"р")</f>
        <v>0</v>
      </c>
      <c r="G129" s="23">
        <f ca="1">COUNTIF(OFFSET(class8_1,MATCH(G$1,'8 класс'!$A:$A,0)-7+'Итог по классам'!$B129,,,),"ш")</f>
        <v>0</v>
      </c>
      <c r="H129" s="23">
        <f ca="1">COUNTIF(OFFSET(class8_2,MATCH(H$1,'8 класс'!$A:$A,0)-7+'Итог по классам'!$B129,,,),"Ф")</f>
        <v>0</v>
      </c>
      <c r="I129" s="23">
        <f ca="1">COUNTIF(OFFSET(class8_2,MATCH(I$1,'8 класс'!$A:$A,0)-7+'Итог по классам'!$B129,,,),"р")</f>
        <v>0</v>
      </c>
      <c r="J129" s="23">
        <f ca="1">COUNTIF(OFFSET(class8_2,MATCH(J$1,'8 класс'!$A:$A,0)-7+'Итог по классам'!$B129,,,),"ш")</f>
        <v>0</v>
      </c>
      <c r="K129" s="65">
        <f ca="1">COUNTIF(OFFSET(class8_1,MATCH(K$1,'8 класс'!$A:$A,0)-7+'Итог по классам'!$B129,,,),"Ф")</f>
        <v>0</v>
      </c>
      <c r="L129" s="23">
        <f ca="1">COUNTIF(OFFSET(class8_1,MATCH(L$1,'8 класс'!$A:$A,0)-7+'Итог по классам'!$B129,,,),"р")</f>
        <v>0</v>
      </c>
      <c r="M129" s="23">
        <f ca="1">COUNTIF(OFFSET(class8_1,MATCH(M$1,'8 класс'!$A:$A,0)-7+'Итог по классам'!$B129,,,),"ш")</f>
        <v>0</v>
      </c>
      <c r="N129" s="23">
        <f ca="1">COUNTIF(OFFSET(class8_2,MATCH(N$1,'8 класс'!$A:$A,0)-7+'Итог по классам'!$B129,,,),"Ф")</f>
        <v>0</v>
      </c>
      <c r="O129" s="23">
        <f ca="1">COUNTIF(OFFSET(class8_2,MATCH(O$1,'8 класс'!$A:$A,0)-7+'Итог по классам'!$B129,,,),"р")</f>
        <v>0</v>
      </c>
      <c r="P129" s="23">
        <f ca="1">COUNTIF(OFFSET(class8_2,MATCH(P$1,'8 класс'!$A:$A,0)-7+'Итог по классам'!$B129,,,),"ш")</f>
        <v>0</v>
      </c>
      <c r="Q129" s="65">
        <f ca="1">COUNTIF(OFFSET(class8_1,MATCH(Q$1,'8 класс'!$A:$A,0)-7+'Итог по классам'!$B129,,,),"Ф")</f>
        <v>0</v>
      </c>
      <c r="R129" s="23">
        <f ca="1">COUNTIF(OFFSET(class8_1,MATCH(R$1,'8 класс'!$A:$A,0)-7+'Итог по классам'!$B129,,,),"р")</f>
        <v>0</v>
      </c>
      <c r="S129" s="23">
        <f ca="1">COUNTIF(OFFSET(class8_1,MATCH(S$1,'8 класс'!$A:$A,0)-7+'Итог по классам'!$B129,,,),"ш")</f>
        <v>0</v>
      </c>
      <c r="T129" s="23">
        <f ca="1">COUNTIF(OFFSET(class8_2,MATCH(T$1,'8 класс'!$A:$A,0)-7+'Итог по классам'!$B129,,,),"Ф")</f>
        <v>0</v>
      </c>
      <c r="U129" s="23">
        <f ca="1">COUNTIF(OFFSET(class8_2,MATCH(U$1,'8 класс'!$A:$A,0)-7+'Итог по классам'!$B129,,,),"р")</f>
        <v>0</v>
      </c>
      <c r="V129" s="23">
        <f ca="1">COUNTIF(OFFSET(class8_2,MATCH(V$1,'8 класс'!$A:$A,0)-7+'Итог по классам'!$B129,,,),"ш")</f>
        <v>0</v>
      </c>
      <c r="W129" s="65">
        <f ca="1">COUNTIF(OFFSET(class8_1,MATCH(W$1,'8 класс'!$A:$A,0)-7+'Итог по классам'!$B129,,,),"Ф")</f>
        <v>0</v>
      </c>
      <c r="X129" s="23">
        <f ca="1">COUNTIF(OFFSET(class8_1,MATCH(X$1,'8 класс'!$A:$A,0)-7+'Итог по классам'!$B129,,,),"р")</f>
        <v>0</v>
      </c>
      <c r="Y129" s="23">
        <f ca="1">COUNTIF(OFFSET(class8_1,MATCH(Y$1,'8 класс'!$A:$A,0)-7+'Итог по классам'!$B129,,,),"ш")</f>
        <v>0</v>
      </c>
      <c r="Z129" s="23">
        <f ca="1">COUNTIF(OFFSET(class8_2,MATCH(Z$1,'8 класс'!$A:$A,0)-7+'Итог по классам'!$B129,,,),"Ф")</f>
        <v>0</v>
      </c>
      <c r="AA129" s="23">
        <f ca="1">COUNTIF(OFFSET(class8_2,MATCH(AA$1,'8 класс'!$A:$A,0)-7+'Итог по классам'!$B129,,,),"р")</f>
        <v>0</v>
      </c>
      <c r="AB129" s="23">
        <f ca="1">COUNTIF(OFFSET(class8_2,MATCH(AB$1,'8 класс'!$A:$A,0)-7+'Итог по классам'!$B129,,,),"ш")</f>
        <v>0</v>
      </c>
    </row>
    <row r="130" spans="1:28" ht="15.75" customHeight="1" x14ac:dyDescent="0.25">
      <c r="A130" s="64">
        <f t="shared" si="6"/>
        <v>3</v>
      </c>
      <c r="B130" s="23">
        <v>17</v>
      </c>
      <c r="C130" s="38" t="s">
        <v>78</v>
      </c>
      <c r="D130" s="38" t="s">
        <v>112</v>
      </c>
      <c r="E130" s="23">
        <f ca="1">COUNTIF(OFFSET(class8_1,MATCH(E$1,'8 класс'!$A:$A,0)-7+'Итог по классам'!$B130,,,),"Ф")</f>
        <v>0</v>
      </c>
      <c r="F130" s="23">
        <f ca="1">COUNTIF(OFFSET(class8_1,MATCH(F$1,'8 класс'!$A:$A,0)-7+'Итог по классам'!$B130,,,),"р")</f>
        <v>0</v>
      </c>
      <c r="G130" s="23">
        <f ca="1">COUNTIF(OFFSET(class8_1,MATCH(G$1,'8 класс'!$A:$A,0)-7+'Итог по классам'!$B130,,,),"ш")</f>
        <v>0</v>
      </c>
      <c r="H130" s="23">
        <f ca="1">COUNTIF(OFFSET(class8_2,MATCH(H$1,'8 класс'!$A:$A,0)-7+'Итог по классам'!$B130,,,),"Ф")</f>
        <v>0</v>
      </c>
      <c r="I130" s="23">
        <f ca="1">COUNTIF(OFFSET(class8_2,MATCH(I$1,'8 класс'!$A:$A,0)-7+'Итог по классам'!$B130,,,),"р")</f>
        <v>0</v>
      </c>
      <c r="J130" s="23">
        <f ca="1">COUNTIF(OFFSET(class8_2,MATCH(J$1,'8 класс'!$A:$A,0)-7+'Итог по классам'!$B130,,,),"ш")</f>
        <v>0</v>
      </c>
      <c r="K130" s="65">
        <f ca="1">COUNTIF(OFFSET(class8_1,MATCH(K$1,'8 класс'!$A:$A,0)-7+'Итог по классам'!$B130,,,),"Ф")</f>
        <v>0</v>
      </c>
      <c r="L130" s="23">
        <f ca="1">COUNTIF(OFFSET(class8_1,MATCH(L$1,'8 класс'!$A:$A,0)-7+'Итог по классам'!$B130,,,),"р")</f>
        <v>0</v>
      </c>
      <c r="M130" s="23">
        <f ca="1">COUNTIF(OFFSET(class8_1,MATCH(M$1,'8 класс'!$A:$A,0)-7+'Итог по классам'!$B130,,,),"ш")</f>
        <v>0</v>
      </c>
      <c r="N130" s="23">
        <f ca="1">COUNTIF(OFFSET(class8_2,MATCH(N$1,'8 класс'!$A:$A,0)-7+'Итог по классам'!$B130,,,),"Ф")</f>
        <v>0</v>
      </c>
      <c r="O130" s="23">
        <f ca="1">COUNTIF(OFFSET(class8_2,MATCH(O$1,'8 класс'!$A:$A,0)-7+'Итог по классам'!$B130,,,),"р")</f>
        <v>0</v>
      </c>
      <c r="P130" s="23">
        <f ca="1">COUNTIF(OFFSET(class8_2,MATCH(P$1,'8 класс'!$A:$A,0)-7+'Итог по классам'!$B130,,,),"ш")</f>
        <v>0</v>
      </c>
      <c r="Q130" s="65">
        <f ca="1">COUNTIF(OFFSET(class8_1,MATCH(Q$1,'8 класс'!$A:$A,0)-7+'Итог по классам'!$B130,,,),"Ф")</f>
        <v>0</v>
      </c>
      <c r="R130" s="23">
        <f ca="1">COUNTIF(OFFSET(class8_1,MATCH(R$1,'8 класс'!$A:$A,0)-7+'Итог по классам'!$B130,,,),"р")</f>
        <v>0</v>
      </c>
      <c r="S130" s="23">
        <f ca="1">COUNTIF(OFFSET(class8_1,MATCH(S$1,'8 класс'!$A:$A,0)-7+'Итог по классам'!$B130,,,),"ш")</f>
        <v>0</v>
      </c>
      <c r="T130" s="23">
        <f ca="1">COUNTIF(OFFSET(class8_2,MATCH(T$1,'8 класс'!$A:$A,0)-7+'Итог по классам'!$B130,,,),"Ф")</f>
        <v>0</v>
      </c>
      <c r="U130" s="23">
        <f ca="1">COUNTIF(OFFSET(class8_2,MATCH(U$1,'8 класс'!$A:$A,0)-7+'Итог по классам'!$B130,,,),"р")</f>
        <v>0</v>
      </c>
      <c r="V130" s="23">
        <f ca="1">COUNTIF(OFFSET(class8_2,MATCH(V$1,'8 класс'!$A:$A,0)-7+'Итог по классам'!$B130,,,),"ш")</f>
        <v>0</v>
      </c>
      <c r="W130" s="65">
        <f ca="1">COUNTIF(OFFSET(class8_1,MATCH(W$1,'8 класс'!$A:$A,0)-7+'Итог по классам'!$B130,,,),"Ф")</f>
        <v>0</v>
      </c>
      <c r="X130" s="23">
        <f ca="1">COUNTIF(OFFSET(class8_1,MATCH(X$1,'8 класс'!$A:$A,0)-7+'Итог по классам'!$B130,,,),"р")</f>
        <v>0</v>
      </c>
      <c r="Y130" s="23">
        <f ca="1">COUNTIF(OFFSET(class8_1,MATCH(Y$1,'8 класс'!$A:$A,0)-7+'Итог по классам'!$B130,,,),"ш")</f>
        <v>0</v>
      </c>
      <c r="Z130" s="23">
        <f ca="1">COUNTIF(OFFSET(class8_2,MATCH(Z$1,'8 класс'!$A:$A,0)-7+'Итог по классам'!$B130,,,),"Ф")</f>
        <v>0</v>
      </c>
      <c r="AA130" s="23">
        <f ca="1">COUNTIF(OFFSET(class8_2,MATCH(AA$1,'8 класс'!$A:$A,0)-7+'Итог по классам'!$B130,,,),"р")</f>
        <v>0</v>
      </c>
      <c r="AB130" s="23">
        <f ca="1">COUNTIF(OFFSET(class8_2,MATCH(AB$1,'8 класс'!$A:$A,0)-7+'Итог по классам'!$B130,,,),"ш")</f>
        <v>0</v>
      </c>
    </row>
    <row r="131" spans="1:28" ht="15.75" customHeight="1" x14ac:dyDescent="0.25">
      <c r="A131" s="64">
        <f t="shared" si="6"/>
        <v>3</v>
      </c>
      <c r="B131" s="23">
        <v>18</v>
      </c>
      <c r="C131" s="38" t="s">
        <v>79</v>
      </c>
      <c r="D131" s="38" t="s">
        <v>112</v>
      </c>
      <c r="E131" s="23">
        <f ca="1">COUNTIF(OFFSET(class8_1,MATCH(E$1,'8 класс'!$A:$A,0)-7+'Итог по классам'!$B131,,,),"Ф")</f>
        <v>0</v>
      </c>
      <c r="F131" s="23">
        <f ca="1">COUNTIF(OFFSET(class8_1,MATCH(F$1,'8 класс'!$A:$A,0)-7+'Итог по классам'!$B131,,,),"р")</f>
        <v>0</v>
      </c>
      <c r="G131" s="23">
        <f ca="1">COUNTIF(OFFSET(class8_1,MATCH(G$1,'8 класс'!$A:$A,0)-7+'Итог по классам'!$B131,,,),"ш")</f>
        <v>0</v>
      </c>
      <c r="H131" s="23">
        <f ca="1">COUNTIF(OFFSET(class8_2,MATCH(H$1,'8 класс'!$A:$A,0)-7+'Итог по классам'!$B131,,,),"Ф")</f>
        <v>0</v>
      </c>
      <c r="I131" s="23">
        <f ca="1">COUNTIF(OFFSET(class8_2,MATCH(I$1,'8 класс'!$A:$A,0)-7+'Итог по классам'!$B131,,,),"р")</f>
        <v>0</v>
      </c>
      <c r="J131" s="23">
        <f ca="1">COUNTIF(OFFSET(class8_2,MATCH(J$1,'8 класс'!$A:$A,0)-7+'Итог по классам'!$B131,,,),"ш")</f>
        <v>0</v>
      </c>
      <c r="K131" s="65">
        <f ca="1">COUNTIF(OFFSET(class8_1,MATCH(K$1,'8 класс'!$A:$A,0)-7+'Итог по классам'!$B131,,,),"Ф")</f>
        <v>0</v>
      </c>
      <c r="L131" s="23">
        <f ca="1">COUNTIF(OFFSET(class8_1,MATCH(L$1,'8 класс'!$A:$A,0)-7+'Итог по классам'!$B131,,,),"р")</f>
        <v>0</v>
      </c>
      <c r="M131" s="23">
        <f ca="1">COUNTIF(OFFSET(class8_1,MATCH(M$1,'8 класс'!$A:$A,0)-7+'Итог по классам'!$B131,,,),"ш")</f>
        <v>0</v>
      </c>
      <c r="N131" s="23">
        <f ca="1">COUNTIF(OFFSET(class8_2,MATCH(N$1,'8 класс'!$A:$A,0)-7+'Итог по классам'!$B131,,,),"Ф")</f>
        <v>0</v>
      </c>
      <c r="O131" s="23">
        <f ca="1">COUNTIF(OFFSET(class8_2,MATCH(O$1,'8 класс'!$A:$A,0)-7+'Итог по классам'!$B131,,,),"р")</f>
        <v>0</v>
      </c>
      <c r="P131" s="23">
        <f ca="1">COUNTIF(OFFSET(class8_2,MATCH(P$1,'8 класс'!$A:$A,0)-7+'Итог по классам'!$B131,,,),"ш")</f>
        <v>0</v>
      </c>
      <c r="Q131" s="65">
        <f ca="1">COUNTIF(OFFSET(class8_1,MATCH(Q$1,'8 класс'!$A:$A,0)-7+'Итог по классам'!$B131,,,),"Ф")</f>
        <v>0</v>
      </c>
      <c r="R131" s="23">
        <f ca="1">COUNTIF(OFFSET(class8_1,MATCH(R$1,'8 класс'!$A:$A,0)-7+'Итог по классам'!$B131,,,),"р")</f>
        <v>0</v>
      </c>
      <c r="S131" s="23">
        <f ca="1">COUNTIF(OFFSET(class8_1,MATCH(S$1,'8 класс'!$A:$A,0)-7+'Итог по классам'!$B131,,,),"ш")</f>
        <v>0</v>
      </c>
      <c r="T131" s="23">
        <f ca="1">COUNTIF(OFFSET(class8_2,MATCH(T$1,'8 класс'!$A:$A,0)-7+'Итог по классам'!$B131,,,),"Ф")</f>
        <v>0</v>
      </c>
      <c r="U131" s="23">
        <f ca="1">COUNTIF(OFFSET(class8_2,MATCH(U$1,'8 класс'!$A:$A,0)-7+'Итог по классам'!$B131,,,),"р")</f>
        <v>0</v>
      </c>
      <c r="V131" s="23">
        <f ca="1">COUNTIF(OFFSET(class8_2,MATCH(V$1,'8 класс'!$A:$A,0)-7+'Итог по классам'!$B131,,,),"ш")</f>
        <v>0</v>
      </c>
      <c r="W131" s="65">
        <f ca="1">COUNTIF(OFFSET(class8_1,MATCH(W$1,'8 класс'!$A:$A,0)-7+'Итог по классам'!$B131,,,),"Ф")</f>
        <v>0</v>
      </c>
      <c r="X131" s="23">
        <f ca="1">COUNTIF(OFFSET(class8_1,MATCH(X$1,'8 класс'!$A:$A,0)-7+'Итог по классам'!$B131,,,),"р")</f>
        <v>0</v>
      </c>
      <c r="Y131" s="23">
        <f ca="1">COUNTIF(OFFSET(class8_1,MATCH(Y$1,'8 класс'!$A:$A,0)-7+'Итог по классам'!$B131,,,),"ш")</f>
        <v>0</v>
      </c>
      <c r="Z131" s="23">
        <f ca="1">COUNTIF(OFFSET(class8_2,MATCH(Z$1,'8 класс'!$A:$A,0)-7+'Итог по классам'!$B131,,,),"Ф")</f>
        <v>0</v>
      </c>
      <c r="AA131" s="23">
        <f ca="1">COUNTIF(OFFSET(class8_2,MATCH(AA$1,'8 класс'!$A:$A,0)-7+'Итог по классам'!$B131,,,),"р")</f>
        <v>0</v>
      </c>
      <c r="AB131" s="23">
        <f ca="1">COUNTIF(OFFSET(class8_2,MATCH(AB$1,'8 класс'!$A:$A,0)-7+'Итог по классам'!$B131,,,),"ш")</f>
        <v>0</v>
      </c>
    </row>
    <row r="132" spans="1:28" ht="15.75" customHeight="1" x14ac:dyDescent="0.25">
      <c r="A132" s="64">
        <f t="shared" si="6"/>
        <v>3</v>
      </c>
      <c r="B132" s="23">
        <v>19</v>
      </c>
      <c r="C132" s="38" t="s">
        <v>80</v>
      </c>
      <c r="D132" s="38" t="s">
        <v>112</v>
      </c>
      <c r="E132" s="23">
        <f ca="1">COUNTIF(OFFSET(class8_1,MATCH(E$1,'8 класс'!$A:$A,0)-7+'Итог по классам'!$B132,,,),"Ф")</f>
        <v>0</v>
      </c>
      <c r="F132" s="23">
        <f ca="1">COUNTIF(OFFSET(class8_1,MATCH(F$1,'8 класс'!$A:$A,0)-7+'Итог по классам'!$B132,,,),"р")</f>
        <v>0</v>
      </c>
      <c r="G132" s="23">
        <f ca="1">COUNTIF(OFFSET(class8_1,MATCH(G$1,'8 класс'!$A:$A,0)-7+'Итог по классам'!$B132,,,),"ш")</f>
        <v>1</v>
      </c>
      <c r="H132" s="23">
        <f ca="1">COUNTIF(OFFSET(class8_2,MATCH(H$1,'8 класс'!$A:$A,0)-7+'Итог по классам'!$B132,,,),"Ф")</f>
        <v>0</v>
      </c>
      <c r="I132" s="23">
        <f ca="1">COUNTIF(OFFSET(class8_2,MATCH(I$1,'8 класс'!$A:$A,0)-7+'Итог по классам'!$B132,,,),"р")</f>
        <v>0</v>
      </c>
      <c r="J132" s="23">
        <f ca="1">COUNTIF(OFFSET(class8_2,MATCH(J$1,'8 класс'!$A:$A,0)-7+'Итог по классам'!$B132,,,),"ш")</f>
        <v>0</v>
      </c>
      <c r="K132" s="65">
        <f ca="1">COUNTIF(OFFSET(class8_1,MATCH(K$1,'8 класс'!$A:$A,0)-7+'Итог по классам'!$B132,,,),"Ф")</f>
        <v>0</v>
      </c>
      <c r="L132" s="23">
        <f ca="1">COUNTIF(OFFSET(class8_1,MATCH(L$1,'8 класс'!$A:$A,0)-7+'Итог по классам'!$B132,,,),"р")</f>
        <v>0</v>
      </c>
      <c r="M132" s="23">
        <f ca="1">COUNTIF(OFFSET(class8_1,MATCH(M$1,'8 класс'!$A:$A,0)-7+'Итог по классам'!$B132,,,),"ш")</f>
        <v>1</v>
      </c>
      <c r="N132" s="23">
        <f ca="1">COUNTIF(OFFSET(class8_2,MATCH(N$1,'8 класс'!$A:$A,0)-7+'Итог по классам'!$B132,,,),"Ф")</f>
        <v>0</v>
      </c>
      <c r="O132" s="23">
        <f ca="1">COUNTIF(OFFSET(class8_2,MATCH(O$1,'8 класс'!$A:$A,0)-7+'Итог по классам'!$B132,,,),"р")</f>
        <v>0</v>
      </c>
      <c r="P132" s="23">
        <f ca="1">COUNTIF(OFFSET(class8_2,MATCH(P$1,'8 класс'!$A:$A,0)-7+'Итог по классам'!$B132,,,),"ш")</f>
        <v>1</v>
      </c>
      <c r="Q132" s="65">
        <f ca="1">COUNTIF(OFFSET(class8_1,MATCH(Q$1,'8 класс'!$A:$A,0)-7+'Итог по классам'!$B132,,,),"Ф")</f>
        <v>0</v>
      </c>
      <c r="R132" s="23">
        <f ca="1">COUNTIF(OFFSET(class8_1,MATCH(R$1,'8 класс'!$A:$A,0)-7+'Итог по классам'!$B132,,,),"р")</f>
        <v>0</v>
      </c>
      <c r="S132" s="23">
        <f ca="1">COUNTIF(OFFSET(class8_1,MATCH(S$1,'8 класс'!$A:$A,0)-7+'Итог по классам'!$B132,,,),"ш")</f>
        <v>1</v>
      </c>
      <c r="T132" s="23">
        <f ca="1">COUNTIF(OFFSET(class8_2,MATCH(T$1,'8 класс'!$A:$A,0)-7+'Итог по классам'!$B132,,,),"Ф")</f>
        <v>0</v>
      </c>
      <c r="U132" s="23">
        <f ca="1">COUNTIF(OFFSET(class8_2,MATCH(U$1,'8 класс'!$A:$A,0)-7+'Итог по классам'!$B132,,,),"р")</f>
        <v>0</v>
      </c>
      <c r="V132" s="23">
        <f ca="1">COUNTIF(OFFSET(class8_2,MATCH(V$1,'8 класс'!$A:$A,0)-7+'Итог по классам'!$B132,,,),"ш")</f>
        <v>1</v>
      </c>
      <c r="W132" s="65">
        <f ca="1">COUNTIF(OFFSET(class8_1,MATCH(W$1,'8 класс'!$A:$A,0)-7+'Итог по классам'!$B132,,,),"Ф")</f>
        <v>0</v>
      </c>
      <c r="X132" s="23">
        <f ca="1">COUNTIF(OFFSET(class8_1,MATCH(X$1,'8 класс'!$A:$A,0)-7+'Итог по классам'!$B132,,,),"р")</f>
        <v>0</v>
      </c>
      <c r="Y132" s="23">
        <f ca="1">COUNTIF(OFFSET(class8_1,MATCH(Y$1,'8 класс'!$A:$A,0)-7+'Итог по классам'!$B132,,,),"ш")</f>
        <v>0</v>
      </c>
      <c r="Z132" s="23">
        <f ca="1">COUNTIF(OFFSET(class8_2,MATCH(Z$1,'8 класс'!$A:$A,0)-7+'Итог по классам'!$B132,,,),"Ф")</f>
        <v>0</v>
      </c>
      <c r="AA132" s="23">
        <f ca="1">COUNTIF(OFFSET(class8_2,MATCH(AA$1,'8 класс'!$A:$A,0)-7+'Итог по классам'!$B132,,,),"р")</f>
        <v>0</v>
      </c>
      <c r="AB132" s="23">
        <f ca="1">COUNTIF(OFFSET(class8_2,MATCH(AB$1,'8 класс'!$A:$A,0)-7+'Итог по классам'!$B132,,,),"ш")</f>
        <v>0</v>
      </c>
    </row>
    <row r="133" spans="1:28" ht="15.75" customHeight="1" x14ac:dyDescent="0.25">
      <c r="A133" s="64">
        <f t="shared" si="6"/>
        <v>3</v>
      </c>
      <c r="B133" s="23">
        <v>20</v>
      </c>
      <c r="C133" s="38" t="s">
        <v>81</v>
      </c>
      <c r="D133" s="38" t="s">
        <v>112</v>
      </c>
      <c r="E133" s="23">
        <f ca="1">COUNTIF(OFFSET(class8_1,MATCH(E$1,'8 класс'!$A:$A,0)-7+'Итог по классам'!$B133,,,),"Ф")</f>
        <v>0</v>
      </c>
      <c r="F133" s="23">
        <f ca="1">COUNTIF(OFFSET(class8_1,MATCH(F$1,'8 класс'!$A:$A,0)-7+'Итог по классам'!$B133,,,),"р")</f>
        <v>0</v>
      </c>
      <c r="G133" s="23">
        <f ca="1">COUNTIF(OFFSET(class8_1,MATCH(G$1,'8 класс'!$A:$A,0)-7+'Итог по классам'!$B133,,,),"ш")</f>
        <v>1</v>
      </c>
      <c r="H133" s="23">
        <f ca="1">COUNTIF(OFFSET(class8_2,MATCH(H$1,'8 класс'!$A:$A,0)-7+'Итог по классам'!$B133,,,),"Ф")</f>
        <v>0</v>
      </c>
      <c r="I133" s="23">
        <f ca="1">COUNTIF(OFFSET(class8_2,MATCH(I$1,'8 класс'!$A:$A,0)-7+'Итог по классам'!$B133,,,),"р")</f>
        <v>0</v>
      </c>
      <c r="J133" s="23">
        <f ca="1">COUNTIF(OFFSET(class8_2,MATCH(J$1,'8 класс'!$A:$A,0)-7+'Итог по классам'!$B133,,,),"ш")</f>
        <v>1</v>
      </c>
      <c r="K133" s="65">
        <f ca="1">COUNTIF(OFFSET(class8_1,MATCH(K$1,'8 класс'!$A:$A,0)-7+'Итог по классам'!$B133,,,),"Ф")</f>
        <v>0</v>
      </c>
      <c r="L133" s="23">
        <f ca="1">COUNTIF(OFFSET(class8_1,MATCH(L$1,'8 класс'!$A:$A,0)-7+'Итог по классам'!$B133,,,),"р")</f>
        <v>0</v>
      </c>
      <c r="M133" s="23">
        <f ca="1">COUNTIF(OFFSET(class8_1,MATCH(M$1,'8 класс'!$A:$A,0)-7+'Итог по классам'!$B133,,,),"ш")</f>
        <v>0</v>
      </c>
      <c r="N133" s="23">
        <f ca="1">COUNTIF(OFFSET(class8_2,MATCH(N$1,'8 класс'!$A:$A,0)-7+'Итог по классам'!$B133,,,),"Ф")</f>
        <v>0</v>
      </c>
      <c r="O133" s="23">
        <f ca="1">COUNTIF(OFFSET(class8_2,MATCH(O$1,'8 класс'!$A:$A,0)-7+'Итог по классам'!$B133,,,),"р")</f>
        <v>0</v>
      </c>
      <c r="P133" s="23">
        <f ca="1">COUNTIF(OFFSET(class8_2,MATCH(P$1,'8 класс'!$A:$A,0)-7+'Итог по классам'!$B133,,,),"ш")</f>
        <v>0</v>
      </c>
      <c r="Q133" s="65">
        <f ca="1">COUNTIF(OFFSET(class8_1,MATCH(Q$1,'8 класс'!$A:$A,0)-7+'Итог по классам'!$B133,,,),"Ф")</f>
        <v>0</v>
      </c>
      <c r="R133" s="23">
        <f ca="1">COUNTIF(OFFSET(class8_1,MATCH(R$1,'8 класс'!$A:$A,0)-7+'Итог по классам'!$B133,,,),"р")</f>
        <v>0</v>
      </c>
      <c r="S133" s="23">
        <f ca="1">COUNTIF(OFFSET(class8_1,MATCH(S$1,'8 класс'!$A:$A,0)-7+'Итог по классам'!$B133,,,),"ш")</f>
        <v>0</v>
      </c>
      <c r="T133" s="23">
        <f ca="1">COUNTIF(OFFSET(class8_2,MATCH(T$1,'8 класс'!$A:$A,0)-7+'Итог по классам'!$B133,,,),"Ф")</f>
        <v>0</v>
      </c>
      <c r="U133" s="23">
        <f ca="1">COUNTIF(OFFSET(class8_2,MATCH(U$1,'8 класс'!$A:$A,0)-7+'Итог по классам'!$B133,,,),"р")</f>
        <v>0</v>
      </c>
      <c r="V133" s="23">
        <f ca="1">COUNTIF(OFFSET(class8_2,MATCH(V$1,'8 класс'!$A:$A,0)-7+'Итог по классам'!$B133,,,),"ш")</f>
        <v>0</v>
      </c>
      <c r="W133" s="65">
        <f ca="1">COUNTIF(OFFSET(class8_1,MATCH(W$1,'8 класс'!$A:$A,0)-7+'Итог по классам'!$B133,,,),"Ф")</f>
        <v>0</v>
      </c>
      <c r="X133" s="23">
        <f ca="1">COUNTIF(OFFSET(class8_1,MATCH(X$1,'8 класс'!$A:$A,0)-7+'Итог по классам'!$B133,,,),"р")</f>
        <v>0</v>
      </c>
      <c r="Y133" s="23">
        <f ca="1">COUNTIF(OFFSET(class8_1,MATCH(Y$1,'8 класс'!$A:$A,0)-7+'Итог по классам'!$B133,,,),"ш")</f>
        <v>0</v>
      </c>
      <c r="Z133" s="23">
        <f ca="1">COUNTIF(OFFSET(class8_2,MATCH(Z$1,'8 класс'!$A:$A,0)-7+'Итог по классам'!$B133,,,),"Ф")</f>
        <v>0</v>
      </c>
      <c r="AA133" s="23">
        <f ca="1">COUNTIF(OFFSET(class8_2,MATCH(AA$1,'8 класс'!$A:$A,0)-7+'Итог по классам'!$B133,,,),"р")</f>
        <v>0</v>
      </c>
      <c r="AB133" s="23">
        <f ca="1">COUNTIF(OFFSET(class8_2,MATCH(AB$1,'8 класс'!$A:$A,0)-7+'Итог по классам'!$B133,,,),"ш")</f>
        <v>0</v>
      </c>
    </row>
    <row r="134" spans="1:28" ht="15.75" customHeight="1" x14ac:dyDescent="0.25">
      <c r="A134" s="64">
        <f t="shared" si="6"/>
        <v>3</v>
      </c>
      <c r="B134" s="23">
        <v>21</v>
      </c>
      <c r="C134" s="38" t="s">
        <v>102</v>
      </c>
      <c r="D134" s="38" t="s">
        <v>112</v>
      </c>
      <c r="E134" s="23">
        <f ca="1">COUNTIF(OFFSET(class8_1,MATCH(E$1,'8 класс'!$A:$A,0)-7+'Итог по классам'!$B134,,,),"Ф")</f>
        <v>0</v>
      </c>
      <c r="F134" s="23">
        <f ca="1">COUNTIF(OFFSET(class8_1,MATCH(F$1,'8 класс'!$A:$A,0)-7+'Итог по классам'!$B134,,,),"р")</f>
        <v>0</v>
      </c>
      <c r="G134" s="23">
        <f ca="1">COUNTIF(OFFSET(class8_1,MATCH(G$1,'8 класс'!$A:$A,0)-7+'Итог по классам'!$B134,,,),"ш")</f>
        <v>0</v>
      </c>
      <c r="H134" s="23">
        <f ca="1">COUNTIF(OFFSET(class8_2,MATCH(H$1,'8 класс'!$A:$A,0)-7+'Итог по классам'!$B134,,,),"Ф")</f>
        <v>0</v>
      </c>
      <c r="I134" s="23">
        <f ca="1">COUNTIF(OFFSET(class8_2,MATCH(I$1,'8 класс'!$A:$A,0)-7+'Итог по классам'!$B134,,,),"р")</f>
        <v>0</v>
      </c>
      <c r="J134" s="23">
        <f ca="1">COUNTIF(OFFSET(class8_2,MATCH(J$1,'8 класс'!$A:$A,0)-7+'Итог по классам'!$B134,,,),"ш")</f>
        <v>0</v>
      </c>
      <c r="K134" s="65">
        <f ca="1">COUNTIF(OFFSET(class8_1,MATCH(K$1,'8 класс'!$A:$A,0)-7+'Итог по классам'!$B134,,,),"Ф")</f>
        <v>0</v>
      </c>
      <c r="L134" s="23">
        <f ca="1">COUNTIF(OFFSET(class8_1,MATCH(L$1,'8 класс'!$A:$A,0)-7+'Итог по классам'!$B134,,,),"р")</f>
        <v>0</v>
      </c>
      <c r="M134" s="23">
        <f ca="1">COUNTIF(OFFSET(class8_1,MATCH(M$1,'8 класс'!$A:$A,0)-7+'Итог по классам'!$B134,,,),"ш")</f>
        <v>0</v>
      </c>
      <c r="N134" s="23">
        <f ca="1">COUNTIF(OFFSET(class8_2,MATCH(N$1,'8 класс'!$A:$A,0)-7+'Итог по классам'!$B134,,,),"Ф")</f>
        <v>0</v>
      </c>
      <c r="O134" s="23">
        <f ca="1">COUNTIF(OFFSET(class8_2,MATCH(O$1,'8 класс'!$A:$A,0)-7+'Итог по классам'!$B134,,,),"р")</f>
        <v>0</v>
      </c>
      <c r="P134" s="23">
        <f ca="1">COUNTIF(OFFSET(class8_2,MATCH(P$1,'8 класс'!$A:$A,0)-7+'Итог по классам'!$B134,,,),"ш")</f>
        <v>0</v>
      </c>
      <c r="Q134" s="65">
        <f ca="1">COUNTIF(OFFSET(class8_1,MATCH(Q$1,'8 класс'!$A:$A,0)-7+'Итог по классам'!$B134,,,),"Ф")</f>
        <v>0</v>
      </c>
      <c r="R134" s="23">
        <f ca="1">COUNTIF(OFFSET(class8_1,MATCH(R$1,'8 класс'!$A:$A,0)-7+'Итог по классам'!$B134,,,),"р")</f>
        <v>0</v>
      </c>
      <c r="S134" s="23">
        <f ca="1">COUNTIF(OFFSET(class8_1,MATCH(S$1,'8 класс'!$A:$A,0)-7+'Итог по классам'!$B134,,,),"ш")</f>
        <v>0</v>
      </c>
      <c r="T134" s="23">
        <f ca="1">COUNTIF(OFFSET(class8_2,MATCH(T$1,'8 класс'!$A:$A,0)-7+'Итог по классам'!$B134,,,),"Ф")</f>
        <v>0</v>
      </c>
      <c r="U134" s="23">
        <f ca="1">COUNTIF(OFFSET(class8_2,MATCH(U$1,'8 класс'!$A:$A,0)-7+'Итог по классам'!$B134,,,),"р")</f>
        <v>0</v>
      </c>
      <c r="V134" s="23">
        <f ca="1">COUNTIF(OFFSET(class8_2,MATCH(V$1,'8 класс'!$A:$A,0)-7+'Итог по классам'!$B134,,,),"ш")</f>
        <v>0</v>
      </c>
      <c r="W134" s="65">
        <f ca="1">COUNTIF(OFFSET(class8_1,MATCH(W$1,'8 класс'!$A:$A,0)-7+'Итог по классам'!$B134,,,),"Ф")</f>
        <v>0</v>
      </c>
      <c r="X134" s="23">
        <f ca="1">COUNTIF(OFFSET(class8_1,MATCH(X$1,'8 класс'!$A:$A,0)-7+'Итог по классам'!$B134,,,),"р")</f>
        <v>0</v>
      </c>
      <c r="Y134" s="23">
        <f ca="1">COUNTIF(OFFSET(class8_1,MATCH(Y$1,'8 класс'!$A:$A,0)-7+'Итог по классам'!$B134,,,),"ш")</f>
        <v>0</v>
      </c>
      <c r="Z134" s="23">
        <f ca="1">COUNTIF(OFFSET(class8_2,MATCH(Z$1,'8 класс'!$A:$A,0)-7+'Итог по классам'!$B134,,,),"Ф")</f>
        <v>0</v>
      </c>
      <c r="AA134" s="23">
        <f ca="1">COUNTIF(OFFSET(class8_2,MATCH(AA$1,'8 класс'!$A:$A,0)-7+'Итог по классам'!$B134,,,),"р")</f>
        <v>0</v>
      </c>
      <c r="AB134" s="23">
        <f ca="1">COUNTIF(OFFSET(class8_2,MATCH(AB$1,'8 класс'!$A:$A,0)-7+'Итог по классам'!$B134,,,),"ш")</f>
        <v>0</v>
      </c>
    </row>
    <row r="135" spans="1:28" ht="15.75" customHeight="1" x14ac:dyDescent="0.25">
      <c r="A135" s="64">
        <f t="shared" si="6"/>
        <v>3</v>
      </c>
      <c r="B135" s="23">
        <v>22</v>
      </c>
      <c r="C135" s="38" t="s">
        <v>82</v>
      </c>
      <c r="D135" s="38" t="s">
        <v>112</v>
      </c>
      <c r="E135" s="23">
        <f ca="1">COUNTIF(OFFSET(class8_1,MATCH(E$1,'8 класс'!$A:$A,0)-7+'Итог по классам'!$B135,,,),"Ф")</f>
        <v>0</v>
      </c>
      <c r="F135" s="23">
        <f ca="1">COUNTIF(OFFSET(class8_1,MATCH(F$1,'8 класс'!$A:$A,0)-7+'Итог по классам'!$B135,,,),"р")</f>
        <v>0</v>
      </c>
      <c r="G135" s="23">
        <f ca="1">COUNTIF(OFFSET(class8_1,MATCH(G$1,'8 класс'!$A:$A,0)-7+'Итог по классам'!$B135,,,),"ш")</f>
        <v>0</v>
      </c>
      <c r="H135" s="23">
        <f ca="1">COUNTIF(OFFSET(class8_2,MATCH(H$1,'8 класс'!$A:$A,0)-7+'Итог по классам'!$B135,,,),"Ф")</f>
        <v>0</v>
      </c>
      <c r="I135" s="23">
        <f ca="1">COUNTIF(OFFSET(class8_2,MATCH(I$1,'8 класс'!$A:$A,0)-7+'Итог по классам'!$B135,,,),"р")</f>
        <v>0</v>
      </c>
      <c r="J135" s="23">
        <f ca="1">COUNTIF(OFFSET(class8_2,MATCH(J$1,'8 класс'!$A:$A,0)-7+'Итог по классам'!$B135,,,),"ш")</f>
        <v>0</v>
      </c>
      <c r="K135" s="65">
        <f ca="1">COUNTIF(OFFSET(class8_1,MATCH(K$1,'8 класс'!$A:$A,0)-7+'Итог по классам'!$B135,,,),"Ф")</f>
        <v>0</v>
      </c>
      <c r="L135" s="23">
        <f ca="1">COUNTIF(OFFSET(class8_1,MATCH(L$1,'8 класс'!$A:$A,0)-7+'Итог по классам'!$B135,,,),"р")</f>
        <v>0</v>
      </c>
      <c r="M135" s="23">
        <f ca="1">COUNTIF(OFFSET(class8_1,MATCH(M$1,'8 класс'!$A:$A,0)-7+'Итог по классам'!$B135,,,),"ш")</f>
        <v>0</v>
      </c>
      <c r="N135" s="23">
        <f ca="1">COUNTIF(OFFSET(class8_2,MATCH(N$1,'8 класс'!$A:$A,0)-7+'Итог по классам'!$B135,,,),"Ф")</f>
        <v>0</v>
      </c>
      <c r="O135" s="23">
        <f ca="1">COUNTIF(OFFSET(class8_2,MATCH(O$1,'8 класс'!$A:$A,0)-7+'Итог по классам'!$B135,,,),"р")</f>
        <v>0</v>
      </c>
      <c r="P135" s="23">
        <f ca="1">COUNTIF(OFFSET(class8_2,MATCH(P$1,'8 класс'!$A:$A,0)-7+'Итог по классам'!$B135,,,),"ш")</f>
        <v>0</v>
      </c>
      <c r="Q135" s="65">
        <f ca="1">COUNTIF(OFFSET(class8_1,MATCH(Q$1,'8 класс'!$A:$A,0)-7+'Итог по классам'!$B135,,,),"Ф")</f>
        <v>0</v>
      </c>
      <c r="R135" s="23">
        <f ca="1">COUNTIF(OFFSET(class8_1,MATCH(R$1,'8 класс'!$A:$A,0)-7+'Итог по классам'!$B135,,,),"р")</f>
        <v>0</v>
      </c>
      <c r="S135" s="23">
        <f ca="1">COUNTIF(OFFSET(class8_1,MATCH(S$1,'8 класс'!$A:$A,0)-7+'Итог по классам'!$B135,,,),"ш")</f>
        <v>0</v>
      </c>
      <c r="T135" s="23">
        <f ca="1">COUNTIF(OFFSET(class8_2,MATCH(T$1,'8 класс'!$A:$A,0)-7+'Итог по классам'!$B135,,,),"Ф")</f>
        <v>0</v>
      </c>
      <c r="U135" s="23">
        <f ca="1">COUNTIF(OFFSET(class8_2,MATCH(U$1,'8 класс'!$A:$A,0)-7+'Итог по классам'!$B135,,,),"р")</f>
        <v>0</v>
      </c>
      <c r="V135" s="23">
        <f ca="1">COUNTIF(OFFSET(class8_2,MATCH(V$1,'8 класс'!$A:$A,0)-7+'Итог по классам'!$B135,,,),"ш")</f>
        <v>0</v>
      </c>
      <c r="W135" s="65">
        <f ca="1">COUNTIF(OFFSET(class8_1,MATCH(W$1,'8 класс'!$A:$A,0)-7+'Итог по классам'!$B135,,,),"Ф")</f>
        <v>0</v>
      </c>
      <c r="X135" s="23">
        <f ca="1">COUNTIF(OFFSET(class8_1,MATCH(X$1,'8 класс'!$A:$A,0)-7+'Итог по классам'!$B135,,,),"р")</f>
        <v>0</v>
      </c>
      <c r="Y135" s="23">
        <f ca="1">COUNTIF(OFFSET(class8_1,MATCH(Y$1,'8 класс'!$A:$A,0)-7+'Итог по классам'!$B135,,,),"ш")</f>
        <v>0</v>
      </c>
      <c r="Z135" s="23">
        <f ca="1">COUNTIF(OFFSET(class8_2,MATCH(Z$1,'8 класс'!$A:$A,0)-7+'Итог по классам'!$B135,,,),"Ф")</f>
        <v>0</v>
      </c>
      <c r="AA135" s="23">
        <f ca="1">COUNTIF(OFFSET(class8_2,MATCH(AA$1,'8 класс'!$A:$A,0)-7+'Итог по классам'!$B135,,,),"р")</f>
        <v>0</v>
      </c>
      <c r="AB135" s="23">
        <f ca="1">COUNTIF(OFFSET(class8_2,MATCH(AB$1,'8 класс'!$A:$A,0)-7+'Итог по классам'!$B135,,,),"ш")</f>
        <v>0</v>
      </c>
    </row>
    <row r="136" spans="1:28" ht="15.75" customHeight="1" x14ac:dyDescent="0.25">
      <c r="A136" s="64">
        <f>'9 класс'!C2</f>
        <v>3</v>
      </c>
      <c r="B136" s="23"/>
      <c r="C136" s="71" t="s">
        <v>114</v>
      </c>
      <c r="D136" s="71"/>
      <c r="E136" s="90" t="str">
        <f ca="1">"9 "&amp;CLEAN(OFFSET(cl9name,(E$1-1)*29,,,))</f>
        <v>9 А</v>
      </c>
      <c r="F136" s="75"/>
      <c r="G136" s="75"/>
      <c r="H136" s="75"/>
      <c r="I136" s="75"/>
      <c r="J136" s="75"/>
      <c r="K136" s="90" t="str">
        <f ca="1">"9 "&amp;CLEAN(OFFSET(cl9name,(K$1-1)*29,,,))</f>
        <v>9 Б</v>
      </c>
      <c r="L136" s="75"/>
      <c r="M136" s="75"/>
      <c r="N136" s="75"/>
      <c r="O136" s="75"/>
      <c r="P136" s="75"/>
      <c r="Q136" s="90" t="str">
        <f ca="1">"9 "&amp;CLEAN(OFFSET(cl9name,(Q$1-1)*29,,,))</f>
        <v>9 В</v>
      </c>
      <c r="R136" s="75"/>
      <c r="S136" s="75"/>
      <c r="T136" s="75"/>
      <c r="U136" s="75"/>
      <c r="V136" s="75"/>
      <c r="W136" s="90" t="str">
        <f ca="1">"9 "&amp;CLEAN(OFFSET(cl9name,(W$1-1)*29,,,))</f>
        <v xml:space="preserve">9 </v>
      </c>
      <c r="X136" s="75"/>
      <c r="Y136" s="75"/>
      <c r="Z136" s="75"/>
      <c r="AA136" s="75"/>
      <c r="AB136" s="75"/>
    </row>
    <row r="137" spans="1:28" ht="15.75" customHeight="1" x14ac:dyDescent="0.25">
      <c r="A137" s="64">
        <f t="shared" ref="A137:A159" si="7">A136</f>
        <v>3</v>
      </c>
      <c r="B137" s="23">
        <v>1</v>
      </c>
      <c r="C137" s="38" t="s">
        <v>70</v>
      </c>
      <c r="D137" s="38" t="s">
        <v>114</v>
      </c>
      <c r="E137" s="23">
        <f ca="1">COUNTIF(OFFSET(class9_1,MATCH(E$1,'9 класс'!$A:$A,0)-7+'Итог по классам'!$B137,,,),"Ф")</f>
        <v>0</v>
      </c>
      <c r="F137" s="23">
        <f ca="1">COUNTIF(OFFSET(class9_1,MATCH(F$1,'9 класс'!$A:$A,0)-7+'Итог по классам'!$B137,,,),"р")</f>
        <v>0</v>
      </c>
      <c r="G137" s="23">
        <f ca="1">COUNTIF(OFFSET(class9_1,MATCH(G$1,'9 класс'!$A:$A,0)-7+'Итог по классам'!$B137,,,),"ш")</f>
        <v>3</v>
      </c>
      <c r="H137" s="23">
        <f ca="1">COUNTIF(OFFSET(class9_2,MATCH(H$1,'9 класс'!$A:$A,0)-7+'Итог по классам'!$B137,,,),"Ф")</f>
        <v>0</v>
      </c>
      <c r="I137" s="23">
        <f ca="1">COUNTIF(OFFSET(class9_2,MATCH(I$1,'9 класс'!$A:$A,0)-7+'Итог по классам'!$B137,,,),"р")</f>
        <v>0</v>
      </c>
      <c r="J137" s="23">
        <f ca="1">COUNTIF(OFFSET(class9_2,MATCH(J$1,'9 класс'!$A:$A,0)-7+'Итог по классам'!$B137,,,),"ш")</f>
        <v>0</v>
      </c>
      <c r="K137" s="65">
        <f ca="1">COUNTIF(OFFSET(class9_1,MATCH(K$1,'9 класс'!$A:$A,0)-7+'Итог по классам'!$B137,,,),"Ф")</f>
        <v>0</v>
      </c>
      <c r="L137" s="23">
        <f ca="1">COUNTIF(OFFSET(class9_1,MATCH(L$1,'9 класс'!$A:$A,0)-7+'Итог по классам'!$B137,,,),"р")</f>
        <v>0</v>
      </c>
      <c r="M137" s="23">
        <f ca="1">COUNTIF(OFFSET(class9_1,MATCH(M$1,'9 класс'!$A:$A,0)-7+'Итог по классам'!$B137,,,),"ш")</f>
        <v>3</v>
      </c>
      <c r="N137" s="23">
        <f ca="1">COUNTIF(OFFSET(class9_2,MATCH(N$1,'9 класс'!$A:$A,0)-7+'Итог по классам'!$B137,,,),"Ф")</f>
        <v>0</v>
      </c>
      <c r="O137" s="23">
        <f ca="1">COUNTIF(OFFSET(class9_2,MATCH(O$1,'9 класс'!$A:$A,0)-7+'Итог по классам'!$B137,,,),"р")</f>
        <v>0</v>
      </c>
      <c r="P137" s="23">
        <f ca="1">COUNTIF(OFFSET(class9_2,MATCH(P$1,'9 класс'!$A:$A,0)-7+'Итог по классам'!$B137,,,),"ш")</f>
        <v>0</v>
      </c>
      <c r="Q137" s="65">
        <f ca="1">COUNTIF(OFFSET(class9_1,MATCH(Q$1,'9 класс'!$A:$A,0)-7+'Итог по классам'!$B137,,,),"Ф")</f>
        <v>0</v>
      </c>
      <c r="R137" s="23">
        <f ca="1">COUNTIF(OFFSET(class9_1,MATCH(R$1,'9 класс'!$A:$A,0)-7+'Итог по классам'!$B137,,,),"р")</f>
        <v>0</v>
      </c>
      <c r="S137" s="23">
        <f ca="1">COUNTIF(OFFSET(class9_1,MATCH(S$1,'9 класс'!$A:$A,0)-7+'Итог по классам'!$B137,,,),"ш")</f>
        <v>3</v>
      </c>
      <c r="T137" s="23">
        <f ca="1">COUNTIF(OFFSET(class9_2,MATCH(T$1,'9 класс'!$A:$A,0)-7+'Итог по классам'!$B137,,,),"Ф")</f>
        <v>0</v>
      </c>
      <c r="U137" s="23">
        <f ca="1">COUNTIF(OFFSET(class9_2,MATCH(U$1,'9 класс'!$A:$A,0)-7+'Итог по классам'!$B137,,,),"р")</f>
        <v>0</v>
      </c>
      <c r="V137" s="23">
        <f ca="1">COUNTIF(OFFSET(class9_2,MATCH(V$1,'9 класс'!$A:$A,0)-7+'Итог по классам'!$B137,,,),"ш")</f>
        <v>0</v>
      </c>
      <c r="W137" s="65">
        <f ca="1">COUNTIF(OFFSET(class9_1,MATCH(W$1,'9 класс'!$A:$A,0)-7+'Итог по классам'!$B137,,,),"Ф")</f>
        <v>0</v>
      </c>
      <c r="X137" s="23">
        <f ca="1">COUNTIF(OFFSET(class9_1,MATCH(X$1,'9 класс'!$A:$A,0)-7+'Итог по классам'!$B137,,,),"р")</f>
        <v>0</v>
      </c>
      <c r="Y137" s="23">
        <f ca="1">COUNTIF(OFFSET(class9_1,MATCH(Y$1,'9 класс'!$A:$A,0)-7+'Итог по классам'!$B137,,,),"ш")</f>
        <v>0</v>
      </c>
      <c r="Z137" s="23">
        <f ca="1">COUNTIF(OFFSET(class9_2,MATCH(Z$1,'9 класс'!$A:$A,0)-7+'Итог по классам'!$B137,,,),"Ф")</f>
        <v>0</v>
      </c>
      <c r="AA137" s="23">
        <f ca="1">COUNTIF(OFFSET(class9_2,MATCH(AA$1,'9 класс'!$A:$A,0)-7+'Итог по классам'!$B137,,,),"р")</f>
        <v>0</v>
      </c>
      <c r="AB137" s="23">
        <f ca="1">COUNTIF(OFFSET(class9_2,MATCH(AB$1,'9 класс'!$A:$A,0)-7+'Итог по классам'!$B137,,,),"ш")</f>
        <v>0</v>
      </c>
    </row>
    <row r="138" spans="1:28" ht="15.75" customHeight="1" x14ac:dyDescent="0.25">
      <c r="A138" s="64">
        <f t="shared" si="7"/>
        <v>3</v>
      </c>
      <c r="B138" s="23">
        <v>2</v>
      </c>
      <c r="C138" s="38" t="s">
        <v>92</v>
      </c>
      <c r="D138" s="38" t="s">
        <v>114</v>
      </c>
      <c r="E138" s="23">
        <f ca="1">COUNTIF(OFFSET(class9_1,MATCH(E$1,'9 класс'!$A:$A,0)-7+'Итог по классам'!$B138,,,),"Ф")</f>
        <v>0</v>
      </c>
      <c r="F138" s="23">
        <f ca="1">COUNTIF(OFFSET(class9_1,MATCH(F$1,'9 класс'!$A:$A,0)-7+'Итог по классам'!$B138,,,),"р")</f>
        <v>0</v>
      </c>
      <c r="G138" s="23">
        <f ca="1">COUNTIF(OFFSET(class9_1,MATCH(G$1,'9 класс'!$A:$A,0)-7+'Итог по классам'!$B138,,,),"ш")</f>
        <v>1</v>
      </c>
      <c r="H138" s="23">
        <f ca="1">COUNTIF(OFFSET(class9_2,MATCH(H$1,'9 класс'!$A:$A,0)-7+'Итог по классам'!$B138,,,),"Ф")</f>
        <v>0</v>
      </c>
      <c r="I138" s="23">
        <f ca="1">COUNTIF(OFFSET(class9_2,MATCH(I$1,'9 класс'!$A:$A,0)-7+'Итог по классам'!$B138,,,),"р")</f>
        <v>0</v>
      </c>
      <c r="J138" s="23">
        <f ca="1">COUNTIF(OFFSET(class9_2,MATCH(J$1,'9 класс'!$A:$A,0)-7+'Итог по классам'!$B138,,,),"ш")</f>
        <v>1</v>
      </c>
      <c r="K138" s="65">
        <f ca="1">COUNTIF(OFFSET(class9_1,MATCH(K$1,'9 класс'!$A:$A,0)-7+'Итог по классам'!$B138,,,),"Ф")</f>
        <v>0</v>
      </c>
      <c r="L138" s="23">
        <f ca="1">COUNTIF(OFFSET(class9_1,MATCH(L$1,'9 класс'!$A:$A,0)-7+'Итог по классам'!$B138,,,),"р")</f>
        <v>0</v>
      </c>
      <c r="M138" s="23">
        <f ca="1">COUNTIF(OFFSET(class9_1,MATCH(M$1,'9 класс'!$A:$A,0)-7+'Итог по классам'!$B138,,,),"ш")</f>
        <v>1</v>
      </c>
      <c r="N138" s="23">
        <f ca="1">COUNTIF(OFFSET(class9_2,MATCH(N$1,'9 класс'!$A:$A,0)-7+'Итог по классам'!$B138,,,),"Ф")</f>
        <v>0</v>
      </c>
      <c r="O138" s="23">
        <f ca="1">COUNTIF(OFFSET(class9_2,MATCH(O$1,'9 класс'!$A:$A,0)-7+'Итог по классам'!$B138,,,),"р")</f>
        <v>0</v>
      </c>
      <c r="P138" s="23">
        <f ca="1">COUNTIF(OFFSET(class9_2,MATCH(P$1,'9 класс'!$A:$A,0)-7+'Итог по классам'!$B138,,,),"ш")</f>
        <v>1</v>
      </c>
      <c r="Q138" s="65">
        <f ca="1">COUNTIF(OFFSET(class9_1,MATCH(Q$1,'9 класс'!$A:$A,0)-7+'Итог по классам'!$B138,,,),"Ф")</f>
        <v>0</v>
      </c>
      <c r="R138" s="23">
        <f ca="1">COUNTIF(OFFSET(class9_1,MATCH(R$1,'9 класс'!$A:$A,0)-7+'Итог по классам'!$B138,,,),"р")</f>
        <v>0</v>
      </c>
      <c r="S138" s="23">
        <f ca="1">COUNTIF(OFFSET(class9_1,MATCH(S$1,'9 класс'!$A:$A,0)-7+'Итог по классам'!$B138,,,),"ш")</f>
        <v>1</v>
      </c>
      <c r="T138" s="23">
        <f ca="1">COUNTIF(OFFSET(class9_2,MATCH(T$1,'9 класс'!$A:$A,0)-7+'Итог по классам'!$B138,,,),"Ф")</f>
        <v>0</v>
      </c>
      <c r="U138" s="23">
        <f ca="1">COUNTIF(OFFSET(class9_2,MATCH(U$1,'9 класс'!$A:$A,0)-7+'Итог по классам'!$B138,,,),"р")</f>
        <v>0</v>
      </c>
      <c r="V138" s="23">
        <f ca="1">COUNTIF(OFFSET(class9_2,MATCH(V$1,'9 класс'!$A:$A,0)-7+'Итог по классам'!$B138,,,),"ш")</f>
        <v>1</v>
      </c>
      <c r="W138" s="65">
        <f ca="1">COUNTIF(OFFSET(class9_1,MATCH(W$1,'9 класс'!$A:$A,0)-7+'Итог по классам'!$B138,,,),"Ф")</f>
        <v>0</v>
      </c>
      <c r="X138" s="23">
        <f ca="1">COUNTIF(OFFSET(class9_1,MATCH(X$1,'9 класс'!$A:$A,0)-7+'Итог по классам'!$B138,,,),"р")</f>
        <v>0</v>
      </c>
      <c r="Y138" s="23">
        <f ca="1">COUNTIF(OFFSET(class9_1,MATCH(Y$1,'9 класс'!$A:$A,0)-7+'Итог по классам'!$B138,,,),"ш")</f>
        <v>0</v>
      </c>
      <c r="Z138" s="23">
        <f ca="1">COUNTIF(OFFSET(class9_2,MATCH(Z$1,'9 класс'!$A:$A,0)-7+'Итог по классам'!$B138,,,),"Ф")</f>
        <v>0</v>
      </c>
      <c r="AA138" s="23">
        <f ca="1">COUNTIF(OFFSET(class9_2,MATCH(AA$1,'9 класс'!$A:$A,0)-7+'Итог по классам'!$B138,,,),"р")</f>
        <v>0</v>
      </c>
      <c r="AB138" s="23">
        <f ca="1">COUNTIF(OFFSET(class9_2,MATCH(AB$1,'9 класс'!$A:$A,0)-7+'Итог по классам'!$B138,,,),"ш")</f>
        <v>0</v>
      </c>
    </row>
    <row r="139" spans="1:28" ht="15.75" customHeight="1" x14ac:dyDescent="0.25">
      <c r="A139" s="64">
        <f t="shared" si="7"/>
        <v>3</v>
      </c>
      <c r="B139" s="23">
        <v>3</v>
      </c>
      <c r="C139" s="38" t="s">
        <v>72</v>
      </c>
      <c r="D139" s="38" t="s">
        <v>114</v>
      </c>
      <c r="E139" s="23">
        <f ca="1">COUNTIF(OFFSET(class9_1,MATCH(E$1,'9 класс'!$A:$A,0)-7+'Итог по классам'!$B139,,,),"Ф")</f>
        <v>0</v>
      </c>
      <c r="F139" s="23">
        <f ca="1">COUNTIF(OFFSET(class9_1,MATCH(F$1,'9 класс'!$A:$A,0)-7+'Итог по классам'!$B139,,,),"р")</f>
        <v>0</v>
      </c>
      <c r="G139" s="23">
        <f ca="1">COUNTIF(OFFSET(class9_1,MATCH(G$1,'9 класс'!$A:$A,0)-7+'Итог по классам'!$B139,,,),"ш")</f>
        <v>0</v>
      </c>
      <c r="H139" s="23">
        <f ca="1">COUNTIF(OFFSET(class9_2,MATCH(H$1,'9 класс'!$A:$A,0)-7+'Итог по классам'!$B139,,,),"Ф")</f>
        <v>0</v>
      </c>
      <c r="I139" s="23">
        <f ca="1">COUNTIF(OFFSET(class9_2,MATCH(I$1,'9 класс'!$A:$A,0)-7+'Итог по классам'!$B139,,,),"р")</f>
        <v>0</v>
      </c>
      <c r="J139" s="23">
        <f ca="1">COUNTIF(OFFSET(class9_2,MATCH(J$1,'9 класс'!$A:$A,0)-7+'Итог по классам'!$B139,,,),"ш")</f>
        <v>0</v>
      </c>
      <c r="K139" s="65">
        <f ca="1">COUNTIF(OFFSET(class9_1,MATCH(K$1,'9 класс'!$A:$A,0)-7+'Итог по классам'!$B139,,,),"Ф")</f>
        <v>0</v>
      </c>
      <c r="L139" s="23">
        <f ca="1">COUNTIF(OFFSET(class9_1,MATCH(L$1,'9 класс'!$A:$A,0)-7+'Итог по классам'!$B139,,,),"р")</f>
        <v>0</v>
      </c>
      <c r="M139" s="23">
        <f ca="1">COUNTIF(OFFSET(class9_1,MATCH(M$1,'9 класс'!$A:$A,0)-7+'Итог по классам'!$B139,,,),"ш")</f>
        <v>0</v>
      </c>
      <c r="N139" s="23">
        <f ca="1">COUNTIF(OFFSET(class9_2,MATCH(N$1,'9 класс'!$A:$A,0)-7+'Итог по классам'!$B139,,,),"Ф")</f>
        <v>0</v>
      </c>
      <c r="O139" s="23">
        <f ca="1">COUNTIF(OFFSET(class9_2,MATCH(O$1,'9 класс'!$A:$A,0)-7+'Итог по классам'!$B139,,,),"р")</f>
        <v>0</v>
      </c>
      <c r="P139" s="23">
        <f ca="1">COUNTIF(OFFSET(class9_2,MATCH(P$1,'9 класс'!$A:$A,0)-7+'Итог по классам'!$B139,,,),"ш")</f>
        <v>0</v>
      </c>
      <c r="Q139" s="65">
        <f ca="1">COUNTIF(OFFSET(class9_1,MATCH(Q$1,'9 класс'!$A:$A,0)-7+'Итог по классам'!$B139,,,),"Ф")</f>
        <v>0</v>
      </c>
      <c r="R139" s="23">
        <f ca="1">COUNTIF(OFFSET(class9_1,MATCH(R$1,'9 класс'!$A:$A,0)-7+'Итог по классам'!$B139,,,),"р")</f>
        <v>0</v>
      </c>
      <c r="S139" s="23">
        <f ca="1">COUNTIF(OFFSET(class9_1,MATCH(S$1,'9 класс'!$A:$A,0)-7+'Итог по классам'!$B139,,,),"ш")</f>
        <v>0</v>
      </c>
      <c r="T139" s="23">
        <f ca="1">COUNTIF(OFFSET(class9_2,MATCH(T$1,'9 класс'!$A:$A,0)-7+'Итог по классам'!$B139,,,),"Ф")</f>
        <v>0</v>
      </c>
      <c r="U139" s="23">
        <f ca="1">COUNTIF(OFFSET(class9_2,MATCH(U$1,'9 класс'!$A:$A,0)-7+'Итог по классам'!$B139,,,),"р")</f>
        <v>0</v>
      </c>
      <c r="V139" s="23">
        <f ca="1">COUNTIF(OFFSET(class9_2,MATCH(V$1,'9 класс'!$A:$A,0)-7+'Итог по классам'!$B139,,,),"ш")</f>
        <v>0</v>
      </c>
      <c r="W139" s="65">
        <f ca="1">COUNTIF(OFFSET(class9_1,MATCH(W$1,'9 класс'!$A:$A,0)-7+'Итог по классам'!$B139,,,),"Ф")</f>
        <v>0</v>
      </c>
      <c r="X139" s="23">
        <f ca="1">COUNTIF(OFFSET(class9_1,MATCH(X$1,'9 класс'!$A:$A,0)-7+'Итог по классам'!$B139,,,),"р")</f>
        <v>0</v>
      </c>
      <c r="Y139" s="23">
        <f ca="1">COUNTIF(OFFSET(class9_1,MATCH(Y$1,'9 класс'!$A:$A,0)-7+'Итог по классам'!$B139,,,),"ш")</f>
        <v>0</v>
      </c>
      <c r="Z139" s="23">
        <f ca="1">COUNTIF(OFFSET(class9_2,MATCH(Z$1,'9 класс'!$A:$A,0)-7+'Итог по классам'!$B139,,,),"Ф")</f>
        <v>0</v>
      </c>
      <c r="AA139" s="23">
        <f ca="1">COUNTIF(OFFSET(class9_2,MATCH(AA$1,'9 класс'!$A:$A,0)-7+'Итог по классам'!$B139,,,),"р")</f>
        <v>0</v>
      </c>
      <c r="AB139" s="23">
        <f ca="1">COUNTIF(OFFSET(class9_2,MATCH(AB$1,'9 класс'!$A:$A,0)-7+'Итог по классам'!$B139,,,),"ш")</f>
        <v>0</v>
      </c>
    </row>
    <row r="140" spans="1:28" ht="15.75" customHeight="1" x14ac:dyDescent="0.25">
      <c r="A140" s="64">
        <f t="shared" si="7"/>
        <v>3</v>
      </c>
      <c r="B140" s="23">
        <v>4</v>
      </c>
      <c r="C140" s="38" t="s">
        <v>93</v>
      </c>
      <c r="D140" s="38" t="s">
        <v>114</v>
      </c>
      <c r="E140" s="23">
        <f ca="1">COUNTIF(OFFSET(class9_1,MATCH(E$1,'9 класс'!$A:$A,0)-7+'Итог по классам'!$B140,,,),"Ф")</f>
        <v>0</v>
      </c>
      <c r="F140" s="23">
        <f ca="1">COUNTIF(OFFSET(class9_1,MATCH(F$1,'9 класс'!$A:$A,0)-7+'Итог по классам'!$B140,,,),"р")</f>
        <v>0</v>
      </c>
      <c r="G140" s="23">
        <f ca="1">COUNTIF(OFFSET(class9_1,MATCH(G$1,'9 класс'!$A:$A,0)-7+'Итог по классам'!$B140,,,),"ш")</f>
        <v>0</v>
      </c>
      <c r="H140" s="23">
        <f ca="1">COUNTIF(OFFSET(class9_2,MATCH(H$1,'9 класс'!$A:$A,0)-7+'Итог по классам'!$B140,,,),"Ф")</f>
        <v>0</v>
      </c>
      <c r="I140" s="23">
        <f ca="1">COUNTIF(OFFSET(class9_2,MATCH(I$1,'9 класс'!$A:$A,0)-7+'Итог по классам'!$B140,,,),"р")</f>
        <v>0</v>
      </c>
      <c r="J140" s="23">
        <f ca="1">COUNTIF(OFFSET(class9_2,MATCH(J$1,'9 класс'!$A:$A,0)-7+'Итог по классам'!$B140,,,),"ш")</f>
        <v>0</v>
      </c>
      <c r="K140" s="65">
        <f ca="1">COUNTIF(OFFSET(class9_1,MATCH(K$1,'9 класс'!$A:$A,0)-7+'Итог по классам'!$B140,,,),"Ф")</f>
        <v>0</v>
      </c>
      <c r="L140" s="23">
        <f ca="1">COUNTIF(OFFSET(class9_1,MATCH(L$1,'9 класс'!$A:$A,0)-7+'Итог по классам'!$B140,,,),"р")</f>
        <v>0</v>
      </c>
      <c r="M140" s="23">
        <f ca="1">COUNTIF(OFFSET(class9_1,MATCH(M$1,'9 класс'!$A:$A,0)-7+'Итог по классам'!$B140,,,),"ш")</f>
        <v>0</v>
      </c>
      <c r="N140" s="23">
        <f ca="1">COUNTIF(OFFSET(class9_2,MATCH(N$1,'9 класс'!$A:$A,0)-7+'Итог по классам'!$B140,,,),"Ф")</f>
        <v>0</v>
      </c>
      <c r="O140" s="23">
        <f ca="1">COUNTIF(OFFSET(class9_2,MATCH(O$1,'9 класс'!$A:$A,0)-7+'Итог по классам'!$B140,,,),"р")</f>
        <v>0</v>
      </c>
      <c r="P140" s="23">
        <f ca="1">COUNTIF(OFFSET(class9_2,MATCH(P$1,'9 класс'!$A:$A,0)-7+'Итог по классам'!$B140,,,),"ш")</f>
        <v>0</v>
      </c>
      <c r="Q140" s="65">
        <f ca="1">COUNTIF(OFFSET(class9_1,MATCH(Q$1,'9 класс'!$A:$A,0)-7+'Итог по классам'!$B140,,,),"Ф")</f>
        <v>0</v>
      </c>
      <c r="R140" s="23">
        <f ca="1">COUNTIF(OFFSET(class9_1,MATCH(R$1,'9 класс'!$A:$A,0)-7+'Итог по классам'!$B140,,,),"р")</f>
        <v>0</v>
      </c>
      <c r="S140" s="23">
        <f ca="1">COUNTIF(OFFSET(class9_1,MATCH(S$1,'9 класс'!$A:$A,0)-7+'Итог по классам'!$B140,,,),"ш")</f>
        <v>0</v>
      </c>
      <c r="T140" s="23">
        <f ca="1">COUNTIF(OFFSET(class9_2,MATCH(T$1,'9 класс'!$A:$A,0)-7+'Итог по классам'!$B140,,,),"Ф")</f>
        <v>0</v>
      </c>
      <c r="U140" s="23">
        <f ca="1">COUNTIF(OFFSET(class9_2,MATCH(U$1,'9 класс'!$A:$A,0)-7+'Итог по классам'!$B140,,,),"р")</f>
        <v>0</v>
      </c>
      <c r="V140" s="23">
        <f ca="1">COUNTIF(OFFSET(class9_2,MATCH(V$1,'9 класс'!$A:$A,0)-7+'Итог по классам'!$B140,,,),"ш")</f>
        <v>0</v>
      </c>
      <c r="W140" s="65">
        <f ca="1">COUNTIF(OFFSET(class9_1,MATCH(W$1,'9 класс'!$A:$A,0)-7+'Итог по классам'!$B140,,,),"Ф")</f>
        <v>0</v>
      </c>
      <c r="X140" s="23">
        <f ca="1">COUNTIF(OFFSET(class9_1,MATCH(X$1,'9 класс'!$A:$A,0)-7+'Итог по классам'!$B140,,,),"р")</f>
        <v>0</v>
      </c>
      <c r="Y140" s="23">
        <f ca="1">COUNTIF(OFFSET(class9_1,MATCH(Y$1,'9 класс'!$A:$A,0)-7+'Итог по классам'!$B140,,,),"ш")</f>
        <v>0</v>
      </c>
      <c r="Z140" s="23">
        <f ca="1">COUNTIF(OFFSET(class9_2,MATCH(Z$1,'9 класс'!$A:$A,0)-7+'Итог по классам'!$B140,,,),"Ф")</f>
        <v>0</v>
      </c>
      <c r="AA140" s="23">
        <f ca="1">COUNTIF(OFFSET(class9_2,MATCH(AA$1,'9 класс'!$A:$A,0)-7+'Итог по классам'!$B140,,,),"р")</f>
        <v>0</v>
      </c>
      <c r="AB140" s="23">
        <f ca="1">COUNTIF(OFFSET(class9_2,MATCH(AB$1,'9 класс'!$A:$A,0)-7+'Итог по классам'!$B140,,,),"ш")</f>
        <v>0</v>
      </c>
    </row>
    <row r="141" spans="1:28" ht="15.75" customHeight="1" x14ac:dyDescent="0.25">
      <c r="A141" s="64">
        <f t="shared" si="7"/>
        <v>3</v>
      </c>
      <c r="B141" s="23">
        <v>5</v>
      </c>
      <c r="C141" s="38" t="s">
        <v>74</v>
      </c>
      <c r="D141" s="38" t="s">
        <v>114</v>
      </c>
      <c r="E141" s="23">
        <f ca="1">COUNTIF(OFFSET(class9_1,MATCH(E$1,'9 класс'!$A:$A,0)-7+'Итог по классам'!$B141,,,),"Ф")</f>
        <v>0</v>
      </c>
      <c r="F141" s="23">
        <f ca="1">COUNTIF(OFFSET(class9_1,MATCH(F$1,'9 класс'!$A:$A,0)-7+'Итог по классам'!$B141,,,),"р")</f>
        <v>0</v>
      </c>
      <c r="G141" s="23">
        <f ca="1">COUNTIF(OFFSET(class9_1,MATCH(G$1,'9 класс'!$A:$A,0)-7+'Итог по классам'!$B141,,,),"ш")</f>
        <v>2</v>
      </c>
      <c r="H141" s="23">
        <f ca="1">COUNTIF(OFFSET(class9_2,MATCH(H$1,'9 класс'!$A:$A,0)-7+'Итог по классам'!$B141,,,),"Ф")</f>
        <v>0</v>
      </c>
      <c r="I141" s="23">
        <f ca="1">COUNTIF(OFFSET(class9_2,MATCH(I$1,'9 класс'!$A:$A,0)-7+'Итог по классам'!$B141,,,),"р")</f>
        <v>0</v>
      </c>
      <c r="J141" s="23">
        <f ca="1">COUNTIF(OFFSET(class9_2,MATCH(J$1,'9 класс'!$A:$A,0)-7+'Итог по классам'!$B141,,,),"ш")</f>
        <v>1</v>
      </c>
      <c r="K141" s="65">
        <f ca="1">COUNTIF(OFFSET(class9_1,MATCH(K$1,'9 класс'!$A:$A,0)-7+'Итог по классам'!$B141,,,),"Ф")</f>
        <v>0</v>
      </c>
      <c r="L141" s="23">
        <f ca="1">COUNTIF(OFFSET(class9_1,MATCH(L$1,'9 класс'!$A:$A,0)-7+'Итог по классам'!$B141,,,),"р")</f>
        <v>0</v>
      </c>
      <c r="M141" s="23">
        <f ca="1">COUNTIF(OFFSET(class9_1,MATCH(M$1,'9 класс'!$A:$A,0)-7+'Итог по классам'!$B141,,,),"ш")</f>
        <v>2</v>
      </c>
      <c r="N141" s="23">
        <f ca="1">COUNTIF(OFFSET(class9_2,MATCH(N$1,'9 класс'!$A:$A,0)-7+'Итог по классам'!$B141,,,),"Ф")</f>
        <v>0</v>
      </c>
      <c r="O141" s="23">
        <f ca="1">COUNTIF(OFFSET(class9_2,MATCH(O$1,'9 класс'!$A:$A,0)-7+'Итог по классам'!$B141,,,),"р")</f>
        <v>0</v>
      </c>
      <c r="P141" s="23">
        <f ca="1">COUNTIF(OFFSET(class9_2,MATCH(P$1,'9 класс'!$A:$A,0)-7+'Итог по классам'!$B141,,,),"ш")</f>
        <v>1</v>
      </c>
      <c r="Q141" s="65">
        <f ca="1">COUNTIF(OFFSET(class9_1,MATCH(Q$1,'9 класс'!$A:$A,0)-7+'Итог по классам'!$B141,,,),"Ф")</f>
        <v>0</v>
      </c>
      <c r="R141" s="23">
        <f ca="1">COUNTIF(OFFSET(class9_1,MATCH(R$1,'9 класс'!$A:$A,0)-7+'Итог по классам'!$B141,,,),"р")</f>
        <v>0</v>
      </c>
      <c r="S141" s="23">
        <f ca="1">COUNTIF(OFFSET(class9_1,MATCH(S$1,'9 класс'!$A:$A,0)-7+'Итог по классам'!$B141,,,),"ш")</f>
        <v>2</v>
      </c>
      <c r="T141" s="23">
        <f ca="1">COUNTIF(OFFSET(class9_2,MATCH(T$1,'9 класс'!$A:$A,0)-7+'Итог по классам'!$B141,,,),"Ф")</f>
        <v>0</v>
      </c>
      <c r="U141" s="23">
        <f ca="1">COUNTIF(OFFSET(class9_2,MATCH(U$1,'9 класс'!$A:$A,0)-7+'Итог по классам'!$B141,,,),"р")</f>
        <v>0</v>
      </c>
      <c r="V141" s="23">
        <f ca="1">COUNTIF(OFFSET(class9_2,MATCH(V$1,'9 класс'!$A:$A,0)-7+'Итог по классам'!$B141,,,),"ш")</f>
        <v>1</v>
      </c>
      <c r="W141" s="65">
        <f ca="1">COUNTIF(OFFSET(class9_1,MATCH(W$1,'9 класс'!$A:$A,0)-7+'Итог по классам'!$B141,,,),"Ф")</f>
        <v>0</v>
      </c>
      <c r="X141" s="23">
        <f ca="1">COUNTIF(OFFSET(class9_1,MATCH(X$1,'9 класс'!$A:$A,0)-7+'Итог по классам'!$B141,,,),"р")</f>
        <v>0</v>
      </c>
      <c r="Y141" s="23">
        <f ca="1">COUNTIF(OFFSET(class9_1,MATCH(Y$1,'9 класс'!$A:$A,0)-7+'Итог по классам'!$B141,,,),"ш")</f>
        <v>0</v>
      </c>
      <c r="Z141" s="23">
        <f ca="1">COUNTIF(OFFSET(class9_2,MATCH(Z$1,'9 класс'!$A:$A,0)-7+'Итог по классам'!$B141,,,),"Ф")</f>
        <v>0</v>
      </c>
      <c r="AA141" s="23">
        <f ca="1">COUNTIF(OFFSET(class9_2,MATCH(AA$1,'9 класс'!$A:$A,0)-7+'Итог по классам'!$B141,,,),"р")</f>
        <v>0</v>
      </c>
      <c r="AB141" s="23">
        <f ca="1">COUNTIF(OFFSET(class9_2,MATCH(AB$1,'9 класс'!$A:$A,0)-7+'Итог по классам'!$B141,,,),"ш")</f>
        <v>0</v>
      </c>
    </row>
    <row r="142" spans="1:28" ht="15.75" customHeight="1" x14ac:dyDescent="0.25">
      <c r="A142" s="64">
        <f t="shared" si="7"/>
        <v>3</v>
      </c>
      <c r="B142" s="23">
        <v>6</v>
      </c>
      <c r="C142" s="38" t="s">
        <v>94</v>
      </c>
      <c r="D142" s="38" t="s">
        <v>114</v>
      </c>
      <c r="E142" s="23">
        <f ca="1">COUNTIF(OFFSET(class9_1,MATCH(E$1,'9 класс'!$A:$A,0)-7+'Итог по классам'!$B142,,,),"Ф")</f>
        <v>0</v>
      </c>
      <c r="F142" s="23">
        <f ca="1">COUNTIF(OFFSET(class9_1,MATCH(F$1,'9 класс'!$A:$A,0)-7+'Итог по классам'!$B142,,,),"р")</f>
        <v>0</v>
      </c>
      <c r="G142" s="23">
        <f ca="1">COUNTIF(OFFSET(class9_1,MATCH(G$1,'9 класс'!$A:$A,0)-7+'Итог по классам'!$B142,,,),"ш")</f>
        <v>0</v>
      </c>
      <c r="H142" s="23">
        <f ca="1">COUNTIF(OFFSET(class9_2,MATCH(H$1,'9 класс'!$A:$A,0)-7+'Итог по классам'!$B142,,,),"Ф")</f>
        <v>0</v>
      </c>
      <c r="I142" s="23">
        <f ca="1">COUNTIF(OFFSET(class9_2,MATCH(I$1,'9 класс'!$A:$A,0)-7+'Итог по классам'!$B142,,,),"р")</f>
        <v>0</v>
      </c>
      <c r="J142" s="23">
        <f ca="1">COUNTIF(OFFSET(class9_2,MATCH(J$1,'9 класс'!$A:$A,0)-7+'Итог по классам'!$B142,,,),"ш")</f>
        <v>0</v>
      </c>
      <c r="K142" s="65">
        <f ca="1">COUNTIF(OFFSET(class9_1,MATCH(K$1,'9 класс'!$A:$A,0)-7+'Итог по классам'!$B142,,,),"Ф")</f>
        <v>0</v>
      </c>
      <c r="L142" s="23">
        <f ca="1">COUNTIF(OFFSET(class9_1,MATCH(L$1,'9 класс'!$A:$A,0)-7+'Итог по классам'!$B142,,,),"р")</f>
        <v>0</v>
      </c>
      <c r="M142" s="23">
        <f ca="1">COUNTIF(OFFSET(class9_1,MATCH(M$1,'9 класс'!$A:$A,0)-7+'Итог по классам'!$B142,,,),"ш")</f>
        <v>0</v>
      </c>
      <c r="N142" s="23">
        <f ca="1">COUNTIF(OFFSET(class9_2,MATCH(N$1,'9 класс'!$A:$A,0)-7+'Итог по классам'!$B142,,,),"Ф")</f>
        <v>0</v>
      </c>
      <c r="O142" s="23">
        <f ca="1">COUNTIF(OFFSET(class9_2,MATCH(O$1,'9 класс'!$A:$A,0)-7+'Итог по классам'!$B142,,,),"р")</f>
        <v>0</v>
      </c>
      <c r="P142" s="23">
        <f ca="1">COUNTIF(OFFSET(class9_2,MATCH(P$1,'9 класс'!$A:$A,0)-7+'Итог по классам'!$B142,,,),"ш")</f>
        <v>0</v>
      </c>
      <c r="Q142" s="65">
        <f ca="1">COUNTIF(OFFSET(class9_1,MATCH(Q$1,'9 класс'!$A:$A,0)-7+'Итог по классам'!$B142,,,),"Ф")</f>
        <v>0</v>
      </c>
      <c r="R142" s="23">
        <f ca="1">COUNTIF(OFFSET(class9_1,MATCH(R$1,'9 класс'!$A:$A,0)-7+'Итог по классам'!$B142,,,),"р")</f>
        <v>0</v>
      </c>
      <c r="S142" s="23">
        <f ca="1">COUNTIF(OFFSET(class9_1,MATCH(S$1,'9 класс'!$A:$A,0)-7+'Итог по классам'!$B142,,,),"ш")</f>
        <v>0</v>
      </c>
      <c r="T142" s="23">
        <f ca="1">COUNTIF(OFFSET(class9_2,MATCH(T$1,'9 класс'!$A:$A,0)-7+'Итог по классам'!$B142,,,),"Ф")</f>
        <v>0</v>
      </c>
      <c r="U142" s="23">
        <f ca="1">COUNTIF(OFFSET(class9_2,MATCH(U$1,'9 класс'!$A:$A,0)-7+'Итог по классам'!$B142,,,),"р")</f>
        <v>0</v>
      </c>
      <c r="V142" s="23">
        <f ca="1">COUNTIF(OFFSET(class9_2,MATCH(V$1,'9 класс'!$A:$A,0)-7+'Итог по классам'!$B142,,,),"ш")</f>
        <v>0</v>
      </c>
      <c r="W142" s="65">
        <f ca="1">COUNTIF(OFFSET(class9_1,MATCH(W$1,'9 класс'!$A:$A,0)-7+'Итог по классам'!$B142,,,),"Ф")</f>
        <v>0</v>
      </c>
      <c r="X142" s="23">
        <f ca="1">COUNTIF(OFFSET(class9_1,MATCH(X$1,'9 класс'!$A:$A,0)-7+'Итог по классам'!$B142,,,),"р")</f>
        <v>0</v>
      </c>
      <c r="Y142" s="23">
        <f ca="1">COUNTIF(OFFSET(class9_1,MATCH(Y$1,'9 класс'!$A:$A,0)-7+'Итог по классам'!$B142,,,),"ш")</f>
        <v>0</v>
      </c>
      <c r="Z142" s="23">
        <f ca="1">COUNTIF(OFFSET(class9_2,MATCH(Z$1,'9 класс'!$A:$A,0)-7+'Итог по классам'!$B142,,,),"Ф")</f>
        <v>0</v>
      </c>
      <c r="AA142" s="23">
        <f ca="1">COUNTIF(OFFSET(class9_2,MATCH(AA$1,'9 класс'!$A:$A,0)-7+'Итог по классам'!$B142,,,),"р")</f>
        <v>0</v>
      </c>
      <c r="AB142" s="23">
        <f ca="1">COUNTIF(OFFSET(class9_2,MATCH(AB$1,'9 класс'!$A:$A,0)-7+'Итог по классам'!$B142,,,),"ш")</f>
        <v>0</v>
      </c>
    </row>
    <row r="143" spans="1:28" ht="15.75" customHeight="1" x14ac:dyDescent="0.25">
      <c r="A143" s="64">
        <f t="shared" si="7"/>
        <v>3</v>
      </c>
      <c r="B143" s="23">
        <v>7</v>
      </c>
      <c r="C143" s="38" t="s">
        <v>108</v>
      </c>
      <c r="D143" s="38" t="s">
        <v>114</v>
      </c>
      <c r="E143" s="23">
        <f ca="1">COUNTIF(OFFSET(class9_1,MATCH(E$1,'9 класс'!$A:$A,0)-7+'Итог по классам'!$B143,,,),"Ф")</f>
        <v>0</v>
      </c>
      <c r="F143" s="23">
        <f ca="1">COUNTIF(OFFSET(class9_1,MATCH(F$1,'9 класс'!$A:$A,0)-7+'Итог по классам'!$B143,,,),"р")</f>
        <v>0</v>
      </c>
      <c r="G143" s="23">
        <f ca="1">COUNTIF(OFFSET(class9_1,MATCH(G$1,'9 класс'!$A:$A,0)-7+'Итог по классам'!$B143,,,),"ш")</f>
        <v>3</v>
      </c>
      <c r="H143" s="23">
        <f ca="1">COUNTIF(OFFSET(class9_2,MATCH(H$1,'9 класс'!$A:$A,0)-7+'Итог по классам'!$B143,,,),"Ф")</f>
        <v>0</v>
      </c>
      <c r="I143" s="23">
        <f ca="1">COUNTIF(OFFSET(class9_2,MATCH(I$1,'9 класс'!$A:$A,0)-7+'Итог по классам'!$B143,,,),"р")</f>
        <v>0</v>
      </c>
      <c r="J143" s="23">
        <f ca="1">COUNTIF(OFFSET(class9_2,MATCH(J$1,'9 класс'!$A:$A,0)-7+'Итог по классам'!$B143,,,),"ш")</f>
        <v>3</v>
      </c>
      <c r="K143" s="65">
        <f ca="1">COUNTIF(OFFSET(class9_1,MATCH(K$1,'9 класс'!$A:$A,0)-7+'Итог по классам'!$B143,,,),"Ф")</f>
        <v>0</v>
      </c>
      <c r="L143" s="23">
        <f ca="1">COUNTIF(OFFSET(class9_1,MATCH(L$1,'9 класс'!$A:$A,0)-7+'Итог по классам'!$B143,,,),"р")</f>
        <v>0</v>
      </c>
      <c r="M143" s="23">
        <f ca="1">COUNTIF(OFFSET(class9_1,MATCH(M$1,'9 класс'!$A:$A,0)-7+'Итог по классам'!$B143,,,),"ш")</f>
        <v>3</v>
      </c>
      <c r="N143" s="23">
        <f ca="1">COUNTIF(OFFSET(class9_2,MATCH(N$1,'9 класс'!$A:$A,0)-7+'Итог по классам'!$B143,,,),"Ф")</f>
        <v>0</v>
      </c>
      <c r="O143" s="23">
        <f ca="1">COUNTIF(OFFSET(class9_2,MATCH(O$1,'9 класс'!$A:$A,0)-7+'Итог по классам'!$B143,,,),"р")</f>
        <v>0</v>
      </c>
      <c r="P143" s="23">
        <f ca="1">COUNTIF(OFFSET(class9_2,MATCH(P$1,'9 класс'!$A:$A,0)-7+'Итог по классам'!$B143,,,),"ш")</f>
        <v>3</v>
      </c>
      <c r="Q143" s="65">
        <f ca="1">COUNTIF(OFFSET(class9_1,MATCH(Q$1,'9 класс'!$A:$A,0)-7+'Итог по классам'!$B143,,,),"Ф")</f>
        <v>0</v>
      </c>
      <c r="R143" s="23">
        <f ca="1">COUNTIF(OFFSET(class9_1,MATCH(R$1,'9 класс'!$A:$A,0)-7+'Итог по классам'!$B143,,,),"р")</f>
        <v>0</v>
      </c>
      <c r="S143" s="23">
        <f ca="1">COUNTIF(OFFSET(class9_1,MATCH(S$1,'9 класс'!$A:$A,0)-7+'Итог по классам'!$B143,,,),"ш")</f>
        <v>3</v>
      </c>
      <c r="T143" s="23">
        <f ca="1">COUNTIF(OFFSET(class9_2,MATCH(T$1,'9 класс'!$A:$A,0)-7+'Итог по классам'!$B143,,,),"Ф")</f>
        <v>0</v>
      </c>
      <c r="U143" s="23">
        <f ca="1">COUNTIF(OFFSET(class9_2,MATCH(U$1,'9 класс'!$A:$A,0)-7+'Итог по классам'!$B143,,,),"р")</f>
        <v>0</v>
      </c>
      <c r="V143" s="23">
        <f ca="1">COUNTIF(OFFSET(class9_2,MATCH(V$1,'9 класс'!$A:$A,0)-7+'Итог по классам'!$B143,,,),"ш")</f>
        <v>3</v>
      </c>
      <c r="W143" s="65">
        <f ca="1">COUNTIF(OFFSET(class9_1,MATCH(W$1,'9 класс'!$A:$A,0)-7+'Итог по классам'!$B143,,,),"Ф")</f>
        <v>0</v>
      </c>
      <c r="X143" s="23">
        <f ca="1">COUNTIF(OFFSET(class9_1,MATCH(X$1,'9 класс'!$A:$A,0)-7+'Итог по классам'!$B143,,,),"р")</f>
        <v>0</v>
      </c>
      <c r="Y143" s="23">
        <f ca="1">COUNTIF(OFFSET(class9_1,MATCH(Y$1,'9 класс'!$A:$A,0)-7+'Итог по классам'!$B143,,,),"ш")</f>
        <v>0</v>
      </c>
      <c r="Z143" s="23">
        <f ca="1">COUNTIF(OFFSET(class9_2,MATCH(Z$1,'9 класс'!$A:$A,0)-7+'Итог по классам'!$B143,,,),"Ф")</f>
        <v>0</v>
      </c>
      <c r="AA143" s="23">
        <f ca="1">COUNTIF(OFFSET(class9_2,MATCH(AA$1,'9 класс'!$A:$A,0)-7+'Итог по классам'!$B143,,,),"р")</f>
        <v>0</v>
      </c>
      <c r="AB143" s="23">
        <f ca="1">COUNTIF(OFFSET(class9_2,MATCH(AB$1,'9 класс'!$A:$A,0)-7+'Итог по классам'!$B143,,,),"ш")</f>
        <v>0</v>
      </c>
    </row>
    <row r="144" spans="1:28" ht="15.75" customHeight="1" x14ac:dyDescent="0.25">
      <c r="A144" s="64">
        <f t="shared" si="7"/>
        <v>3</v>
      </c>
      <c r="B144" s="23">
        <v>8</v>
      </c>
      <c r="C144" s="38" t="s">
        <v>109</v>
      </c>
      <c r="D144" s="38" t="s">
        <v>114</v>
      </c>
      <c r="E144" s="23">
        <f ca="1">COUNTIF(OFFSET(class9_1,MATCH(E$1,'9 класс'!$A:$A,0)-7+'Итог по классам'!$B144,,,),"Ф")</f>
        <v>0</v>
      </c>
      <c r="F144" s="23">
        <f ca="1">COUNTIF(OFFSET(class9_1,MATCH(F$1,'9 класс'!$A:$A,0)-7+'Итог по классам'!$B144,,,),"р")</f>
        <v>0</v>
      </c>
      <c r="G144" s="23">
        <f ca="1">COUNTIF(OFFSET(class9_1,MATCH(G$1,'9 класс'!$A:$A,0)-7+'Итог по классам'!$B144,,,),"ш")</f>
        <v>2</v>
      </c>
      <c r="H144" s="23">
        <f ca="1">COUNTIF(OFFSET(class9_2,MATCH(H$1,'9 класс'!$A:$A,0)-7+'Итог по классам'!$B144,,,),"Ф")</f>
        <v>0</v>
      </c>
      <c r="I144" s="23">
        <f ca="1">COUNTIF(OFFSET(class9_2,MATCH(I$1,'9 класс'!$A:$A,0)-7+'Итог по классам'!$B144,,,),"р")</f>
        <v>0</v>
      </c>
      <c r="J144" s="23">
        <f ca="1">COUNTIF(OFFSET(class9_2,MATCH(J$1,'9 класс'!$A:$A,0)-7+'Итог по классам'!$B144,,,),"ш")</f>
        <v>3</v>
      </c>
      <c r="K144" s="65">
        <f ca="1">COUNTIF(OFFSET(class9_1,MATCH(K$1,'9 класс'!$A:$A,0)-7+'Итог по классам'!$B144,,,),"Ф")</f>
        <v>0</v>
      </c>
      <c r="L144" s="23">
        <f ca="1">COUNTIF(OFFSET(class9_1,MATCH(L$1,'9 класс'!$A:$A,0)-7+'Итог по классам'!$B144,,,),"р")</f>
        <v>0</v>
      </c>
      <c r="M144" s="23">
        <f ca="1">COUNTIF(OFFSET(class9_1,MATCH(M$1,'9 класс'!$A:$A,0)-7+'Итог по классам'!$B144,,,),"ш")</f>
        <v>2</v>
      </c>
      <c r="N144" s="23">
        <f ca="1">COUNTIF(OFFSET(class9_2,MATCH(N$1,'9 класс'!$A:$A,0)-7+'Итог по классам'!$B144,,,),"Ф")</f>
        <v>0</v>
      </c>
      <c r="O144" s="23">
        <f ca="1">COUNTIF(OFFSET(class9_2,MATCH(O$1,'9 класс'!$A:$A,0)-7+'Итог по классам'!$B144,,,),"р")</f>
        <v>0</v>
      </c>
      <c r="P144" s="23">
        <f ca="1">COUNTIF(OFFSET(class9_2,MATCH(P$1,'9 класс'!$A:$A,0)-7+'Итог по классам'!$B144,,,),"ш")</f>
        <v>3</v>
      </c>
      <c r="Q144" s="65">
        <f ca="1">COUNTIF(OFFSET(class9_1,MATCH(Q$1,'9 класс'!$A:$A,0)-7+'Итог по классам'!$B144,,,),"Ф")</f>
        <v>0</v>
      </c>
      <c r="R144" s="23">
        <f ca="1">COUNTIF(OFFSET(class9_1,MATCH(R$1,'9 класс'!$A:$A,0)-7+'Итог по классам'!$B144,,,),"р")</f>
        <v>0</v>
      </c>
      <c r="S144" s="23">
        <f ca="1">COUNTIF(OFFSET(class9_1,MATCH(S$1,'9 класс'!$A:$A,0)-7+'Итог по классам'!$B144,,,),"ш")</f>
        <v>2</v>
      </c>
      <c r="T144" s="23">
        <f ca="1">COUNTIF(OFFSET(class9_2,MATCH(T$1,'9 класс'!$A:$A,0)-7+'Итог по классам'!$B144,,,),"Ф")</f>
        <v>0</v>
      </c>
      <c r="U144" s="23">
        <f ca="1">COUNTIF(OFFSET(class9_2,MATCH(U$1,'9 класс'!$A:$A,0)-7+'Итог по классам'!$B144,,,),"р")</f>
        <v>0</v>
      </c>
      <c r="V144" s="23">
        <f ca="1">COUNTIF(OFFSET(class9_2,MATCH(V$1,'9 класс'!$A:$A,0)-7+'Итог по классам'!$B144,,,),"ш")</f>
        <v>3</v>
      </c>
      <c r="W144" s="65">
        <f ca="1">COUNTIF(OFFSET(class9_1,MATCH(W$1,'9 класс'!$A:$A,0)-7+'Итог по классам'!$B144,,,),"Ф")</f>
        <v>0</v>
      </c>
      <c r="X144" s="23">
        <f ca="1">COUNTIF(OFFSET(class9_1,MATCH(X$1,'9 класс'!$A:$A,0)-7+'Итог по классам'!$B144,,,),"р")</f>
        <v>0</v>
      </c>
      <c r="Y144" s="23">
        <f ca="1">COUNTIF(OFFSET(class9_1,MATCH(Y$1,'9 класс'!$A:$A,0)-7+'Итог по классам'!$B144,,,),"ш")</f>
        <v>0</v>
      </c>
      <c r="Z144" s="23">
        <f ca="1">COUNTIF(OFFSET(class9_2,MATCH(Z$1,'9 класс'!$A:$A,0)-7+'Итог по классам'!$B144,,,),"Ф")</f>
        <v>0</v>
      </c>
      <c r="AA144" s="23">
        <f ca="1">COUNTIF(OFFSET(class9_2,MATCH(AA$1,'9 класс'!$A:$A,0)-7+'Итог по классам'!$B144,,,),"р")</f>
        <v>0</v>
      </c>
      <c r="AB144" s="23">
        <f ca="1">COUNTIF(OFFSET(class9_2,MATCH(AB$1,'9 класс'!$A:$A,0)-7+'Итог по классам'!$B144,,,),"ш")</f>
        <v>0</v>
      </c>
    </row>
    <row r="145" spans="1:28" ht="15.75" customHeight="1" x14ac:dyDescent="0.25">
      <c r="A145" s="64">
        <f t="shared" si="7"/>
        <v>3</v>
      </c>
      <c r="B145" s="23">
        <v>9</v>
      </c>
      <c r="C145" s="38" t="s">
        <v>110</v>
      </c>
      <c r="D145" s="38" t="s">
        <v>114</v>
      </c>
      <c r="E145" s="23">
        <f ca="1">COUNTIF(OFFSET(class9_1,MATCH(E$1,'9 класс'!$A:$A,0)-7+'Итог по классам'!$B145,,,),"Ф")</f>
        <v>0</v>
      </c>
      <c r="F145" s="23">
        <f ca="1">COUNTIF(OFFSET(class9_1,MATCH(F$1,'9 класс'!$A:$A,0)-7+'Итог по классам'!$B145,,,),"р")</f>
        <v>0</v>
      </c>
      <c r="G145" s="23">
        <f ca="1">COUNTIF(OFFSET(class9_1,MATCH(G$1,'9 класс'!$A:$A,0)-7+'Итог по классам'!$B145,,,),"ш")</f>
        <v>0</v>
      </c>
      <c r="H145" s="23">
        <f ca="1">COUNTIF(OFFSET(class9_2,MATCH(H$1,'9 класс'!$A:$A,0)-7+'Итог по классам'!$B145,,,),"Ф")</f>
        <v>0</v>
      </c>
      <c r="I145" s="23">
        <f ca="1">COUNTIF(OFFSET(class9_2,MATCH(I$1,'9 класс'!$A:$A,0)-7+'Итог по классам'!$B145,,,),"р")</f>
        <v>0</v>
      </c>
      <c r="J145" s="23">
        <f ca="1">COUNTIF(OFFSET(class9_2,MATCH(J$1,'9 класс'!$A:$A,0)-7+'Итог по классам'!$B145,,,),"ш")</f>
        <v>1</v>
      </c>
      <c r="K145" s="65">
        <f ca="1">COUNTIF(OFFSET(class9_1,MATCH(K$1,'9 класс'!$A:$A,0)-7+'Итог по классам'!$B145,,,),"Ф")</f>
        <v>0</v>
      </c>
      <c r="L145" s="23">
        <f ca="1">COUNTIF(OFFSET(class9_1,MATCH(L$1,'9 класс'!$A:$A,0)-7+'Итог по классам'!$B145,,,),"р")</f>
        <v>0</v>
      </c>
      <c r="M145" s="23">
        <f ca="1">COUNTIF(OFFSET(class9_1,MATCH(M$1,'9 класс'!$A:$A,0)-7+'Итог по классам'!$B145,,,),"ш")</f>
        <v>0</v>
      </c>
      <c r="N145" s="23">
        <f ca="1">COUNTIF(OFFSET(class9_2,MATCH(N$1,'9 класс'!$A:$A,0)-7+'Итог по классам'!$B145,,,),"Ф")</f>
        <v>0</v>
      </c>
      <c r="O145" s="23">
        <f ca="1">COUNTIF(OFFSET(class9_2,MATCH(O$1,'9 класс'!$A:$A,0)-7+'Итог по классам'!$B145,,,),"р")</f>
        <v>0</v>
      </c>
      <c r="P145" s="23">
        <f ca="1">COUNTIF(OFFSET(class9_2,MATCH(P$1,'9 класс'!$A:$A,0)-7+'Итог по классам'!$B145,,,),"ш")</f>
        <v>1</v>
      </c>
      <c r="Q145" s="65">
        <f ca="1">COUNTIF(OFFSET(class9_1,MATCH(Q$1,'9 класс'!$A:$A,0)-7+'Итог по классам'!$B145,,,),"Ф")</f>
        <v>0</v>
      </c>
      <c r="R145" s="23">
        <f ca="1">COUNTIF(OFFSET(class9_1,MATCH(R$1,'9 класс'!$A:$A,0)-7+'Итог по классам'!$B145,,,),"р")</f>
        <v>0</v>
      </c>
      <c r="S145" s="23">
        <f ca="1">COUNTIF(OFFSET(class9_1,MATCH(S$1,'9 класс'!$A:$A,0)-7+'Итог по классам'!$B145,,,),"ш")</f>
        <v>0</v>
      </c>
      <c r="T145" s="23">
        <f ca="1">COUNTIF(OFFSET(class9_2,MATCH(T$1,'9 класс'!$A:$A,0)-7+'Итог по классам'!$B145,,,),"Ф")</f>
        <v>0</v>
      </c>
      <c r="U145" s="23">
        <f ca="1">COUNTIF(OFFSET(class9_2,MATCH(U$1,'9 класс'!$A:$A,0)-7+'Итог по классам'!$B145,,,),"р")</f>
        <v>0</v>
      </c>
      <c r="V145" s="23">
        <f ca="1">COUNTIF(OFFSET(class9_2,MATCH(V$1,'9 класс'!$A:$A,0)-7+'Итог по классам'!$B145,,,),"ш")</f>
        <v>1</v>
      </c>
      <c r="W145" s="65">
        <f ca="1">COUNTIF(OFFSET(class9_1,MATCH(W$1,'9 класс'!$A:$A,0)-7+'Итог по классам'!$B145,,,),"Ф")</f>
        <v>0</v>
      </c>
      <c r="X145" s="23">
        <f ca="1">COUNTIF(OFFSET(class9_1,MATCH(X$1,'9 класс'!$A:$A,0)-7+'Итог по классам'!$B145,,,),"р")</f>
        <v>0</v>
      </c>
      <c r="Y145" s="23">
        <f ca="1">COUNTIF(OFFSET(class9_1,MATCH(Y$1,'9 класс'!$A:$A,0)-7+'Итог по классам'!$B145,,,),"ш")</f>
        <v>0</v>
      </c>
      <c r="Z145" s="23">
        <f ca="1">COUNTIF(OFFSET(class9_2,MATCH(Z$1,'9 класс'!$A:$A,0)-7+'Итог по классам'!$B145,,,),"Ф")</f>
        <v>0</v>
      </c>
      <c r="AA145" s="23">
        <f ca="1">COUNTIF(OFFSET(class9_2,MATCH(AA$1,'9 класс'!$A:$A,0)-7+'Итог по классам'!$B145,,,),"р")</f>
        <v>0</v>
      </c>
      <c r="AB145" s="23">
        <f ca="1">COUNTIF(OFFSET(class9_2,MATCH(AB$1,'9 класс'!$A:$A,0)-7+'Итог по классам'!$B145,,,),"ш")</f>
        <v>0</v>
      </c>
    </row>
    <row r="146" spans="1:28" ht="15.75" customHeight="1" x14ac:dyDescent="0.25">
      <c r="A146" s="64">
        <f t="shared" si="7"/>
        <v>3</v>
      </c>
      <c r="B146" s="23">
        <v>10</v>
      </c>
      <c r="C146" s="38" t="s">
        <v>95</v>
      </c>
      <c r="D146" s="38" t="s">
        <v>114</v>
      </c>
      <c r="E146" s="23">
        <f ca="1">COUNTIF(OFFSET(class9_1,MATCH(E$1,'9 класс'!$A:$A,0)-7+'Итог по классам'!$B146,,,),"Ф")</f>
        <v>0</v>
      </c>
      <c r="F146" s="23">
        <f ca="1">COUNTIF(OFFSET(class9_1,MATCH(F$1,'9 класс'!$A:$A,0)-7+'Итог по классам'!$B146,,,),"р")</f>
        <v>0</v>
      </c>
      <c r="G146" s="23">
        <f ca="1">COUNTIF(OFFSET(class9_1,MATCH(G$1,'9 класс'!$A:$A,0)-7+'Итог по классам'!$B146,,,),"ш")</f>
        <v>0</v>
      </c>
      <c r="H146" s="23">
        <f ca="1">COUNTIF(OFFSET(class9_2,MATCH(H$1,'9 класс'!$A:$A,0)-7+'Итог по классам'!$B146,,,),"Ф")</f>
        <v>0</v>
      </c>
      <c r="I146" s="23">
        <f ca="1">COUNTIF(OFFSET(class9_2,MATCH(I$1,'9 класс'!$A:$A,0)-7+'Итог по классам'!$B146,,,),"р")</f>
        <v>0</v>
      </c>
      <c r="J146" s="23">
        <f ca="1">COUNTIF(OFFSET(class9_2,MATCH(J$1,'9 класс'!$A:$A,0)-7+'Итог по классам'!$B146,,,),"ш")</f>
        <v>1</v>
      </c>
      <c r="K146" s="65">
        <f ca="1">COUNTIF(OFFSET(class9_1,MATCH(K$1,'9 класс'!$A:$A,0)-7+'Итог по классам'!$B146,,,),"Ф")</f>
        <v>0</v>
      </c>
      <c r="L146" s="23">
        <f ca="1">COUNTIF(OFFSET(class9_1,MATCH(L$1,'9 класс'!$A:$A,0)-7+'Итог по классам'!$B146,,,),"р")</f>
        <v>0</v>
      </c>
      <c r="M146" s="23">
        <f ca="1">COUNTIF(OFFSET(class9_1,MATCH(M$1,'9 класс'!$A:$A,0)-7+'Итог по классам'!$B146,,,),"ш")</f>
        <v>0</v>
      </c>
      <c r="N146" s="23">
        <f ca="1">COUNTIF(OFFSET(class9_2,MATCH(N$1,'9 класс'!$A:$A,0)-7+'Итог по классам'!$B146,,,),"Ф")</f>
        <v>0</v>
      </c>
      <c r="O146" s="23">
        <f ca="1">COUNTIF(OFFSET(class9_2,MATCH(O$1,'9 класс'!$A:$A,0)-7+'Итог по классам'!$B146,,,),"р")</f>
        <v>0</v>
      </c>
      <c r="P146" s="23">
        <f ca="1">COUNTIF(OFFSET(class9_2,MATCH(P$1,'9 класс'!$A:$A,0)-7+'Итог по классам'!$B146,,,),"ш")</f>
        <v>1</v>
      </c>
      <c r="Q146" s="65">
        <f ca="1">COUNTIF(OFFSET(class9_1,MATCH(Q$1,'9 класс'!$A:$A,0)-7+'Итог по классам'!$B146,,,),"Ф")</f>
        <v>0</v>
      </c>
      <c r="R146" s="23">
        <f ca="1">COUNTIF(OFFSET(class9_1,MATCH(R$1,'9 класс'!$A:$A,0)-7+'Итог по классам'!$B146,,,),"р")</f>
        <v>0</v>
      </c>
      <c r="S146" s="23">
        <f ca="1">COUNTIF(OFFSET(class9_1,MATCH(S$1,'9 класс'!$A:$A,0)-7+'Итог по классам'!$B146,,,),"ш")</f>
        <v>0</v>
      </c>
      <c r="T146" s="23">
        <f ca="1">COUNTIF(OFFSET(class9_2,MATCH(T$1,'9 класс'!$A:$A,0)-7+'Итог по классам'!$B146,,,),"Ф")</f>
        <v>0</v>
      </c>
      <c r="U146" s="23">
        <f ca="1">COUNTIF(OFFSET(class9_2,MATCH(U$1,'9 класс'!$A:$A,0)-7+'Итог по классам'!$B146,,,),"р")</f>
        <v>0</v>
      </c>
      <c r="V146" s="23">
        <f ca="1">COUNTIF(OFFSET(class9_2,MATCH(V$1,'9 класс'!$A:$A,0)-7+'Итог по классам'!$B146,,,),"ш")</f>
        <v>1</v>
      </c>
      <c r="W146" s="65">
        <f ca="1">COUNTIF(OFFSET(class9_1,MATCH(W$1,'9 класс'!$A:$A,0)-7+'Итог по классам'!$B146,,,),"Ф")</f>
        <v>0</v>
      </c>
      <c r="X146" s="23">
        <f ca="1">COUNTIF(OFFSET(class9_1,MATCH(X$1,'9 класс'!$A:$A,0)-7+'Итог по классам'!$B146,,,),"р")</f>
        <v>0</v>
      </c>
      <c r="Y146" s="23">
        <f ca="1">COUNTIF(OFFSET(class9_1,MATCH(Y$1,'9 класс'!$A:$A,0)-7+'Итог по классам'!$B146,,,),"ш")</f>
        <v>0</v>
      </c>
      <c r="Z146" s="23">
        <f ca="1">COUNTIF(OFFSET(class9_2,MATCH(Z$1,'9 класс'!$A:$A,0)-7+'Итог по классам'!$B146,,,),"Ф")</f>
        <v>0</v>
      </c>
      <c r="AA146" s="23">
        <f ca="1">COUNTIF(OFFSET(class9_2,MATCH(AA$1,'9 класс'!$A:$A,0)-7+'Итог по классам'!$B146,,,),"р")</f>
        <v>0</v>
      </c>
      <c r="AB146" s="23">
        <f ca="1">COUNTIF(OFFSET(class9_2,MATCH(AB$1,'9 класс'!$A:$A,0)-7+'Итог по классам'!$B146,,,),"ш")</f>
        <v>0</v>
      </c>
    </row>
    <row r="147" spans="1:28" ht="15.75" customHeight="1" x14ac:dyDescent="0.25">
      <c r="A147" s="64">
        <f t="shared" si="7"/>
        <v>3</v>
      </c>
      <c r="B147" s="23">
        <v>11</v>
      </c>
      <c r="C147" s="38" t="s">
        <v>96</v>
      </c>
      <c r="D147" s="38" t="s">
        <v>114</v>
      </c>
      <c r="E147" s="23">
        <f ca="1">COUNTIF(OFFSET(class9_1,MATCH(E$1,'9 класс'!$A:$A,0)-7+'Итог по классам'!$B147,,,),"Ф")</f>
        <v>0</v>
      </c>
      <c r="F147" s="23">
        <f ca="1">COUNTIF(OFFSET(class9_1,MATCH(F$1,'9 класс'!$A:$A,0)-7+'Итог по классам'!$B147,,,),"р")</f>
        <v>0</v>
      </c>
      <c r="G147" s="23">
        <f ca="1">COUNTIF(OFFSET(class9_1,MATCH(G$1,'9 класс'!$A:$A,0)-7+'Итог по классам'!$B147,,,),"ш")</f>
        <v>1</v>
      </c>
      <c r="H147" s="23">
        <f ca="1">COUNTIF(OFFSET(class9_2,MATCH(H$1,'9 класс'!$A:$A,0)-7+'Итог по классам'!$B147,,,),"Ф")</f>
        <v>0</v>
      </c>
      <c r="I147" s="23">
        <f ca="1">COUNTIF(OFFSET(class9_2,MATCH(I$1,'9 класс'!$A:$A,0)-7+'Итог по классам'!$B147,,,),"р")</f>
        <v>0</v>
      </c>
      <c r="J147" s="23">
        <f ca="1">COUNTIF(OFFSET(class9_2,MATCH(J$1,'9 класс'!$A:$A,0)-7+'Итог по классам'!$B147,,,),"ш")</f>
        <v>1</v>
      </c>
      <c r="K147" s="65">
        <f ca="1">COUNTIF(OFFSET(class9_1,MATCH(K$1,'9 класс'!$A:$A,0)-7+'Итог по классам'!$B147,,,),"Ф")</f>
        <v>0</v>
      </c>
      <c r="L147" s="23">
        <f ca="1">COUNTIF(OFFSET(class9_1,MATCH(L$1,'9 класс'!$A:$A,0)-7+'Итог по классам'!$B147,,,),"р")</f>
        <v>0</v>
      </c>
      <c r="M147" s="23">
        <f ca="1">COUNTIF(OFFSET(class9_1,MATCH(M$1,'9 класс'!$A:$A,0)-7+'Итог по классам'!$B147,,,),"ш")</f>
        <v>1</v>
      </c>
      <c r="N147" s="23">
        <f ca="1">COUNTIF(OFFSET(class9_2,MATCH(N$1,'9 класс'!$A:$A,0)-7+'Итог по классам'!$B147,,,),"Ф")</f>
        <v>0</v>
      </c>
      <c r="O147" s="23">
        <f ca="1">COUNTIF(OFFSET(class9_2,MATCH(O$1,'9 класс'!$A:$A,0)-7+'Итог по классам'!$B147,,,),"р")</f>
        <v>0</v>
      </c>
      <c r="P147" s="23">
        <f ca="1">COUNTIF(OFFSET(class9_2,MATCH(P$1,'9 класс'!$A:$A,0)-7+'Итог по классам'!$B147,,,),"ш")</f>
        <v>1</v>
      </c>
      <c r="Q147" s="65">
        <f ca="1">COUNTIF(OFFSET(class9_1,MATCH(Q$1,'9 класс'!$A:$A,0)-7+'Итог по классам'!$B147,,,),"Ф")</f>
        <v>0</v>
      </c>
      <c r="R147" s="23">
        <f ca="1">COUNTIF(OFFSET(class9_1,MATCH(R$1,'9 класс'!$A:$A,0)-7+'Итог по классам'!$B147,,,),"р")</f>
        <v>0</v>
      </c>
      <c r="S147" s="23">
        <f ca="1">COUNTIF(OFFSET(class9_1,MATCH(S$1,'9 класс'!$A:$A,0)-7+'Итог по классам'!$B147,,,),"ш")</f>
        <v>1</v>
      </c>
      <c r="T147" s="23">
        <f ca="1">COUNTIF(OFFSET(class9_2,MATCH(T$1,'9 класс'!$A:$A,0)-7+'Итог по классам'!$B147,,,),"Ф")</f>
        <v>0</v>
      </c>
      <c r="U147" s="23">
        <f ca="1">COUNTIF(OFFSET(class9_2,MATCH(U$1,'9 класс'!$A:$A,0)-7+'Итог по классам'!$B147,,,),"р")</f>
        <v>0</v>
      </c>
      <c r="V147" s="23">
        <f ca="1">COUNTIF(OFFSET(class9_2,MATCH(V$1,'9 класс'!$A:$A,0)-7+'Итог по классам'!$B147,,,),"ш")</f>
        <v>1</v>
      </c>
      <c r="W147" s="65">
        <f ca="1">COUNTIF(OFFSET(class9_1,MATCH(W$1,'9 класс'!$A:$A,0)-7+'Итог по классам'!$B147,,,),"Ф")</f>
        <v>0</v>
      </c>
      <c r="X147" s="23">
        <f ca="1">COUNTIF(OFFSET(class9_1,MATCH(X$1,'9 класс'!$A:$A,0)-7+'Итог по классам'!$B147,,,),"р")</f>
        <v>0</v>
      </c>
      <c r="Y147" s="23">
        <f ca="1">COUNTIF(OFFSET(class9_1,MATCH(Y$1,'9 класс'!$A:$A,0)-7+'Итог по классам'!$B147,,,),"ш")</f>
        <v>0</v>
      </c>
      <c r="Z147" s="23">
        <f ca="1">COUNTIF(OFFSET(class9_2,MATCH(Z$1,'9 класс'!$A:$A,0)-7+'Итог по классам'!$B147,,,),"Ф")</f>
        <v>0</v>
      </c>
      <c r="AA147" s="23">
        <f ca="1">COUNTIF(OFFSET(class9_2,MATCH(AA$1,'9 класс'!$A:$A,0)-7+'Итог по классам'!$B147,,,),"р")</f>
        <v>0</v>
      </c>
      <c r="AB147" s="23">
        <f ca="1">COUNTIF(OFFSET(class9_2,MATCH(AB$1,'9 класс'!$A:$A,0)-7+'Итог по классам'!$B147,,,),"ш")</f>
        <v>0</v>
      </c>
    </row>
    <row r="148" spans="1:28" ht="15.75" customHeight="1" x14ac:dyDescent="0.25">
      <c r="A148" s="64">
        <f t="shared" si="7"/>
        <v>3</v>
      </c>
      <c r="B148" s="23">
        <v>12</v>
      </c>
      <c r="C148" s="38" t="s">
        <v>97</v>
      </c>
      <c r="D148" s="38" t="s">
        <v>114</v>
      </c>
      <c r="E148" s="23">
        <f ca="1">COUNTIF(OFFSET(class9_1,MATCH(E$1,'9 класс'!$A:$A,0)-7+'Итог по классам'!$B148,,,),"Ф")</f>
        <v>0</v>
      </c>
      <c r="F148" s="23">
        <f ca="1">COUNTIF(OFFSET(class9_1,MATCH(F$1,'9 класс'!$A:$A,0)-7+'Итог по классам'!$B148,,,),"р")</f>
        <v>0</v>
      </c>
      <c r="G148" s="23">
        <f ca="1">COUNTIF(OFFSET(class9_1,MATCH(G$1,'9 класс'!$A:$A,0)-7+'Итог по классам'!$B148,,,),"ш")</f>
        <v>1</v>
      </c>
      <c r="H148" s="23">
        <f ca="1">COUNTIF(OFFSET(class9_2,MATCH(H$1,'9 класс'!$A:$A,0)-7+'Итог по классам'!$B148,,,),"Ф")</f>
        <v>0</v>
      </c>
      <c r="I148" s="23">
        <f ca="1">COUNTIF(OFFSET(class9_2,MATCH(I$1,'9 класс'!$A:$A,0)-7+'Итог по классам'!$B148,,,),"р")</f>
        <v>0</v>
      </c>
      <c r="J148" s="23">
        <f ca="1">COUNTIF(OFFSET(class9_2,MATCH(J$1,'9 класс'!$A:$A,0)-7+'Итог по классам'!$B148,,,),"ш")</f>
        <v>1</v>
      </c>
      <c r="K148" s="65">
        <f ca="1">COUNTIF(OFFSET(class9_1,MATCH(K$1,'9 класс'!$A:$A,0)-7+'Итог по классам'!$B148,,,),"Ф")</f>
        <v>0</v>
      </c>
      <c r="L148" s="23">
        <f ca="1">COUNTIF(OFFSET(class9_1,MATCH(L$1,'9 класс'!$A:$A,0)-7+'Итог по классам'!$B148,,,),"р")</f>
        <v>0</v>
      </c>
      <c r="M148" s="23">
        <f ca="1">COUNTIF(OFFSET(class9_1,MATCH(M$1,'9 класс'!$A:$A,0)-7+'Итог по классам'!$B148,,,),"ш")</f>
        <v>1</v>
      </c>
      <c r="N148" s="23">
        <f ca="1">COUNTIF(OFFSET(class9_2,MATCH(N$1,'9 класс'!$A:$A,0)-7+'Итог по классам'!$B148,,,),"Ф")</f>
        <v>0</v>
      </c>
      <c r="O148" s="23">
        <f ca="1">COUNTIF(OFFSET(class9_2,MATCH(O$1,'9 класс'!$A:$A,0)-7+'Итог по классам'!$B148,,,),"р")</f>
        <v>0</v>
      </c>
      <c r="P148" s="23">
        <f ca="1">COUNTIF(OFFSET(class9_2,MATCH(P$1,'9 класс'!$A:$A,0)-7+'Итог по классам'!$B148,,,),"ш")</f>
        <v>1</v>
      </c>
      <c r="Q148" s="65">
        <f ca="1">COUNTIF(OFFSET(class9_1,MATCH(Q$1,'9 класс'!$A:$A,0)-7+'Итог по классам'!$B148,,,),"Ф")</f>
        <v>0</v>
      </c>
      <c r="R148" s="23">
        <f ca="1">COUNTIF(OFFSET(class9_1,MATCH(R$1,'9 класс'!$A:$A,0)-7+'Итог по классам'!$B148,,,),"р")</f>
        <v>0</v>
      </c>
      <c r="S148" s="23">
        <f ca="1">COUNTIF(OFFSET(class9_1,MATCH(S$1,'9 класс'!$A:$A,0)-7+'Итог по классам'!$B148,,,),"ш")</f>
        <v>1</v>
      </c>
      <c r="T148" s="23">
        <f ca="1">COUNTIF(OFFSET(class9_2,MATCH(T$1,'9 класс'!$A:$A,0)-7+'Итог по классам'!$B148,,,),"Ф")</f>
        <v>0</v>
      </c>
      <c r="U148" s="23">
        <f ca="1">COUNTIF(OFFSET(class9_2,MATCH(U$1,'9 класс'!$A:$A,0)-7+'Итог по классам'!$B148,,,),"р")</f>
        <v>0</v>
      </c>
      <c r="V148" s="23">
        <f ca="1">COUNTIF(OFFSET(class9_2,MATCH(V$1,'9 класс'!$A:$A,0)-7+'Итог по классам'!$B148,,,),"ш")</f>
        <v>1</v>
      </c>
      <c r="W148" s="65">
        <f ca="1">COUNTIF(OFFSET(class9_1,MATCH(W$1,'9 класс'!$A:$A,0)-7+'Итог по классам'!$B148,,,),"Ф")</f>
        <v>0</v>
      </c>
      <c r="X148" s="23">
        <f ca="1">COUNTIF(OFFSET(class9_1,MATCH(X$1,'9 класс'!$A:$A,0)-7+'Итог по классам'!$B148,,,),"р")</f>
        <v>0</v>
      </c>
      <c r="Y148" s="23">
        <f ca="1">COUNTIF(OFFSET(class9_1,MATCH(Y$1,'9 класс'!$A:$A,0)-7+'Итог по классам'!$B148,,,),"ш")</f>
        <v>0</v>
      </c>
      <c r="Z148" s="23">
        <f ca="1">COUNTIF(OFFSET(class9_2,MATCH(Z$1,'9 класс'!$A:$A,0)-7+'Итог по классам'!$B148,,,),"Ф")</f>
        <v>0</v>
      </c>
      <c r="AA148" s="23">
        <f ca="1">COUNTIF(OFFSET(class9_2,MATCH(AA$1,'9 класс'!$A:$A,0)-7+'Итог по классам'!$B148,,,),"р")</f>
        <v>0</v>
      </c>
      <c r="AB148" s="23">
        <f ca="1">COUNTIF(OFFSET(class9_2,MATCH(AB$1,'9 класс'!$A:$A,0)-7+'Итог по классам'!$B148,,,),"ш")</f>
        <v>0</v>
      </c>
    </row>
    <row r="149" spans="1:28" ht="15.75" customHeight="1" x14ac:dyDescent="0.25">
      <c r="A149" s="64">
        <f t="shared" si="7"/>
        <v>3</v>
      </c>
      <c r="B149" s="23">
        <v>13</v>
      </c>
      <c r="C149" s="38" t="s">
        <v>98</v>
      </c>
      <c r="D149" s="38" t="s">
        <v>114</v>
      </c>
      <c r="E149" s="23">
        <f ca="1">COUNTIF(OFFSET(class9_1,MATCH(E$1,'9 класс'!$A:$A,0)-7+'Итог по классам'!$B149,,,),"Ф")</f>
        <v>0</v>
      </c>
      <c r="F149" s="23">
        <f ca="1">COUNTIF(OFFSET(class9_1,MATCH(F$1,'9 класс'!$A:$A,0)-7+'Итог по классам'!$B149,,,),"р")</f>
        <v>0</v>
      </c>
      <c r="G149" s="23">
        <f ca="1">COUNTIF(OFFSET(class9_1,MATCH(G$1,'9 класс'!$A:$A,0)-7+'Итог по классам'!$B149,,,),"ш")</f>
        <v>0</v>
      </c>
      <c r="H149" s="23">
        <f ca="1">COUNTIF(OFFSET(class9_2,MATCH(H$1,'9 класс'!$A:$A,0)-7+'Итог по классам'!$B149,,,),"Ф")</f>
        <v>0</v>
      </c>
      <c r="I149" s="23">
        <f ca="1">COUNTIF(OFFSET(class9_2,MATCH(I$1,'9 класс'!$A:$A,0)-7+'Итог по классам'!$B149,,,),"р")</f>
        <v>0</v>
      </c>
      <c r="J149" s="23">
        <f ca="1">COUNTIF(OFFSET(class9_2,MATCH(J$1,'9 класс'!$A:$A,0)-7+'Итог по классам'!$B149,,,),"ш")</f>
        <v>0</v>
      </c>
      <c r="K149" s="65">
        <f ca="1">COUNTIF(OFFSET(class9_1,MATCH(K$1,'9 класс'!$A:$A,0)-7+'Итог по классам'!$B149,,,),"Ф")</f>
        <v>0</v>
      </c>
      <c r="L149" s="23">
        <f ca="1">COUNTIF(OFFSET(class9_1,MATCH(L$1,'9 класс'!$A:$A,0)-7+'Итог по классам'!$B149,,,),"р")</f>
        <v>0</v>
      </c>
      <c r="M149" s="23">
        <f ca="1">COUNTIF(OFFSET(class9_1,MATCH(M$1,'9 класс'!$A:$A,0)-7+'Итог по классам'!$B149,,,),"ш")</f>
        <v>0</v>
      </c>
      <c r="N149" s="23">
        <f ca="1">COUNTIF(OFFSET(class9_2,MATCH(N$1,'9 класс'!$A:$A,0)-7+'Итог по классам'!$B149,,,),"Ф")</f>
        <v>0</v>
      </c>
      <c r="O149" s="23">
        <f ca="1">COUNTIF(OFFSET(class9_2,MATCH(O$1,'9 класс'!$A:$A,0)-7+'Итог по классам'!$B149,,,),"р")</f>
        <v>0</v>
      </c>
      <c r="P149" s="23">
        <f ca="1">COUNTIF(OFFSET(class9_2,MATCH(P$1,'9 класс'!$A:$A,0)-7+'Итог по классам'!$B149,,,),"ш")</f>
        <v>0</v>
      </c>
      <c r="Q149" s="65">
        <f ca="1">COUNTIF(OFFSET(class9_1,MATCH(Q$1,'9 класс'!$A:$A,0)-7+'Итог по классам'!$B149,,,),"Ф")</f>
        <v>0</v>
      </c>
      <c r="R149" s="23">
        <f ca="1">COUNTIF(OFFSET(class9_1,MATCH(R$1,'9 класс'!$A:$A,0)-7+'Итог по классам'!$B149,,,),"р")</f>
        <v>0</v>
      </c>
      <c r="S149" s="23">
        <f ca="1">COUNTIF(OFFSET(class9_1,MATCH(S$1,'9 класс'!$A:$A,0)-7+'Итог по классам'!$B149,,,),"ш")</f>
        <v>0</v>
      </c>
      <c r="T149" s="23">
        <f ca="1">COUNTIF(OFFSET(class9_2,MATCH(T$1,'9 класс'!$A:$A,0)-7+'Итог по классам'!$B149,,,),"Ф")</f>
        <v>0</v>
      </c>
      <c r="U149" s="23">
        <f ca="1">COUNTIF(OFFSET(class9_2,MATCH(U$1,'9 класс'!$A:$A,0)-7+'Итог по классам'!$B149,,,),"р")</f>
        <v>0</v>
      </c>
      <c r="V149" s="23">
        <f ca="1">COUNTIF(OFFSET(class9_2,MATCH(V$1,'9 класс'!$A:$A,0)-7+'Итог по классам'!$B149,,,),"ш")</f>
        <v>0</v>
      </c>
      <c r="W149" s="65">
        <f ca="1">COUNTIF(OFFSET(class9_1,MATCH(W$1,'9 класс'!$A:$A,0)-7+'Итог по классам'!$B149,,,),"Ф")</f>
        <v>0</v>
      </c>
      <c r="X149" s="23">
        <f ca="1">COUNTIF(OFFSET(class9_1,MATCH(X$1,'9 класс'!$A:$A,0)-7+'Итог по классам'!$B149,,,),"р")</f>
        <v>0</v>
      </c>
      <c r="Y149" s="23">
        <f ca="1">COUNTIF(OFFSET(class9_1,MATCH(Y$1,'9 класс'!$A:$A,0)-7+'Итог по классам'!$B149,,,),"ш")</f>
        <v>0</v>
      </c>
      <c r="Z149" s="23">
        <f ca="1">COUNTIF(OFFSET(class9_2,MATCH(Z$1,'9 класс'!$A:$A,0)-7+'Итог по классам'!$B149,,,),"Ф")</f>
        <v>0</v>
      </c>
      <c r="AA149" s="23">
        <f ca="1">COUNTIF(OFFSET(class9_2,MATCH(AA$1,'9 класс'!$A:$A,0)-7+'Итог по классам'!$B149,,,),"р")</f>
        <v>0</v>
      </c>
      <c r="AB149" s="23">
        <f ca="1">COUNTIF(OFFSET(class9_2,MATCH(AB$1,'9 класс'!$A:$A,0)-7+'Итог по классам'!$B149,,,),"ш")</f>
        <v>0</v>
      </c>
    </row>
    <row r="150" spans="1:28" ht="15.75" customHeight="1" x14ac:dyDescent="0.25">
      <c r="A150" s="64">
        <f t="shared" si="7"/>
        <v>3</v>
      </c>
      <c r="B150" s="23">
        <v>14</v>
      </c>
      <c r="C150" s="38" t="s">
        <v>99</v>
      </c>
      <c r="D150" s="38" t="s">
        <v>114</v>
      </c>
      <c r="E150" s="23">
        <f ca="1">COUNTIF(OFFSET(class9_1,MATCH(E$1,'9 класс'!$A:$A,0)-7+'Итог по классам'!$B150,,,),"Ф")</f>
        <v>0</v>
      </c>
      <c r="F150" s="23">
        <f ca="1">COUNTIF(OFFSET(class9_1,MATCH(F$1,'9 класс'!$A:$A,0)-7+'Итог по классам'!$B150,,,),"р")</f>
        <v>0</v>
      </c>
      <c r="G150" s="23">
        <f ca="1">COUNTIF(OFFSET(class9_1,MATCH(G$1,'9 класс'!$A:$A,0)-7+'Итог по классам'!$B150,,,),"ш")</f>
        <v>1</v>
      </c>
      <c r="H150" s="23">
        <f ca="1">COUNTIF(OFFSET(class9_2,MATCH(H$1,'9 класс'!$A:$A,0)-7+'Итог по классам'!$B150,,,),"Ф")</f>
        <v>0</v>
      </c>
      <c r="I150" s="23">
        <f ca="1">COUNTIF(OFFSET(class9_2,MATCH(I$1,'9 класс'!$A:$A,0)-7+'Итог по классам'!$B150,,,),"р")</f>
        <v>0</v>
      </c>
      <c r="J150" s="23">
        <f ca="1">COUNTIF(OFFSET(class9_2,MATCH(J$1,'9 класс'!$A:$A,0)-7+'Итог по классам'!$B150,,,),"ш")</f>
        <v>2</v>
      </c>
      <c r="K150" s="65">
        <f ca="1">COUNTIF(OFFSET(class9_1,MATCH(K$1,'9 класс'!$A:$A,0)-7+'Итог по классам'!$B150,,,),"Ф")</f>
        <v>0</v>
      </c>
      <c r="L150" s="23">
        <f ca="1">COUNTIF(OFFSET(class9_1,MATCH(L$1,'9 класс'!$A:$A,0)-7+'Итог по классам'!$B150,,,),"р")</f>
        <v>0</v>
      </c>
      <c r="M150" s="23">
        <f ca="1">COUNTIF(OFFSET(class9_1,MATCH(M$1,'9 класс'!$A:$A,0)-7+'Итог по классам'!$B150,,,),"ш")</f>
        <v>1</v>
      </c>
      <c r="N150" s="23">
        <f ca="1">COUNTIF(OFFSET(class9_2,MATCH(N$1,'9 класс'!$A:$A,0)-7+'Итог по классам'!$B150,,,),"Ф")</f>
        <v>0</v>
      </c>
      <c r="O150" s="23">
        <f ca="1">COUNTIF(OFFSET(class9_2,MATCH(O$1,'9 класс'!$A:$A,0)-7+'Итог по классам'!$B150,,,),"р")</f>
        <v>0</v>
      </c>
      <c r="P150" s="23">
        <f ca="1">COUNTIF(OFFSET(class9_2,MATCH(P$1,'9 класс'!$A:$A,0)-7+'Итог по классам'!$B150,,,),"ш")</f>
        <v>2</v>
      </c>
      <c r="Q150" s="65">
        <f ca="1">COUNTIF(OFFSET(class9_1,MATCH(Q$1,'9 класс'!$A:$A,0)-7+'Итог по классам'!$B150,,,),"Ф")</f>
        <v>0</v>
      </c>
      <c r="R150" s="23">
        <f ca="1">COUNTIF(OFFSET(class9_1,MATCH(R$1,'9 класс'!$A:$A,0)-7+'Итог по классам'!$B150,,,),"р")</f>
        <v>0</v>
      </c>
      <c r="S150" s="23">
        <f ca="1">COUNTIF(OFFSET(class9_1,MATCH(S$1,'9 класс'!$A:$A,0)-7+'Итог по классам'!$B150,,,),"ш")</f>
        <v>1</v>
      </c>
      <c r="T150" s="23">
        <f ca="1">COUNTIF(OFFSET(class9_2,MATCH(T$1,'9 класс'!$A:$A,0)-7+'Итог по классам'!$B150,,,),"Ф")</f>
        <v>0</v>
      </c>
      <c r="U150" s="23">
        <f ca="1">COUNTIF(OFFSET(class9_2,MATCH(U$1,'9 класс'!$A:$A,0)-7+'Итог по классам'!$B150,,,),"р")</f>
        <v>0</v>
      </c>
      <c r="V150" s="23">
        <f ca="1">COUNTIF(OFFSET(class9_2,MATCH(V$1,'9 класс'!$A:$A,0)-7+'Итог по классам'!$B150,,,),"ш")</f>
        <v>2</v>
      </c>
      <c r="W150" s="65">
        <f ca="1">COUNTIF(OFFSET(class9_1,MATCH(W$1,'9 класс'!$A:$A,0)-7+'Итог по классам'!$B150,,,),"Ф")</f>
        <v>0</v>
      </c>
      <c r="X150" s="23">
        <f ca="1">COUNTIF(OFFSET(class9_1,MATCH(X$1,'9 класс'!$A:$A,0)-7+'Итог по классам'!$B150,,,),"р")</f>
        <v>0</v>
      </c>
      <c r="Y150" s="23">
        <f ca="1">COUNTIF(OFFSET(class9_1,MATCH(Y$1,'9 класс'!$A:$A,0)-7+'Итог по классам'!$B150,,,),"ш")</f>
        <v>0</v>
      </c>
      <c r="Z150" s="23">
        <f ca="1">COUNTIF(OFFSET(class9_2,MATCH(Z$1,'9 класс'!$A:$A,0)-7+'Итог по классам'!$B150,,,),"Ф")</f>
        <v>0</v>
      </c>
      <c r="AA150" s="23">
        <f ca="1">COUNTIF(OFFSET(class9_2,MATCH(AA$1,'9 класс'!$A:$A,0)-7+'Итог по классам'!$B150,,,),"р")</f>
        <v>0</v>
      </c>
      <c r="AB150" s="23">
        <f ca="1">COUNTIF(OFFSET(class9_2,MATCH(AB$1,'9 класс'!$A:$A,0)-7+'Итог по классам'!$B150,,,),"ш")</f>
        <v>0</v>
      </c>
    </row>
    <row r="151" spans="1:28" ht="15.75" customHeight="1" x14ac:dyDescent="0.25">
      <c r="A151" s="64">
        <f t="shared" si="7"/>
        <v>3</v>
      </c>
      <c r="B151" s="23">
        <v>15</v>
      </c>
      <c r="C151" s="38" t="s">
        <v>100</v>
      </c>
      <c r="D151" s="38" t="s">
        <v>114</v>
      </c>
      <c r="E151" s="23">
        <f ca="1">COUNTIF(OFFSET(class9_1,MATCH(E$1,'9 класс'!$A:$A,0)-7+'Итог по классам'!$B151,,,),"Ф")</f>
        <v>0</v>
      </c>
      <c r="F151" s="23">
        <f ca="1">COUNTIF(OFFSET(class9_1,MATCH(F$1,'9 класс'!$A:$A,0)-7+'Итог по классам'!$B151,,,),"р")</f>
        <v>0</v>
      </c>
      <c r="G151" s="23">
        <f ca="1">COUNTIF(OFFSET(class9_1,MATCH(G$1,'9 класс'!$A:$A,0)-7+'Итог по классам'!$B151,,,),"ш")</f>
        <v>2</v>
      </c>
      <c r="H151" s="23">
        <f ca="1">COUNTIF(OFFSET(class9_2,MATCH(H$1,'9 класс'!$A:$A,0)-7+'Итог по классам'!$B151,,,),"Ф")</f>
        <v>0</v>
      </c>
      <c r="I151" s="23">
        <f ca="1">COUNTIF(OFFSET(class9_2,MATCH(I$1,'9 класс'!$A:$A,0)-7+'Итог по классам'!$B151,,,),"р")</f>
        <v>0</v>
      </c>
      <c r="J151" s="23">
        <f ca="1">COUNTIF(OFFSET(class9_2,MATCH(J$1,'9 класс'!$A:$A,0)-7+'Итог по классам'!$B151,,,),"ш")</f>
        <v>1</v>
      </c>
      <c r="K151" s="65">
        <f ca="1">COUNTIF(OFFSET(class9_1,MATCH(K$1,'9 класс'!$A:$A,0)-7+'Итог по классам'!$B151,,,),"Ф")</f>
        <v>0</v>
      </c>
      <c r="L151" s="23">
        <f ca="1">COUNTIF(OFFSET(class9_1,MATCH(L$1,'9 класс'!$A:$A,0)-7+'Итог по классам'!$B151,,,),"р")</f>
        <v>0</v>
      </c>
      <c r="M151" s="23">
        <f ca="1">COUNTIF(OFFSET(class9_1,MATCH(M$1,'9 класс'!$A:$A,0)-7+'Итог по классам'!$B151,,,),"ш")</f>
        <v>2</v>
      </c>
      <c r="N151" s="23">
        <f ca="1">COUNTIF(OFFSET(class9_2,MATCH(N$1,'9 класс'!$A:$A,0)-7+'Итог по классам'!$B151,,,),"Ф")</f>
        <v>0</v>
      </c>
      <c r="O151" s="23">
        <f ca="1">COUNTIF(OFFSET(class9_2,MATCH(O$1,'9 класс'!$A:$A,0)-7+'Итог по классам'!$B151,,,),"р")</f>
        <v>0</v>
      </c>
      <c r="P151" s="23">
        <f ca="1">COUNTIF(OFFSET(class9_2,MATCH(P$1,'9 класс'!$A:$A,0)-7+'Итог по классам'!$B151,,,),"ш")</f>
        <v>1</v>
      </c>
      <c r="Q151" s="65">
        <f ca="1">COUNTIF(OFFSET(class9_1,MATCH(Q$1,'9 класс'!$A:$A,0)-7+'Итог по классам'!$B151,,,),"Ф")</f>
        <v>0</v>
      </c>
      <c r="R151" s="23">
        <f ca="1">COUNTIF(OFFSET(class9_1,MATCH(R$1,'9 класс'!$A:$A,0)-7+'Итог по классам'!$B151,,,),"р")</f>
        <v>0</v>
      </c>
      <c r="S151" s="23">
        <f ca="1">COUNTIF(OFFSET(class9_1,MATCH(S$1,'9 класс'!$A:$A,0)-7+'Итог по классам'!$B151,,,),"ш")</f>
        <v>2</v>
      </c>
      <c r="T151" s="23">
        <f ca="1">COUNTIF(OFFSET(class9_2,MATCH(T$1,'9 класс'!$A:$A,0)-7+'Итог по классам'!$B151,,,),"Ф")</f>
        <v>0</v>
      </c>
      <c r="U151" s="23">
        <f ca="1">COUNTIF(OFFSET(class9_2,MATCH(U$1,'9 класс'!$A:$A,0)-7+'Итог по классам'!$B151,,,),"р")</f>
        <v>0</v>
      </c>
      <c r="V151" s="23">
        <f ca="1">COUNTIF(OFFSET(class9_2,MATCH(V$1,'9 класс'!$A:$A,0)-7+'Итог по классам'!$B151,,,),"ш")</f>
        <v>1</v>
      </c>
      <c r="W151" s="65">
        <f ca="1">COUNTIF(OFFSET(class9_1,MATCH(W$1,'9 класс'!$A:$A,0)-7+'Итог по классам'!$B151,,,),"Ф")</f>
        <v>0</v>
      </c>
      <c r="X151" s="23">
        <f ca="1">COUNTIF(OFFSET(class9_1,MATCH(X$1,'9 класс'!$A:$A,0)-7+'Итог по классам'!$B151,,,),"р")</f>
        <v>0</v>
      </c>
      <c r="Y151" s="23">
        <f ca="1">COUNTIF(OFFSET(class9_1,MATCH(Y$1,'9 класс'!$A:$A,0)-7+'Итог по классам'!$B151,,,),"ш")</f>
        <v>0</v>
      </c>
      <c r="Z151" s="23">
        <f ca="1">COUNTIF(OFFSET(class9_2,MATCH(Z$1,'9 класс'!$A:$A,0)-7+'Итог по классам'!$B151,,,),"Ф")</f>
        <v>0</v>
      </c>
      <c r="AA151" s="23">
        <f ca="1">COUNTIF(OFFSET(class9_2,MATCH(AA$1,'9 класс'!$A:$A,0)-7+'Итог по классам'!$B151,,,),"р")</f>
        <v>0</v>
      </c>
      <c r="AB151" s="23">
        <f ca="1">COUNTIF(OFFSET(class9_2,MATCH(AB$1,'9 класс'!$A:$A,0)-7+'Итог по классам'!$B151,,,),"ш")</f>
        <v>0</v>
      </c>
    </row>
    <row r="152" spans="1:28" ht="15.75" customHeight="1" x14ac:dyDescent="0.25">
      <c r="A152" s="64">
        <f t="shared" si="7"/>
        <v>3</v>
      </c>
      <c r="B152" s="23">
        <v>16</v>
      </c>
      <c r="C152" s="38" t="s">
        <v>101</v>
      </c>
      <c r="D152" s="38" t="s">
        <v>114</v>
      </c>
      <c r="E152" s="23">
        <f ca="1">COUNTIF(OFFSET(class9_1,MATCH(E$1,'9 класс'!$A:$A,0)-7+'Итог по классам'!$B152,,,),"Ф")</f>
        <v>0</v>
      </c>
      <c r="F152" s="23">
        <f ca="1">COUNTIF(OFFSET(class9_1,MATCH(F$1,'9 класс'!$A:$A,0)-7+'Итог по классам'!$B152,,,),"р")</f>
        <v>0</v>
      </c>
      <c r="G152" s="23">
        <f ca="1">COUNTIF(OFFSET(class9_1,MATCH(G$1,'9 класс'!$A:$A,0)-7+'Итог по классам'!$B152,,,),"ш")</f>
        <v>0</v>
      </c>
      <c r="H152" s="23">
        <f ca="1">COUNTIF(OFFSET(class9_2,MATCH(H$1,'9 класс'!$A:$A,0)-7+'Итог по классам'!$B152,,,),"Ф")</f>
        <v>0</v>
      </c>
      <c r="I152" s="23">
        <f ca="1">COUNTIF(OFFSET(class9_2,MATCH(I$1,'9 класс'!$A:$A,0)-7+'Итог по классам'!$B152,,,),"р")</f>
        <v>0</v>
      </c>
      <c r="J152" s="23">
        <f ca="1">COUNTIF(OFFSET(class9_2,MATCH(J$1,'9 класс'!$A:$A,0)-7+'Итог по классам'!$B152,,,),"ш")</f>
        <v>0</v>
      </c>
      <c r="K152" s="65">
        <f ca="1">COUNTIF(OFFSET(class9_1,MATCH(K$1,'9 класс'!$A:$A,0)-7+'Итог по классам'!$B152,,,),"Ф")</f>
        <v>0</v>
      </c>
      <c r="L152" s="23">
        <f ca="1">COUNTIF(OFFSET(class9_1,MATCH(L$1,'9 класс'!$A:$A,0)-7+'Итог по классам'!$B152,,,),"р")</f>
        <v>0</v>
      </c>
      <c r="M152" s="23">
        <f ca="1">COUNTIF(OFFSET(class9_1,MATCH(M$1,'9 класс'!$A:$A,0)-7+'Итог по классам'!$B152,,,),"ш")</f>
        <v>0</v>
      </c>
      <c r="N152" s="23">
        <f ca="1">COUNTIF(OFFSET(class9_2,MATCH(N$1,'9 класс'!$A:$A,0)-7+'Итог по классам'!$B152,,,),"Ф")</f>
        <v>0</v>
      </c>
      <c r="O152" s="23">
        <f ca="1">COUNTIF(OFFSET(class9_2,MATCH(O$1,'9 класс'!$A:$A,0)-7+'Итог по классам'!$B152,,,),"р")</f>
        <v>0</v>
      </c>
      <c r="P152" s="23">
        <f ca="1">COUNTIF(OFFSET(class9_2,MATCH(P$1,'9 класс'!$A:$A,0)-7+'Итог по классам'!$B152,,,),"ш")</f>
        <v>0</v>
      </c>
      <c r="Q152" s="65">
        <f ca="1">COUNTIF(OFFSET(class9_1,MATCH(Q$1,'9 класс'!$A:$A,0)-7+'Итог по классам'!$B152,,,),"Ф")</f>
        <v>0</v>
      </c>
      <c r="R152" s="23">
        <f ca="1">COUNTIF(OFFSET(class9_1,MATCH(R$1,'9 класс'!$A:$A,0)-7+'Итог по классам'!$B152,,,),"р")</f>
        <v>0</v>
      </c>
      <c r="S152" s="23">
        <f ca="1">COUNTIF(OFFSET(class9_1,MATCH(S$1,'9 класс'!$A:$A,0)-7+'Итог по классам'!$B152,,,),"ш")</f>
        <v>0</v>
      </c>
      <c r="T152" s="23">
        <f ca="1">COUNTIF(OFFSET(class9_2,MATCH(T$1,'9 класс'!$A:$A,0)-7+'Итог по классам'!$B152,,,),"Ф")</f>
        <v>0</v>
      </c>
      <c r="U152" s="23">
        <f ca="1">COUNTIF(OFFSET(class9_2,MATCH(U$1,'9 класс'!$A:$A,0)-7+'Итог по классам'!$B152,,,),"р")</f>
        <v>0</v>
      </c>
      <c r="V152" s="23">
        <f ca="1">COUNTIF(OFFSET(class9_2,MATCH(V$1,'9 класс'!$A:$A,0)-7+'Итог по классам'!$B152,,,),"ш")</f>
        <v>0</v>
      </c>
      <c r="W152" s="65">
        <f ca="1">COUNTIF(OFFSET(class9_1,MATCH(W$1,'9 класс'!$A:$A,0)-7+'Итог по классам'!$B152,,,),"Ф")</f>
        <v>0</v>
      </c>
      <c r="X152" s="23">
        <f ca="1">COUNTIF(OFFSET(class9_1,MATCH(X$1,'9 класс'!$A:$A,0)-7+'Итог по классам'!$B152,,,),"р")</f>
        <v>0</v>
      </c>
      <c r="Y152" s="23">
        <f ca="1">COUNTIF(OFFSET(class9_1,MATCH(Y$1,'9 класс'!$A:$A,0)-7+'Итог по классам'!$B152,,,),"ш")</f>
        <v>0</v>
      </c>
      <c r="Z152" s="23">
        <f ca="1">COUNTIF(OFFSET(class9_2,MATCH(Z$1,'9 класс'!$A:$A,0)-7+'Итог по классам'!$B152,,,),"Ф")</f>
        <v>0</v>
      </c>
      <c r="AA152" s="23">
        <f ca="1">COUNTIF(OFFSET(class9_2,MATCH(AA$1,'9 класс'!$A:$A,0)-7+'Итог по классам'!$B152,,,),"р")</f>
        <v>0</v>
      </c>
      <c r="AB152" s="23">
        <f ca="1">COUNTIF(OFFSET(class9_2,MATCH(AB$1,'9 класс'!$A:$A,0)-7+'Итог по классам'!$B152,,,),"ш")</f>
        <v>0</v>
      </c>
    </row>
    <row r="153" spans="1:28" ht="15.75" customHeight="1" x14ac:dyDescent="0.25">
      <c r="A153" s="64">
        <f t="shared" si="7"/>
        <v>3</v>
      </c>
      <c r="B153" s="23">
        <v>17</v>
      </c>
      <c r="C153" s="38" t="s">
        <v>78</v>
      </c>
      <c r="D153" s="38" t="s">
        <v>114</v>
      </c>
      <c r="E153" s="23">
        <f ca="1">COUNTIF(OFFSET(class9_1,MATCH(E$1,'9 класс'!$A:$A,0)-7+'Итог по классам'!$B153,,,),"Ф")</f>
        <v>0</v>
      </c>
      <c r="F153" s="23">
        <f ca="1">COUNTIF(OFFSET(class9_1,MATCH(F$1,'9 класс'!$A:$A,0)-7+'Итог по классам'!$B153,,,),"р")</f>
        <v>0</v>
      </c>
      <c r="G153" s="23">
        <f ca="1">COUNTIF(OFFSET(class9_1,MATCH(G$1,'9 класс'!$A:$A,0)-7+'Итог по классам'!$B153,,,),"ш")</f>
        <v>0</v>
      </c>
      <c r="H153" s="23">
        <f ca="1">COUNTIF(OFFSET(class9_2,MATCH(H$1,'9 класс'!$A:$A,0)-7+'Итог по классам'!$B153,,,),"Ф")</f>
        <v>0</v>
      </c>
      <c r="I153" s="23">
        <f ca="1">COUNTIF(OFFSET(class9_2,MATCH(I$1,'9 класс'!$A:$A,0)-7+'Итог по классам'!$B153,,,),"р")</f>
        <v>0</v>
      </c>
      <c r="J153" s="23">
        <f ca="1">COUNTIF(OFFSET(class9_2,MATCH(J$1,'9 класс'!$A:$A,0)-7+'Итог по классам'!$B153,,,),"ш")</f>
        <v>0</v>
      </c>
      <c r="K153" s="65">
        <f ca="1">COUNTIF(OFFSET(class9_1,MATCH(K$1,'9 класс'!$A:$A,0)-7+'Итог по классам'!$B153,,,),"Ф")</f>
        <v>0</v>
      </c>
      <c r="L153" s="23">
        <f ca="1">COUNTIF(OFFSET(class9_1,MATCH(L$1,'9 класс'!$A:$A,0)-7+'Итог по классам'!$B153,,,),"р")</f>
        <v>0</v>
      </c>
      <c r="M153" s="23">
        <f ca="1">COUNTIF(OFFSET(class9_1,MATCH(M$1,'9 класс'!$A:$A,0)-7+'Итог по классам'!$B153,,,),"ш")</f>
        <v>0</v>
      </c>
      <c r="N153" s="23">
        <f ca="1">COUNTIF(OFFSET(class9_2,MATCH(N$1,'9 класс'!$A:$A,0)-7+'Итог по классам'!$B153,,,),"Ф")</f>
        <v>0</v>
      </c>
      <c r="O153" s="23">
        <f ca="1">COUNTIF(OFFSET(class9_2,MATCH(O$1,'9 класс'!$A:$A,0)-7+'Итог по классам'!$B153,,,),"р")</f>
        <v>0</v>
      </c>
      <c r="P153" s="23">
        <f ca="1">COUNTIF(OFFSET(class9_2,MATCH(P$1,'9 класс'!$A:$A,0)-7+'Итог по классам'!$B153,,,),"ш")</f>
        <v>0</v>
      </c>
      <c r="Q153" s="65">
        <f ca="1">COUNTIF(OFFSET(class9_1,MATCH(Q$1,'9 класс'!$A:$A,0)-7+'Итог по классам'!$B153,,,),"Ф")</f>
        <v>0</v>
      </c>
      <c r="R153" s="23">
        <f ca="1">COUNTIF(OFFSET(class9_1,MATCH(R$1,'9 класс'!$A:$A,0)-7+'Итог по классам'!$B153,,,),"р")</f>
        <v>0</v>
      </c>
      <c r="S153" s="23">
        <f ca="1">COUNTIF(OFFSET(class9_1,MATCH(S$1,'9 класс'!$A:$A,0)-7+'Итог по классам'!$B153,,,),"ш")</f>
        <v>0</v>
      </c>
      <c r="T153" s="23">
        <f ca="1">COUNTIF(OFFSET(class9_2,MATCH(T$1,'9 класс'!$A:$A,0)-7+'Итог по классам'!$B153,,,),"Ф")</f>
        <v>0</v>
      </c>
      <c r="U153" s="23">
        <f ca="1">COUNTIF(OFFSET(class9_2,MATCH(U$1,'9 класс'!$A:$A,0)-7+'Итог по классам'!$B153,,,),"р")</f>
        <v>0</v>
      </c>
      <c r="V153" s="23">
        <f ca="1">COUNTIF(OFFSET(class9_2,MATCH(V$1,'9 класс'!$A:$A,0)-7+'Итог по классам'!$B153,,,),"ш")</f>
        <v>0</v>
      </c>
      <c r="W153" s="65">
        <f ca="1">COUNTIF(OFFSET(class9_1,MATCH(W$1,'9 класс'!$A:$A,0)-7+'Итог по классам'!$B153,,,),"Ф")</f>
        <v>0</v>
      </c>
      <c r="X153" s="23">
        <f ca="1">COUNTIF(OFFSET(class9_1,MATCH(X$1,'9 класс'!$A:$A,0)-7+'Итог по классам'!$B153,,,),"р")</f>
        <v>0</v>
      </c>
      <c r="Y153" s="23">
        <f ca="1">COUNTIF(OFFSET(class9_1,MATCH(Y$1,'9 класс'!$A:$A,0)-7+'Итог по классам'!$B153,,,),"ш")</f>
        <v>0</v>
      </c>
      <c r="Z153" s="23">
        <f ca="1">COUNTIF(OFFSET(class9_2,MATCH(Z$1,'9 класс'!$A:$A,0)-7+'Итог по классам'!$B153,,,),"Ф")</f>
        <v>0</v>
      </c>
      <c r="AA153" s="23">
        <f ca="1">COUNTIF(OFFSET(class9_2,MATCH(AA$1,'9 класс'!$A:$A,0)-7+'Итог по классам'!$B153,,,),"р")</f>
        <v>0</v>
      </c>
      <c r="AB153" s="23">
        <f ca="1">COUNTIF(OFFSET(class9_2,MATCH(AB$1,'9 класс'!$A:$A,0)-7+'Итог по классам'!$B153,,,),"ш")</f>
        <v>0</v>
      </c>
    </row>
    <row r="154" spans="1:28" ht="15.75" customHeight="1" x14ac:dyDescent="0.25">
      <c r="A154" s="64">
        <f t="shared" si="7"/>
        <v>3</v>
      </c>
      <c r="B154" s="23">
        <v>18</v>
      </c>
      <c r="C154" s="38" t="s">
        <v>79</v>
      </c>
      <c r="D154" s="38" t="s">
        <v>114</v>
      </c>
      <c r="E154" s="23">
        <f ca="1">COUNTIF(OFFSET(class9_1,MATCH(E$1,'9 класс'!$A:$A,0)-7+'Итог по классам'!$B154,,,),"Ф")</f>
        <v>0</v>
      </c>
      <c r="F154" s="23">
        <f ca="1">COUNTIF(OFFSET(class9_1,MATCH(F$1,'9 класс'!$A:$A,0)-7+'Итог по классам'!$B154,,,),"р")</f>
        <v>0</v>
      </c>
      <c r="G154" s="23">
        <f ca="1">COUNTIF(OFFSET(class9_1,MATCH(G$1,'9 класс'!$A:$A,0)-7+'Итог по классам'!$B154,,,),"ш")</f>
        <v>1</v>
      </c>
      <c r="H154" s="23">
        <f ca="1">COUNTIF(OFFSET(class9_2,MATCH(H$1,'9 класс'!$A:$A,0)-7+'Итог по классам'!$B154,,,),"Ф")</f>
        <v>0</v>
      </c>
      <c r="I154" s="23">
        <f ca="1">COUNTIF(OFFSET(class9_2,MATCH(I$1,'9 класс'!$A:$A,0)-7+'Итог по классам'!$B154,,,),"р")</f>
        <v>0</v>
      </c>
      <c r="J154" s="23">
        <f ca="1">COUNTIF(OFFSET(class9_2,MATCH(J$1,'9 класс'!$A:$A,0)-7+'Итог по классам'!$B154,,,),"ш")</f>
        <v>0</v>
      </c>
      <c r="K154" s="65">
        <f ca="1">COUNTIF(OFFSET(class9_1,MATCH(K$1,'9 класс'!$A:$A,0)-7+'Итог по классам'!$B154,,,),"Ф")</f>
        <v>0</v>
      </c>
      <c r="L154" s="23">
        <f ca="1">COUNTIF(OFFSET(class9_1,MATCH(L$1,'9 класс'!$A:$A,0)-7+'Итог по классам'!$B154,,,),"р")</f>
        <v>0</v>
      </c>
      <c r="M154" s="23">
        <f ca="1">COUNTIF(OFFSET(class9_1,MATCH(M$1,'9 класс'!$A:$A,0)-7+'Итог по классам'!$B154,,,),"ш")</f>
        <v>0</v>
      </c>
      <c r="N154" s="23">
        <f ca="1">COUNTIF(OFFSET(class9_2,MATCH(N$1,'9 класс'!$A:$A,0)-7+'Итог по классам'!$B154,,,),"Ф")</f>
        <v>0</v>
      </c>
      <c r="O154" s="23">
        <f ca="1">COUNTIF(OFFSET(class9_2,MATCH(O$1,'9 класс'!$A:$A,0)-7+'Итог по классам'!$B154,,,),"р")</f>
        <v>0</v>
      </c>
      <c r="P154" s="23">
        <f ca="1">COUNTIF(OFFSET(class9_2,MATCH(P$1,'9 класс'!$A:$A,0)-7+'Итог по классам'!$B154,,,),"ш")</f>
        <v>0</v>
      </c>
      <c r="Q154" s="65">
        <f ca="1">COUNTIF(OFFSET(class9_1,MATCH(Q$1,'9 класс'!$A:$A,0)-7+'Итог по классам'!$B154,,,),"Ф")</f>
        <v>0</v>
      </c>
      <c r="R154" s="23">
        <f ca="1">COUNTIF(OFFSET(class9_1,MATCH(R$1,'9 класс'!$A:$A,0)-7+'Итог по классам'!$B154,,,),"р")</f>
        <v>0</v>
      </c>
      <c r="S154" s="23">
        <f ca="1">COUNTIF(OFFSET(class9_1,MATCH(S$1,'9 класс'!$A:$A,0)-7+'Итог по классам'!$B154,,,),"ш")</f>
        <v>0</v>
      </c>
      <c r="T154" s="23">
        <f ca="1">COUNTIF(OFFSET(class9_2,MATCH(T$1,'9 класс'!$A:$A,0)-7+'Итог по классам'!$B154,,,),"Ф")</f>
        <v>0</v>
      </c>
      <c r="U154" s="23">
        <f ca="1">COUNTIF(OFFSET(class9_2,MATCH(U$1,'9 класс'!$A:$A,0)-7+'Итог по классам'!$B154,,,),"р")</f>
        <v>0</v>
      </c>
      <c r="V154" s="23">
        <f ca="1">COUNTIF(OFFSET(class9_2,MATCH(V$1,'9 класс'!$A:$A,0)-7+'Итог по классам'!$B154,,,),"ш")</f>
        <v>0</v>
      </c>
      <c r="W154" s="65">
        <f ca="1">COUNTIF(OFFSET(class9_1,MATCH(W$1,'9 класс'!$A:$A,0)-7+'Итог по классам'!$B154,,,),"Ф")</f>
        <v>0</v>
      </c>
      <c r="X154" s="23">
        <f ca="1">COUNTIF(OFFSET(class9_1,MATCH(X$1,'9 класс'!$A:$A,0)-7+'Итог по классам'!$B154,,,),"р")</f>
        <v>0</v>
      </c>
      <c r="Y154" s="23">
        <f ca="1">COUNTIF(OFFSET(class9_1,MATCH(Y$1,'9 класс'!$A:$A,0)-7+'Итог по классам'!$B154,,,),"ш")</f>
        <v>0</v>
      </c>
      <c r="Z154" s="23">
        <f ca="1">COUNTIF(OFFSET(class9_2,MATCH(Z$1,'9 класс'!$A:$A,0)-7+'Итог по классам'!$B154,,,),"Ф")</f>
        <v>0</v>
      </c>
      <c r="AA154" s="23">
        <f ca="1">COUNTIF(OFFSET(class9_2,MATCH(AA$1,'9 класс'!$A:$A,0)-7+'Итог по классам'!$B154,,,),"р")</f>
        <v>0</v>
      </c>
      <c r="AB154" s="23">
        <f ca="1">COUNTIF(OFFSET(class9_2,MATCH(AB$1,'9 класс'!$A:$A,0)-7+'Итог по классам'!$B154,,,),"ш")</f>
        <v>0</v>
      </c>
    </row>
    <row r="155" spans="1:28" ht="15.75" customHeight="1" x14ac:dyDescent="0.25">
      <c r="A155" s="64">
        <f t="shared" si="7"/>
        <v>3</v>
      </c>
      <c r="B155" s="23">
        <v>19</v>
      </c>
      <c r="C155" s="38" t="s">
        <v>80</v>
      </c>
      <c r="D155" s="38" t="s">
        <v>114</v>
      </c>
      <c r="E155" s="23">
        <f ca="1">COUNTIF(OFFSET(class9_1,MATCH(E$1,'9 класс'!$A:$A,0)-7+'Итог по классам'!$B155,,,),"Ф")</f>
        <v>0</v>
      </c>
      <c r="F155" s="23">
        <f ca="1">COUNTIF(OFFSET(class9_1,MATCH(F$1,'9 класс'!$A:$A,0)-7+'Итог по классам'!$B155,,,),"р")</f>
        <v>0</v>
      </c>
      <c r="G155" s="23">
        <f ca="1">COUNTIF(OFFSET(class9_1,MATCH(G$1,'9 класс'!$A:$A,0)-7+'Итог по классам'!$B155,,,),"ш")</f>
        <v>1</v>
      </c>
      <c r="H155" s="23">
        <f ca="1">COUNTIF(OFFSET(class9_2,MATCH(H$1,'9 класс'!$A:$A,0)-7+'Итог по классам'!$B155,,,),"Ф")</f>
        <v>0</v>
      </c>
      <c r="I155" s="23">
        <f ca="1">COUNTIF(OFFSET(class9_2,MATCH(I$1,'9 класс'!$A:$A,0)-7+'Итог по классам'!$B155,,,),"р")</f>
        <v>0</v>
      </c>
      <c r="J155" s="23">
        <f ca="1">COUNTIF(OFFSET(class9_2,MATCH(J$1,'9 класс'!$A:$A,0)-7+'Итог по классам'!$B155,,,),"ш")</f>
        <v>1</v>
      </c>
      <c r="K155" s="65">
        <f ca="1">COUNTIF(OFFSET(class9_1,MATCH(K$1,'9 класс'!$A:$A,0)-7+'Итог по классам'!$B155,,,),"Ф")</f>
        <v>0</v>
      </c>
      <c r="L155" s="23">
        <f ca="1">COUNTIF(OFFSET(class9_1,MATCH(L$1,'9 класс'!$A:$A,0)-7+'Итог по классам'!$B155,,,),"р")</f>
        <v>0</v>
      </c>
      <c r="M155" s="23">
        <f ca="1">COUNTIF(OFFSET(class9_1,MATCH(M$1,'9 класс'!$A:$A,0)-7+'Итог по классам'!$B155,,,),"ш")</f>
        <v>1</v>
      </c>
      <c r="N155" s="23">
        <f ca="1">COUNTIF(OFFSET(class9_2,MATCH(N$1,'9 класс'!$A:$A,0)-7+'Итог по классам'!$B155,,,),"Ф")</f>
        <v>0</v>
      </c>
      <c r="O155" s="23">
        <f ca="1">COUNTIF(OFFSET(class9_2,MATCH(O$1,'9 класс'!$A:$A,0)-7+'Итог по классам'!$B155,,,),"р")</f>
        <v>0</v>
      </c>
      <c r="P155" s="23">
        <f ca="1">COUNTIF(OFFSET(class9_2,MATCH(P$1,'9 класс'!$A:$A,0)-7+'Итог по классам'!$B155,,,),"ш")</f>
        <v>1</v>
      </c>
      <c r="Q155" s="65">
        <f ca="1">COUNTIF(OFFSET(class9_1,MATCH(Q$1,'9 класс'!$A:$A,0)-7+'Итог по классам'!$B155,,,),"Ф")</f>
        <v>0</v>
      </c>
      <c r="R155" s="23">
        <f ca="1">COUNTIF(OFFSET(class9_1,MATCH(R$1,'9 класс'!$A:$A,0)-7+'Итог по классам'!$B155,,,),"р")</f>
        <v>0</v>
      </c>
      <c r="S155" s="23">
        <f ca="1">COUNTIF(OFFSET(class9_1,MATCH(S$1,'9 класс'!$A:$A,0)-7+'Итог по классам'!$B155,,,),"ш")</f>
        <v>1</v>
      </c>
      <c r="T155" s="23">
        <f ca="1">COUNTIF(OFFSET(class9_2,MATCH(T$1,'9 класс'!$A:$A,0)-7+'Итог по классам'!$B155,,,),"Ф")</f>
        <v>0</v>
      </c>
      <c r="U155" s="23">
        <f ca="1">COUNTIF(OFFSET(class9_2,MATCH(U$1,'9 класс'!$A:$A,0)-7+'Итог по классам'!$B155,,,),"р")</f>
        <v>0</v>
      </c>
      <c r="V155" s="23">
        <f ca="1">COUNTIF(OFFSET(class9_2,MATCH(V$1,'9 класс'!$A:$A,0)-7+'Итог по классам'!$B155,,,),"ш")</f>
        <v>1</v>
      </c>
      <c r="W155" s="65">
        <f ca="1">COUNTIF(OFFSET(class9_1,MATCH(W$1,'9 класс'!$A:$A,0)-7+'Итог по классам'!$B155,,,),"Ф")</f>
        <v>0</v>
      </c>
      <c r="X155" s="23">
        <f ca="1">COUNTIF(OFFSET(class9_1,MATCH(X$1,'9 класс'!$A:$A,0)-7+'Итог по классам'!$B155,,,),"р")</f>
        <v>0</v>
      </c>
      <c r="Y155" s="23">
        <f ca="1">COUNTIF(OFFSET(class9_1,MATCH(Y$1,'9 класс'!$A:$A,0)-7+'Итог по классам'!$B155,,,),"ш")</f>
        <v>0</v>
      </c>
      <c r="Z155" s="23">
        <f ca="1">COUNTIF(OFFSET(class9_2,MATCH(Z$1,'9 класс'!$A:$A,0)-7+'Итог по классам'!$B155,,,),"Ф")</f>
        <v>0</v>
      </c>
      <c r="AA155" s="23">
        <f ca="1">COUNTIF(OFFSET(class9_2,MATCH(AA$1,'9 класс'!$A:$A,0)-7+'Итог по классам'!$B155,,,),"р")</f>
        <v>0</v>
      </c>
      <c r="AB155" s="23">
        <f ca="1">COUNTIF(OFFSET(class9_2,MATCH(AB$1,'9 класс'!$A:$A,0)-7+'Итог по классам'!$B155,,,),"ш")</f>
        <v>0</v>
      </c>
    </row>
    <row r="156" spans="1:28" ht="15.75" customHeight="1" x14ac:dyDescent="0.25">
      <c r="A156" s="64">
        <f t="shared" si="7"/>
        <v>3</v>
      </c>
      <c r="B156" s="23">
        <v>20</v>
      </c>
      <c r="C156" s="38" t="s">
        <v>81</v>
      </c>
      <c r="D156" s="38" t="s">
        <v>114</v>
      </c>
      <c r="E156" s="23">
        <f ca="1">COUNTIF(OFFSET(class9_1,MATCH(E$1,'9 класс'!$A:$A,0)-7+'Итог по классам'!$B156,,,),"Ф")</f>
        <v>0</v>
      </c>
      <c r="F156" s="23">
        <f ca="1">COUNTIF(OFFSET(class9_1,MATCH(F$1,'9 класс'!$A:$A,0)-7+'Итог по классам'!$B156,,,),"р")</f>
        <v>0</v>
      </c>
      <c r="G156" s="23">
        <f ca="1">COUNTIF(OFFSET(class9_1,MATCH(G$1,'9 класс'!$A:$A,0)-7+'Итог по классам'!$B156,,,),"ш")</f>
        <v>0</v>
      </c>
      <c r="H156" s="23">
        <f ca="1">COUNTIF(OFFSET(class9_2,MATCH(H$1,'9 класс'!$A:$A,0)-7+'Итог по классам'!$B156,,,),"Ф")</f>
        <v>0</v>
      </c>
      <c r="I156" s="23">
        <f ca="1">COUNTIF(OFFSET(class9_2,MATCH(I$1,'9 класс'!$A:$A,0)-7+'Итог по классам'!$B156,,,),"р")</f>
        <v>0</v>
      </c>
      <c r="J156" s="23">
        <f ca="1">COUNTIF(OFFSET(class9_2,MATCH(J$1,'9 класс'!$A:$A,0)-7+'Итог по классам'!$B156,,,),"ш")</f>
        <v>0</v>
      </c>
      <c r="K156" s="65">
        <f ca="1">COUNTIF(OFFSET(class9_1,MATCH(K$1,'9 класс'!$A:$A,0)-7+'Итог по классам'!$B156,,,),"Ф")</f>
        <v>0</v>
      </c>
      <c r="L156" s="23">
        <f ca="1">COUNTIF(OFFSET(class9_1,MATCH(L$1,'9 класс'!$A:$A,0)-7+'Итог по классам'!$B156,,,),"р")</f>
        <v>0</v>
      </c>
      <c r="M156" s="23">
        <f ca="1">COUNTIF(OFFSET(class9_1,MATCH(M$1,'9 класс'!$A:$A,0)-7+'Итог по классам'!$B156,,,),"ш")</f>
        <v>0</v>
      </c>
      <c r="N156" s="23">
        <f ca="1">COUNTIF(OFFSET(class9_2,MATCH(N$1,'9 класс'!$A:$A,0)-7+'Итог по классам'!$B156,,,),"Ф")</f>
        <v>0</v>
      </c>
      <c r="O156" s="23">
        <f ca="1">COUNTIF(OFFSET(class9_2,MATCH(O$1,'9 класс'!$A:$A,0)-7+'Итог по классам'!$B156,,,),"р")</f>
        <v>0</v>
      </c>
      <c r="P156" s="23">
        <f ca="1">COUNTIF(OFFSET(class9_2,MATCH(P$1,'9 класс'!$A:$A,0)-7+'Итог по классам'!$B156,,,),"ш")</f>
        <v>0</v>
      </c>
      <c r="Q156" s="65">
        <f ca="1">COUNTIF(OFFSET(class9_1,MATCH(Q$1,'9 класс'!$A:$A,0)-7+'Итог по классам'!$B156,,,),"Ф")</f>
        <v>0</v>
      </c>
      <c r="R156" s="23">
        <f ca="1">COUNTIF(OFFSET(class9_1,MATCH(R$1,'9 класс'!$A:$A,0)-7+'Итог по классам'!$B156,,,),"р")</f>
        <v>0</v>
      </c>
      <c r="S156" s="23">
        <f ca="1">COUNTIF(OFFSET(class9_1,MATCH(S$1,'9 класс'!$A:$A,0)-7+'Итог по классам'!$B156,,,),"ш")</f>
        <v>0</v>
      </c>
      <c r="T156" s="23">
        <f ca="1">COUNTIF(OFFSET(class9_2,MATCH(T$1,'9 класс'!$A:$A,0)-7+'Итог по классам'!$B156,,,),"Ф")</f>
        <v>0</v>
      </c>
      <c r="U156" s="23">
        <f ca="1">COUNTIF(OFFSET(class9_2,MATCH(U$1,'9 класс'!$A:$A,0)-7+'Итог по классам'!$B156,,,),"р")</f>
        <v>0</v>
      </c>
      <c r="V156" s="23">
        <f ca="1">COUNTIF(OFFSET(class9_2,MATCH(V$1,'9 класс'!$A:$A,0)-7+'Итог по классам'!$B156,,,),"ш")</f>
        <v>0</v>
      </c>
      <c r="W156" s="65">
        <f ca="1">COUNTIF(OFFSET(class9_1,MATCH(W$1,'9 класс'!$A:$A,0)-7+'Итог по классам'!$B156,,,),"Ф")</f>
        <v>0</v>
      </c>
      <c r="X156" s="23">
        <f ca="1">COUNTIF(OFFSET(class9_1,MATCH(X$1,'9 класс'!$A:$A,0)-7+'Итог по классам'!$B156,,,),"р")</f>
        <v>0</v>
      </c>
      <c r="Y156" s="23">
        <f ca="1">COUNTIF(OFFSET(class9_1,MATCH(Y$1,'9 класс'!$A:$A,0)-7+'Итог по классам'!$B156,,,),"ш")</f>
        <v>0</v>
      </c>
      <c r="Z156" s="23">
        <f ca="1">COUNTIF(OFFSET(class9_2,MATCH(Z$1,'9 класс'!$A:$A,0)-7+'Итог по классам'!$B156,,,),"Ф")</f>
        <v>0</v>
      </c>
      <c r="AA156" s="23">
        <f ca="1">COUNTIF(OFFSET(class9_2,MATCH(AA$1,'9 класс'!$A:$A,0)-7+'Итог по классам'!$B156,,,),"р")</f>
        <v>0</v>
      </c>
      <c r="AB156" s="23">
        <f ca="1">COUNTIF(OFFSET(class9_2,MATCH(AB$1,'9 класс'!$A:$A,0)-7+'Итог по классам'!$B156,,,),"ш")</f>
        <v>0</v>
      </c>
    </row>
    <row r="157" spans="1:28" ht="15.75" customHeight="1" x14ac:dyDescent="0.25">
      <c r="A157" s="64">
        <f t="shared" si="7"/>
        <v>3</v>
      </c>
      <c r="B157" s="23">
        <v>21</v>
      </c>
      <c r="C157" s="38" t="s">
        <v>102</v>
      </c>
      <c r="D157" s="38" t="s">
        <v>114</v>
      </c>
      <c r="E157" s="23">
        <f ca="1">COUNTIF(OFFSET(class9_1,MATCH(E$1,'9 класс'!$A:$A,0)-7+'Итог по классам'!$B157,,,),"Ф")</f>
        <v>0</v>
      </c>
      <c r="F157" s="23">
        <f ca="1">COUNTIF(OFFSET(class9_1,MATCH(F$1,'9 класс'!$A:$A,0)-7+'Итог по классам'!$B157,,,),"р")</f>
        <v>0</v>
      </c>
      <c r="G157" s="23">
        <f ca="1">COUNTIF(OFFSET(class9_1,MATCH(G$1,'9 класс'!$A:$A,0)-7+'Итог по классам'!$B157,,,),"ш")</f>
        <v>0</v>
      </c>
      <c r="H157" s="23">
        <f ca="1">COUNTIF(OFFSET(class9_2,MATCH(H$1,'9 класс'!$A:$A,0)-7+'Итог по классам'!$B157,,,),"Ф")</f>
        <v>0</v>
      </c>
      <c r="I157" s="23">
        <f ca="1">COUNTIF(OFFSET(class9_2,MATCH(I$1,'9 класс'!$A:$A,0)-7+'Итог по классам'!$B157,,,),"р")</f>
        <v>0</v>
      </c>
      <c r="J157" s="23">
        <f ca="1">COUNTIF(OFFSET(class9_2,MATCH(J$1,'9 класс'!$A:$A,0)-7+'Итог по классам'!$B157,,,),"ш")</f>
        <v>0</v>
      </c>
      <c r="K157" s="65">
        <f ca="1">COUNTIF(OFFSET(class9_1,MATCH(K$1,'9 класс'!$A:$A,0)-7+'Итог по классам'!$B157,,,),"Ф")</f>
        <v>0</v>
      </c>
      <c r="L157" s="23">
        <f ca="1">COUNTIF(OFFSET(class9_1,MATCH(L$1,'9 класс'!$A:$A,0)-7+'Итог по классам'!$B157,,,),"р")</f>
        <v>0</v>
      </c>
      <c r="M157" s="23">
        <f ca="1">COUNTIF(OFFSET(class9_1,MATCH(M$1,'9 класс'!$A:$A,0)-7+'Итог по классам'!$B157,,,),"ш")</f>
        <v>0</v>
      </c>
      <c r="N157" s="23">
        <f ca="1">COUNTIF(OFFSET(class9_2,MATCH(N$1,'9 класс'!$A:$A,0)-7+'Итог по классам'!$B157,,,),"Ф")</f>
        <v>0</v>
      </c>
      <c r="O157" s="23">
        <f ca="1">COUNTIF(OFFSET(class9_2,MATCH(O$1,'9 класс'!$A:$A,0)-7+'Итог по классам'!$B157,,,),"р")</f>
        <v>0</v>
      </c>
      <c r="P157" s="23">
        <f ca="1">COUNTIF(OFFSET(class9_2,MATCH(P$1,'9 класс'!$A:$A,0)-7+'Итог по классам'!$B157,,,),"ш")</f>
        <v>0</v>
      </c>
      <c r="Q157" s="65">
        <f ca="1">COUNTIF(OFFSET(class9_1,MATCH(Q$1,'9 класс'!$A:$A,0)-7+'Итог по классам'!$B157,,,),"Ф")</f>
        <v>0</v>
      </c>
      <c r="R157" s="23">
        <f ca="1">COUNTIF(OFFSET(class9_1,MATCH(R$1,'9 класс'!$A:$A,0)-7+'Итог по классам'!$B157,,,),"р")</f>
        <v>0</v>
      </c>
      <c r="S157" s="23">
        <f ca="1">COUNTIF(OFFSET(class9_1,MATCH(S$1,'9 класс'!$A:$A,0)-7+'Итог по классам'!$B157,,,),"ш")</f>
        <v>0</v>
      </c>
      <c r="T157" s="23">
        <f ca="1">COUNTIF(OFFSET(class9_2,MATCH(T$1,'9 класс'!$A:$A,0)-7+'Итог по классам'!$B157,,,),"Ф")</f>
        <v>0</v>
      </c>
      <c r="U157" s="23">
        <f ca="1">COUNTIF(OFFSET(class9_2,MATCH(U$1,'9 класс'!$A:$A,0)-7+'Итог по классам'!$B157,,,),"р")</f>
        <v>0</v>
      </c>
      <c r="V157" s="23">
        <f ca="1">COUNTIF(OFFSET(class9_2,MATCH(V$1,'9 класс'!$A:$A,0)-7+'Итог по классам'!$B157,,,),"ш")</f>
        <v>0</v>
      </c>
      <c r="W157" s="65">
        <f ca="1">COUNTIF(OFFSET(class9_1,MATCH(W$1,'9 класс'!$A:$A,0)-7+'Итог по классам'!$B157,,,),"Ф")</f>
        <v>0</v>
      </c>
      <c r="X157" s="23">
        <f ca="1">COUNTIF(OFFSET(class9_1,MATCH(X$1,'9 класс'!$A:$A,0)-7+'Итог по классам'!$B157,,,),"р")</f>
        <v>0</v>
      </c>
      <c r="Y157" s="23">
        <f ca="1">COUNTIF(OFFSET(class9_1,MATCH(Y$1,'9 класс'!$A:$A,0)-7+'Итог по классам'!$B157,,,),"ш")</f>
        <v>0</v>
      </c>
      <c r="Z157" s="23">
        <f ca="1">COUNTIF(OFFSET(class9_2,MATCH(Z$1,'9 класс'!$A:$A,0)-7+'Итог по классам'!$B157,,,),"Ф")</f>
        <v>0</v>
      </c>
      <c r="AA157" s="23">
        <f ca="1">COUNTIF(OFFSET(class9_2,MATCH(AA$1,'9 класс'!$A:$A,0)-7+'Итог по классам'!$B157,,,),"р")</f>
        <v>0</v>
      </c>
      <c r="AB157" s="23">
        <f ca="1">COUNTIF(OFFSET(class9_2,MATCH(AB$1,'9 класс'!$A:$A,0)-7+'Итог по классам'!$B157,,,),"ш")</f>
        <v>0</v>
      </c>
    </row>
    <row r="158" spans="1:28" ht="15.75" customHeight="1" x14ac:dyDescent="0.25">
      <c r="A158" s="64">
        <f t="shared" si="7"/>
        <v>3</v>
      </c>
      <c r="B158" s="23">
        <v>22</v>
      </c>
      <c r="C158" s="38" t="s">
        <v>82</v>
      </c>
      <c r="D158" s="38" t="s">
        <v>114</v>
      </c>
      <c r="E158" s="23">
        <f ca="1">COUNTIF(OFFSET(class9_1,MATCH(E$1,'9 класс'!$A:$A,0)-7+'Итог по классам'!$B158,,,),"Ф")</f>
        <v>0</v>
      </c>
      <c r="F158" s="23">
        <f ca="1">COUNTIF(OFFSET(class9_1,MATCH(F$1,'9 класс'!$A:$A,0)-7+'Итог по классам'!$B158,,,),"р")</f>
        <v>0</v>
      </c>
      <c r="G158" s="23">
        <f ca="1">COUNTIF(OFFSET(class9_1,MATCH(G$1,'9 класс'!$A:$A,0)-7+'Итог по классам'!$B158,,,),"ш")</f>
        <v>0</v>
      </c>
      <c r="H158" s="23">
        <f ca="1">COUNTIF(OFFSET(class9_2,MATCH(H$1,'9 класс'!$A:$A,0)-7+'Итог по классам'!$B158,,,),"Ф")</f>
        <v>0</v>
      </c>
      <c r="I158" s="23">
        <f ca="1">COUNTIF(OFFSET(class9_2,MATCH(I$1,'9 класс'!$A:$A,0)-7+'Итог по классам'!$B158,,,),"р")</f>
        <v>0</v>
      </c>
      <c r="J158" s="23">
        <f ca="1">COUNTIF(OFFSET(class9_2,MATCH(J$1,'9 класс'!$A:$A,0)-7+'Итог по классам'!$B158,,,),"ш")</f>
        <v>0</v>
      </c>
      <c r="K158" s="65">
        <f ca="1">COUNTIF(OFFSET(class9_1,MATCH(K$1,'9 класс'!$A:$A,0)-7+'Итог по классам'!$B158,,,),"Ф")</f>
        <v>0</v>
      </c>
      <c r="L158" s="23">
        <f ca="1">COUNTIF(OFFSET(class9_1,MATCH(L$1,'9 класс'!$A:$A,0)-7+'Итог по классам'!$B158,,,),"р")</f>
        <v>0</v>
      </c>
      <c r="M158" s="23">
        <f ca="1">COUNTIF(OFFSET(class9_1,MATCH(M$1,'9 класс'!$A:$A,0)-7+'Итог по классам'!$B158,,,),"ш")</f>
        <v>0</v>
      </c>
      <c r="N158" s="23">
        <f ca="1">COUNTIF(OFFSET(class9_2,MATCH(N$1,'9 класс'!$A:$A,0)-7+'Итог по классам'!$B158,,,),"Ф")</f>
        <v>0</v>
      </c>
      <c r="O158" s="23">
        <f ca="1">COUNTIF(OFFSET(class9_2,MATCH(O$1,'9 класс'!$A:$A,0)-7+'Итог по классам'!$B158,,,),"р")</f>
        <v>0</v>
      </c>
      <c r="P158" s="23">
        <f ca="1">COUNTIF(OFFSET(class9_2,MATCH(P$1,'9 класс'!$A:$A,0)-7+'Итог по классам'!$B158,,,),"ш")</f>
        <v>0</v>
      </c>
      <c r="Q158" s="65">
        <f ca="1">COUNTIF(OFFSET(class9_1,MATCH(Q$1,'9 класс'!$A:$A,0)-7+'Итог по классам'!$B158,,,),"Ф")</f>
        <v>0</v>
      </c>
      <c r="R158" s="23">
        <f ca="1">COUNTIF(OFFSET(class9_1,MATCH(R$1,'9 класс'!$A:$A,0)-7+'Итог по классам'!$B158,,,),"р")</f>
        <v>0</v>
      </c>
      <c r="S158" s="23">
        <f ca="1">COUNTIF(OFFSET(class9_1,MATCH(S$1,'9 класс'!$A:$A,0)-7+'Итог по классам'!$B158,,,),"ш")</f>
        <v>0</v>
      </c>
      <c r="T158" s="23">
        <f ca="1">COUNTIF(OFFSET(class9_2,MATCH(T$1,'9 класс'!$A:$A,0)-7+'Итог по классам'!$B158,,,),"Ф")</f>
        <v>0</v>
      </c>
      <c r="U158" s="23">
        <f ca="1">COUNTIF(OFFSET(class9_2,MATCH(U$1,'9 класс'!$A:$A,0)-7+'Итог по классам'!$B158,,,),"р")</f>
        <v>0</v>
      </c>
      <c r="V158" s="23">
        <f ca="1">COUNTIF(OFFSET(class9_2,MATCH(V$1,'9 класс'!$A:$A,0)-7+'Итог по классам'!$B158,,,),"ш")</f>
        <v>0</v>
      </c>
      <c r="W158" s="65">
        <f ca="1">COUNTIF(OFFSET(class9_1,MATCH(W$1,'9 класс'!$A:$A,0)-7+'Итог по классам'!$B158,,,),"Ф")</f>
        <v>0</v>
      </c>
      <c r="X158" s="23">
        <f ca="1">COUNTIF(OFFSET(class9_1,MATCH(X$1,'9 класс'!$A:$A,0)-7+'Итог по классам'!$B158,,,),"р")</f>
        <v>0</v>
      </c>
      <c r="Y158" s="23">
        <f ca="1">COUNTIF(OFFSET(class9_1,MATCH(Y$1,'9 класс'!$A:$A,0)-7+'Итог по классам'!$B158,,,),"ш")</f>
        <v>0</v>
      </c>
      <c r="Z158" s="23">
        <f ca="1">COUNTIF(OFFSET(class9_2,MATCH(Z$1,'9 класс'!$A:$A,0)-7+'Итог по классам'!$B158,,,),"Ф")</f>
        <v>0</v>
      </c>
      <c r="AA158" s="23">
        <f ca="1">COUNTIF(OFFSET(class9_2,MATCH(AA$1,'9 класс'!$A:$A,0)-7+'Итог по классам'!$B158,,,),"р")</f>
        <v>0</v>
      </c>
      <c r="AB158" s="23">
        <f ca="1">COUNTIF(OFFSET(class9_2,MATCH(AB$1,'9 класс'!$A:$A,0)-7+'Итог по классам'!$B158,,,),"ш")</f>
        <v>0</v>
      </c>
    </row>
    <row r="159" spans="1:28" ht="15.75" customHeight="1" x14ac:dyDescent="0.25">
      <c r="A159" s="64">
        <f t="shared" si="7"/>
        <v>3</v>
      </c>
      <c r="B159" s="23"/>
      <c r="C159" s="70" t="s">
        <v>134</v>
      </c>
      <c r="D159" s="31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1:28" ht="15.75" customHeight="1" x14ac:dyDescent="0.25">
      <c r="A160" s="64">
        <f>'10 класс'!C2</f>
        <v>1</v>
      </c>
      <c r="B160" s="23"/>
      <c r="C160" s="71" t="s">
        <v>116</v>
      </c>
      <c r="D160" s="71"/>
      <c r="E160" s="90" t="str">
        <f ca="1">"10 "&amp;CLEAN(OFFSET(cl10name,(E$1-1)*32,,,))</f>
        <v>10 А</v>
      </c>
      <c r="F160" s="75"/>
      <c r="G160" s="75"/>
      <c r="H160" s="75"/>
      <c r="I160" s="75"/>
      <c r="J160" s="75"/>
      <c r="K160" s="90" t="str">
        <f ca="1">"10 "&amp;CLEAN(OFFSET(cl10name,(K$1-1)*32,,,))</f>
        <v xml:space="preserve">10 </v>
      </c>
      <c r="L160" s="75"/>
      <c r="M160" s="75"/>
      <c r="N160" s="75"/>
      <c r="O160" s="75"/>
      <c r="P160" s="75"/>
      <c r="Q160" s="90" t="str">
        <f ca="1">"10 "&amp;CLEAN(OFFSET(cl10name,(Q$1-1)*32,,,))</f>
        <v xml:space="preserve">10 </v>
      </c>
      <c r="R160" s="75"/>
      <c r="S160" s="75"/>
      <c r="T160" s="75"/>
      <c r="U160" s="75"/>
      <c r="V160" s="75"/>
      <c r="W160" s="90" t="str">
        <f ca="1">"10 "&amp;CLEAN(OFFSET(cl10name,(W$1-1)*32,,,))</f>
        <v xml:space="preserve">10 </v>
      </c>
      <c r="X160" s="75"/>
      <c r="Y160" s="75"/>
      <c r="Z160" s="75"/>
      <c r="AA160" s="75"/>
      <c r="AB160" s="75"/>
    </row>
    <row r="161" spans="1:28" ht="15.75" customHeight="1" x14ac:dyDescent="0.25">
      <c r="A161" s="64">
        <f t="shared" ref="A161:A185" si="8">A160</f>
        <v>1</v>
      </c>
      <c r="B161" s="23">
        <v>1</v>
      </c>
      <c r="C161" s="38" t="s">
        <v>70</v>
      </c>
      <c r="D161" s="38" t="s">
        <v>116</v>
      </c>
      <c r="E161" s="23">
        <f ca="1">COUNTIF(OFFSET(class10_1,MATCH(E$1,'10 класс'!$A:$A,0)-7+'Итог по классам'!$B161,,,),"Ф")</f>
        <v>0</v>
      </c>
      <c r="F161" s="23">
        <f ca="1">COUNTIF(OFFSET(class10_1,MATCH(F$1,'10 класс'!$A:$A,0)-7+'Итог по классам'!$B161,,,),"р")</f>
        <v>0</v>
      </c>
      <c r="G161" s="23">
        <f ca="1">COUNTIF(OFFSET(class10_1,MATCH(G$1,'10 класс'!$A:$A,0)-7+'Итог по классам'!$B161,,,),"ш")</f>
        <v>2</v>
      </c>
      <c r="H161" s="23">
        <f ca="1">COUNTIF(OFFSET(class10_2,MATCH(H$1,'10 класс'!$A:$A,0)-7+'Итог по классам'!$B161,,,),"Ф")</f>
        <v>0</v>
      </c>
      <c r="I161" s="23">
        <f ca="1">COUNTIF(OFFSET(class10_2,MATCH(I$1,'10 класс'!$A:$A,0)-7+'Итог по классам'!$B161,,,),"р")</f>
        <v>0</v>
      </c>
      <c r="J161" s="23">
        <f ca="1">COUNTIF(OFFSET(class10_2,MATCH(J$1,'10 класс'!$A:$A,0)-7+'Итог по классам'!$B161,,,),"ш")</f>
        <v>0</v>
      </c>
      <c r="K161" s="65">
        <f ca="1">COUNTIF(OFFSET(class10_1,MATCH(K$1,'10 класс'!$A:$A,0)-7+'Итог по классам'!$B161,,,),"Ф")</f>
        <v>0</v>
      </c>
      <c r="L161" s="23">
        <f ca="1">COUNTIF(OFFSET(class10_1,MATCH(L$1,'10 класс'!$A:$A,0)-7+'Итог по классам'!$B161,,,),"р")</f>
        <v>0</v>
      </c>
      <c r="M161" s="23">
        <f ca="1">COUNTIF(OFFSET(class10_1,MATCH(M$1,'10 класс'!$A:$A,0)-7+'Итог по классам'!$B161,,,),"ш")</f>
        <v>0</v>
      </c>
      <c r="N161" s="23">
        <f ca="1">COUNTIF(OFFSET(class10_2,MATCH(N$1,'10 класс'!$A:$A,0)-7+'Итог по классам'!$B161,,,),"Ф")</f>
        <v>0</v>
      </c>
      <c r="O161" s="23">
        <f ca="1">COUNTIF(OFFSET(class10_2,MATCH(O$1,'10 класс'!$A:$A,0)-7+'Итог по классам'!$B161,,,),"р")</f>
        <v>0</v>
      </c>
      <c r="P161" s="23">
        <f ca="1">COUNTIF(OFFSET(class10_2,MATCH(P$1,'10 класс'!$A:$A,0)-7+'Итог по классам'!$B161,,,),"ш")</f>
        <v>0</v>
      </c>
      <c r="Q161" s="65" t="e">
        <f ca="1">COUNTIF(OFFSET(class10_1,MATCH(Q$1,'10 класс'!$A:$A,0)-7+'Итог по классам'!$B161,,,),"Ф")</f>
        <v>#N/A</v>
      </c>
      <c r="R161" s="23" t="e">
        <f ca="1">COUNTIF(OFFSET(class10_1,MATCH(R$1,'10 класс'!$A:$A,0)-7+'Итог по классам'!$B161,,,),"р")</f>
        <v>#N/A</v>
      </c>
      <c r="S161" s="23" t="e">
        <f ca="1">COUNTIF(OFFSET(class10_1,MATCH(S$1,'10 класс'!$A:$A,0)-7+'Итог по классам'!$B161,,,),"ш")</f>
        <v>#N/A</v>
      </c>
      <c r="T161" s="23" t="e">
        <f ca="1">COUNTIF(OFFSET(class10_2,MATCH(T$1,'10 класс'!$A:$A,0)-7+'Итог по классам'!$B161,,,),"Ф")</f>
        <v>#N/A</v>
      </c>
      <c r="U161" s="23" t="e">
        <f ca="1">COUNTIF(OFFSET(class10_2,MATCH(U$1,'10 класс'!$A:$A,0)-7+'Итог по классам'!$B161,,,),"р")</f>
        <v>#N/A</v>
      </c>
      <c r="V161" s="23" t="e">
        <f ca="1">COUNTIF(OFFSET(class10_2,MATCH(V$1,'10 класс'!$A:$A,0)-7+'Итог по классам'!$B161,,,),"ш")</f>
        <v>#N/A</v>
      </c>
      <c r="W161" s="65" t="e">
        <f ca="1">COUNTIF(OFFSET(class10_1,MATCH(W$1,'10 класс'!$A:$A,0)-7+'Итог по классам'!$B161,,,),"Ф")</f>
        <v>#N/A</v>
      </c>
      <c r="X161" s="23" t="e">
        <f ca="1">COUNTIF(OFFSET(class10_1,MATCH(X$1,'10 класс'!$A:$A,0)-7+'Итог по классам'!$B161,,,),"р")</f>
        <v>#N/A</v>
      </c>
      <c r="Y161" s="23" t="e">
        <f ca="1">COUNTIF(OFFSET(class10_1,MATCH(Y$1,'10 класс'!$A:$A,0)-7+'Итог по классам'!$B161,,,),"ш")</f>
        <v>#N/A</v>
      </c>
      <c r="Z161" s="23" t="e">
        <f ca="1">COUNTIF(OFFSET(class10_2,MATCH(Z$1,'10 класс'!$A:$A,0)-7+'Итог по классам'!$B161,,,),"Ф")</f>
        <v>#N/A</v>
      </c>
      <c r="AA161" s="23" t="e">
        <f ca="1">COUNTIF(OFFSET(class10_2,MATCH(AA$1,'10 класс'!$A:$A,0)-7+'Итог по классам'!$B161,,,),"р")</f>
        <v>#N/A</v>
      </c>
      <c r="AB161" s="23" t="e">
        <f ca="1">COUNTIF(OFFSET(class10_2,MATCH(AB$1,'10 класс'!$A:$A,0)-7+'Итог по классам'!$B161,,,),"ш")</f>
        <v>#N/A</v>
      </c>
    </row>
    <row r="162" spans="1:28" ht="15.75" customHeight="1" x14ac:dyDescent="0.25">
      <c r="A162" s="64">
        <f t="shared" si="8"/>
        <v>1</v>
      </c>
      <c r="B162" s="23">
        <v>2</v>
      </c>
      <c r="C162" s="38" t="s">
        <v>92</v>
      </c>
      <c r="D162" s="38" t="s">
        <v>116</v>
      </c>
      <c r="E162" s="23">
        <f ca="1">COUNTIF(OFFSET(class10_1,MATCH(E$1,'10 класс'!$A:$A,0)-7+'Итог по классам'!$B162,,,),"Ф")</f>
        <v>0</v>
      </c>
      <c r="F162" s="23">
        <f ca="1">COUNTIF(OFFSET(class10_1,MATCH(F$1,'10 класс'!$A:$A,0)-7+'Итог по классам'!$B162,,,),"р")</f>
        <v>0</v>
      </c>
      <c r="G162" s="23">
        <f ca="1">COUNTIF(OFFSET(class10_1,MATCH(G$1,'10 класс'!$A:$A,0)-7+'Итог по классам'!$B162,,,),"ш")</f>
        <v>2</v>
      </c>
      <c r="H162" s="23">
        <f ca="1">COUNTIF(OFFSET(class10_2,MATCH(H$1,'10 класс'!$A:$A,0)-7+'Итог по классам'!$B162,,,),"Ф")</f>
        <v>0</v>
      </c>
      <c r="I162" s="23">
        <f ca="1">COUNTIF(OFFSET(class10_2,MATCH(I$1,'10 класс'!$A:$A,0)-7+'Итог по классам'!$B162,,,),"р")</f>
        <v>0</v>
      </c>
      <c r="J162" s="23">
        <f ca="1">COUNTIF(OFFSET(class10_2,MATCH(J$1,'10 класс'!$A:$A,0)-7+'Итог по классам'!$B162,,,),"ш")</f>
        <v>0</v>
      </c>
      <c r="K162" s="65">
        <f ca="1">COUNTIF(OFFSET(class10_1,MATCH(K$1,'10 класс'!$A:$A,0)-7+'Итог по классам'!$B162,,,),"Ф")</f>
        <v>0</v>
      </c>
      <c r="L162" s="23">
        <f ca="1">COUNTIF(OFFSET(class10_1,MATCH(L$1,'10 класс'!$A:$A,0)-7+'Итог по классам'!$B162,,,),"р")</f>
        <v>0</v>
      </c>
      <c r="M162" s="23">
        <f ca="1">COUNTIF(OFFSET(class10_1,MATCH(M$1,'10 класс'!$A:$A,0)-7+'Итог по классам'!$B162,,,),"ш")</f>
        <v>0</v>
      </c>
      <c r="N162" s="23">
        <f ca="1">COUNTIF(OFFSET(class10_2,MATCH(N$1,'10 класс'!$A:$A,0)-7+'Итог по классам'!$B162,,,),"Ф")</f>
        <v>0</v>
      </c>
      <c r="O162" s="23">
        <f ca="1">COUNTIF(OFFSET(class10_2,MATCH(O$1,'10 класс'!$A:$A,0)-7+'Итог по классам'!$B162,,,),"р")</f>
        <v>0</v>
      </c>
      <c r="P162" s="23">
        <f ca="1">COUNTIF(OFFSET(class10_2,MATCH(P$1,'10 класс'!$A:$A,0)-7+'Итог по классам'!$B162,,,),"ш")</f>
        <v>0</v>
      </c>
      <c r="Q162" s="65" t="e">
        <f ca="1">COUNTIF(OFFSET(class10_1,MATCH(Q$1,'10 класс'!$A:$A,0)-7+'Итог по классам'!$B162,,,),"Ф")</f>
        <v>#N/A</v>
      </c>
      <c r="R162" s="23" t="e">
        <f ca="1">COUNTIF(OFFSET(class10_1,MATCH(R$1,'10 класс'!$A:$A,0)-7+'Итог по классам'!$B162,,,),"р")</f>
        <v>#N/A</v>
      </c>
      <c r="S162" s="23" t="e">
        <f ca="1">COUNTIF(OFFSET(class10_1,MATCH(S$1,'10 класс'!$A:$A,0)-7+'Итог по классам'!$B162,,,),"ш")</f>
        <v>#N/A</v>
      </c>
      <c r="T162" s="23" t="e">
        <f ca="1">COUNTIF(OFFSET(class10_2,MATCH(T$1,'10 класс'!$A:$A,0)-7+'Итог по классам'!$B162,,,),"Ф")</f>
        <v>#N/A</v>
      </c>
      <c r="U162" s="23" t="e">
        <f ca="1">COUNTIF(OFFSET(class10_2,MATCH(U$1,'10 класс'!$A:$A,0)-7+'Итог по классам'!$B162,,,),"р")</f>
        <v>#N/A</v>
      </c>
      <c r="V162" s="23" t="e">
        <f ca="1">COUNTIF(OFFSET(class10_2,MATCH(V$1,'10 класс'!$A:$A,0)-7+'Итог по классам'!$B162,,,),"ш")</f>
        <v>#N/A</v>
      </c>
      <c r="W162" s="65" t="e">
        <f ca="1">COUNTIF(OFFSET(class10_1,MATCH(W$1,'10 класс'!$A:$A,0)-7+'Итог по классам'!$B162,,,),"Ф")</f>
        <v>#N/A</v>
      </c>
      <c r="X162" s="23" t="e">
        <f ca="1">COUNTIF(OFFSET(class10_1,MATCH(X$1,'10 класс'!$A:$A,0)-7+'Итог по классам'!$B162,,,),"р")</f>
        <v>#N/A</v>
      </c>
      <c r="Y162" s="23" t="e">
        <f ca="1">COUNTIF(OFFSET(class10_1,MATCH(Y$1,'10 класс'!$A:$A,0)-7+'Итог по классам'!$B162,,,),"ш")</f>
        <v>#N/A</v>
      </c>
      <c r="Z162" s="23" t="e">
        <f ca="1">COUNTIF(OFFSET(class10_2,MATCH(Z$1,'10 класс'!$A:$A,0)-7+'Итог по классам'!$B162,,,),"Ф")</f>
        <v>#N/A</v>
      </c>
      <c r="AA162" s="23" t="e">
        <f ca="1">COUNTIF(OFFSET(class10_2,MATCH(AA$1,'10 класс'!$A:$A,0)-7+'Итог по классам'!$B162,,,),"р")</f>
        <v>#N/A</v>
      </c>
      <c r="AB162" s="23" t="e">
        <f ca="1">COUNTIF(OFFSET(class10_2,MATCH(AB$1,'10 класс'!$A:$A,0)-7+'Итог по классам'!$B162,,,),"ш")</f>
        <v>#N/A</v>
      </c>
    </row>
    <row r="163" spans="1:28" ht="15.75" customHeight="1" x14ac:dyDescent="0.25">
      <c r="A163" s="64">
        <f t="shared" si="8"/>
        <v>1</v>
      </c>
      <c r="B163" s="23">
        <v>3</v>
      </c>
      <c r="C163" s="38" t="s">
        <v>117</v>
      </c>
      <c r="D163" s="38" t="s">
        <v>116</v>
      </c>
      <c r="E163" s="23">
        <f ca="1">COUNTIF(OFFSET(class10_1,MATCH(E$1,'10 класс'!$A:$A,0)-7+'Итог по классам'!$B163,,,),"Ф")</f>
        <v>0</v>
      </c>
      <c r="F163" s="23">
        <f ca="1">COUNTIF(OFFSET(class10_1,MATCH(F$1,'10 класс'!$A:$A,0)-7+'Итог по классам'!$B163,,,),"р")</f>
        <v>0</v>
      </c>
      <c r="G163" s="23">
        <f ca="1">COUNTIF(OFFSET(class10_1,MATCH(G$1,'10 класс'!$A:$A,0)-7+'Итог по классам'!$B163,,,),"ш")</f>
        <v>0</v>
      </c>
      <c r="H163" s="23">
        <f ca="1">COUNTIF(OFFSET(class10_2,MATCH(H$1,'10 класс'!$A:$A,0)-7+'Итог по классам'!$B163,,,),"Ф")</f>
        <v>0</v>
      </c>
      <c r="I163" s="23">
        <f ca="1">COUNTIF(OFFSET(class10_2,MATCH(I$1,'10 класс'!$A:$A,0)-7+'Итог по классам'!$B163,,,),"р")</f>
        <v>0</v>
      </c>
      <c r="J163" s="23">
        <f ca="1">COUNTIF(OFFSET(class10_2,MATCH(J$1,'10 класс'!$A:$A,0)-7+'Итог по классам'!$B163,,,),"ш")</f>
        <v>0</v>
      </c>
      <c r="K163" s="65">
        <f ca="1">COUNTIF(OFFSET(class10_1,MATCH(K$1,'10 класс'!$A:$A,0)-7+'Итог по классам'!$B163,,,),"Ф")</f>
        <v>0</v>
      </c>
      <c r="L163" s="23">
        <f ca="1">COUNTIF(OFFSET(class10_1,MATCH(L$1,'10 класс'!$A:$A,0)-7+'Итог по классам'!$B163,,,),"р")</f>
        <v>0</v>
      </c>
      <c r="M163" s="23">
        <f ca="1">COUNTIF(OFFSET(class10_1,MATCH(M$1,'10 класс'!$A:$A,0)-7+'Итог по классам'!$B163,,,),"ш")</f>
        <v>0</v>
      </c>
      <c r="N163" s="23">
        <f ca="1">COUNTIF(OFFSET(class10_2,MATCH(N$1,'10 класс'!$A:$A,0)-7+'Итог по классам'!$B163,,,),"Ф")</f>
        <v>0</v>
      </c>
      <c r="O163" s="23">
        <f ca="1">COUNTIF(OFFSET(class10_2,MATCH(O$1,'10 класс'!$A:$A,0)-7+'Итог по классам'!$B163,,,),"р")</f>
        <v>0</v>
      </c>
      <c r="P163" s="23">
        <f ca="1">COUNTIF(OFFSET(class10_2,MATCH(P$1,'10 класс'!$A:$A,0)-7+'Итог по классам'!$B163,,,),"ш")</f>
        <v>0</v>
      </c>
      <c r="Q163" s="65" t="e">
        <f ca="1">COUNTIF(OFFSET(class10_1,MATCH(Q$1,'10 класс'!$A:$A,0)-7+'Итог по классам'!$B163,,,),"Ф")</f>
        <v>#N/A</v>
      </c>
      <c r="R163" s="23" t="e">
        <f ca="1">COUNTIF(OFFSET(class10_1,MATCH(R$1,'10 класс'!$A:$A,0)-7+'Итог по классам'!$B163,,,),"р")</f>
        <v>#N/A</v>
      </c>
      <c r="S163" s="23" t="e">
        <f ca="1">COUNTIF(OFFSET(class10_1,MATCH(S$1,'10 класс'!$A:$A,0)-7+'Итог по классам'!$B163,,,),"ш")</f>
        <v>#N/A</v>
      </c>
      <c r="T163" s="23" t="e">
        <f ca="1">COUNTIF(OFFSET(class10_2,MATCH(T$1,'10 класс'!$A:$A,0)-7+'Итог по классам'!$B163,,,),"Ф")</f>
        <v>#N/A</v>
      </c>
      <c r="U163" s="23" t="e">
        <f ca="1">COUNTIF(OFFSET(class10_2,MATCH(U$1,'10 класс'!$A:$A,0)-7+'Итог по классам'!$B163,,,),"р")</f>
        <v>#N/A</v>
      </c>
      <c r="V163" s="23" t="e">
        <f ca="1">COUNTIF(OFFSET(class10_2,MATCH(V$1,'10 класс'!$A:$A,0)-7+'Итог по классам'!$B163,,,),"ш")</f>
        <v>#N/A</v>
      </c>
      <c r="W163" s="65" t="e">
        <f ca="1">COUNTIF(OFFSET(class10_1,MATCH(W$1,'10 класс'!$A:$A,0)-7+'Итог по классам'!$B163,,,),"Ф")</f>
        <v>#N/A</v>
      </c>
      <c r="X163" s="23" t="e">
        <f ca="1">COUNTIF(OFFSET(class10_1,MATCH(X$1,'10 класс'!$A:$A,0)-7+'Итог по классам'!$B163,,,),"р")</f>
        <v>#N/A</v>
      </c>
      <c r="Y163" s="23" t="e">
        <f ca="1">COUNTIF(OFFSET(class10_1,MATCH(Y$1,'10 класс'!$A:$A,0)-7+'Итог по классам'!$B163,,,),"ш")</f>
        <v>#N/A</v>
      </c>
      <c r="Z163" s="23" t="e">
        <f ca="1">COUNTIF(OFFSET(class10_2,MATCH(Z$1,'10 класс'!$A:$A,0)-7+'Итог по классам'!$B163,,,),"Ф")</f>
        <v>#N/A</v>
      </c>
      <c r="AA163" s="23" t="e">
        <f ca="1">COUNTIF(OFFSET(class10_2,MATCH(AA$1,'10 класс'!$A:$A,0)-7+'Итог по классам'!$B163,,,),"р")</f>
        <v>#N/A</v>
      </c>
      <c r="AB163" s="23" t="e">
        <f ca="1">COUNTIF(OFFSET(class10_2,MATCH(AB$1,'10 класс'!$A:$A,0)-7+'Итог по классам'!$B163,,,),"ш")</f>
        <v>#N/A</v>
      </c>
    </row>
    <row r="164" spans="1:28" ht="15.75" customHeight="1" x14ac:dyDescent="0.25">
      <c r="A164" s="64">
        <f t="shared" si="8"/>
        <v>1</v>
      </c>
      <c r="B164" s="23">
        <v>4</v>
      </c>
      <c r="C164" s="38" t="s">
        <v>93</v>
      </c>
      <c r="D164" s="38" t="s">
        <v>116</v>
      </c>
      <c r="E164" s="23">
        <f ca="1">COUNTIF(OFFSET(class10_1,MATCH(E$1,'10 класс'!$A:$A,0)-7+'Итог по классам'!$B164,,,),"Ф")</f>
        <v>0</v>
      </c>
      <c r="F164" s="23">
        <f ca="1">COUNTIF(OFFSET(class10_1,MATCH(F$1,'10 класс'!$A:$A,0)-7+'Итог по классам'!$B164,,,),"р")</f>
        <v>0</v>
      </c>
      <c r="G164" s="23">
        <f ca="1">COUNTIF(OFFSET(class10_1,MATCH(G$1,'10 класс'!$A:$A,0)-7+'Итог по классам'!$B164,,,),"ш")</f>
        <v>0</v>
      </c>
      <c r="H164" s="23">
        <f ca="1">COUNTIF(OFFSET(class10_2,MATCH(H$1,'10 класс'!$A:$A,0)-7+'Итог по классам'!$B164,,,),"Ф")</f>
        <v>0</v>
      </c>
      <c r="I164" s="23">
        <f ca="1">COUNTIF(OFFSET(class10_2,MATCH(I$1,'10 класс'!$A:$A,0)-7+'Итог по классам'!$B164,,,),"р")</f>
        <v>0</v>
      </c>
      <c r="J164" s="23">
        <f ca="1">COUNTIF(OFFSET(class10_2,MATCH(J$1,'10 класс'!$A:$A,0)-7+'Итог по классам'!$B164,,,),"ш")</f>
        <v>0</v>
      </c>
      <c r="K164" s="65">
        <f ca="1">COUNTIF(OFFSET(class10_1,MATCH(K$1,'10 класс'!$A:$A,0)-7+'Итог по классам'!$B164,,,),"Ф")</f>
        <v>0</v>
      </c>
      <c r="L164" s="23">
        <f ca="1">COUNTIF(OFFSET(class10_1,MATCH(L$1,'10 класс'!$A:$A,0)-7+'Итог по классам'!$B164,,,),"р")</f>
        <v>0</v>
      </c>
      <c r="M164" s="23">
        <f ca="1">COUNTIF(OFFSET(class10_1,MATCH(M$1,'10 класс'!$A:$A,0)-7+'Итог по классам'!$B164,,,),"ш")</f>
        <v>0</v>
      </c>
      <c r="N164" s="23">
        <f ca="1">COUNTIF(OFFSET(class10_2,MATCH(N$1,'10 класс'!$A:$A,0)-7+'Итог по классам'!$B164,,,),"Ф")</f>
        <v>0</v>
      </c>
      <c r="O164" s="23">
        <f ca="1">COUNTIF(OFFSET(class10_2,MATCH(O$1,'10 класс'!$A:$A,0)-7+'Итог по классам'!$B164,,,),"р")</f>
        <v>0</v>
      </c>
      <c r="P164" s="23">
        <f ca="1">COUNTIF(OFFSET(class10_2,MATCH(P$1,'10 класс'!$A:$A,0)-7+'Итог по классам'!$B164,,,),"ш")</f>
        <v>0</v>
      </c>
      <c r="Q164" s="65" t="e">
        <f ca="1">COUNTIF(OFFSET(class10_1,MATCH(Q$1,'10 класс'!$A:$A,0)-7+'Итог по классам'!$B164,,,),"Ф")</f>
        <v>#N/A</v>
      </c>
      <c r="R164" s="23" t="e">
        <f ca="1">COUNTIF(OFFSET(class10_1,MATCH(R$1,'10 класс'!$A:$A,0)-7+'Итог по классам'!$B164,,,),"р")</f>
        <v>#N/A</v>
      </c>
      <c r="S164" s="23" t="e">
        <f ca="1">COUNTIF(OFFSET(class10_1,MATCH(S$1,'10 класс'!$A:$A,0)-7+'Итог по классам'!$B164,,,),"ш")</f>
        <v>#N/A</v>
      </c>
      <c r="T164" s="23" t="e">
        <f ca="1">COUNTIF(OFFSET(class10_2,MATCH(T$1,'10 класс'!$A:$A,0)-7+'Итог по классам'!$B164,,,),"Ф")</f>
        <v>#N/A</v>
      </c>
      <c r="U164" s="23" t="e">
        <f ca="1">COUNTIF(OFFSET(class10_2,MATCH(U$1,'10 класс'!$A:$A,0)-7+'Итог по классам'!$B164,,,),"р")</f>
        <v>#N/A</v>
      </c>
      <c r="V164" s="23" t="e">
        <f ca="1">COUNTIF(OFFSET(class10_2,MATCH(V$1,'10 класс'!$A:$A,0)-7+'Итог по классам'!$B164,,,),"ш")</f>
        <v>#N/A</v>
      </c>
      <c r="W164" s="65" t="e">
        <f ca="1">COUNTIF(OFFSET(class10_1,MATCH(W$1,'10 класс'!$A:$A,0)-7+'Итог по классам'!$B164,,,),"Ф")</f>
        <v>#N/A</v>
      </c>
      <c r="X164" s="23" t="e">
        <f ca="1">COUNTIF(OFFSET(class10_1,MATCH(X$1,'10 класс'!$A:$A,0)-7+'Итог по классам'!$B164,,,),"р")</f>
        <v>#N/A</v>
      </c>
      <c r="Y164" s="23" t="e">
        <f ca="1">COUNTIF(OFFSET(class10_1,MATCH(Y$1,'10 класс'!$A:$A,0)-7+'Итог по классам'!$B164,,,),"ш")</f>
        <v>#N/A</v>
      </c>
      <c r="Z164" s="23" t="e">
        <f ca="1">COUNTIF(OFFSET(class10_2,MATCH(Z$1,'10 класс'!$A:$A,0)-7+'Итог по классам'!$B164,,,),"Ф")</f>
        <v>#N/A</v>
      </c>
      <c r="AA164" s="23" t="e">
        <f ca="1">COUNTIF(OFFSET(class10_2,MATCH(AA$1,'10 класс'!$A:$A,0)-7+'Итог по классам'!$B164,,,),"р")</f>
        <v>#N/A</v>
      </c>
      <c r="AB164" s="23" t="e">
        <f ca="1">COUNTIF(OFFSET(class10_2,MATCH(AB$1,'10 класс'!$A:$A,0)-7+'Итог по классам'!$B164,,,),"ш")</f>
        <v>#N/A</v>
      </c>
    </row>
    <row r="165" spans="1:28" ht="15.75" customHeight="1" x14ac:dyDescent="0.25">
      <c r="A165" s="64">
        <f t="shared" si="8"/>
        <v>1</v>
      </c>
      <c r="B165" s="23">
        <v>5</v>
      </c>
      <c r="C165" s="38" t="s">
        <v>74</v>
      </c>
      <c r="D165" s="38" t="s">
        <v>116</v>
      </c>
      <c r="E165" s="23">
        <f ca="1">COUNTIF(OFFSET(class10_1,MATCH(E$1,'10 класс'!$A:$A,0)-7+'Итог по классам'!$B165,,,),"Ф")</f>
        <v>0</v>
      </c>
      <c r="F165" s="23">
        <f ca="1">COUNTIF(OFFSET(class10_1,MATCH(F$1,'10 класс'!$A:$A,0)-7+'Итог по классам'!$B165,,,),"р")</f>
        <v>0</v>
      </c>
      <c r="G165" s="23">
        <f ca="1">COUNTIF(OFFSET(class10_1,MATCH(G$1,'10 класс'!$A:$A,0)-7+'Итог по классам'!$B165,,,),"ш")</f>
        <v>2</v>
      </c>
      <c r="H165" s="23">
        <f ca="1">COUNTIF(OFFSET(class10_2,MATCH(H$1,'10 класс'!$A:$A,0)-7+'Итог по классам'!$B165,,,),"Ф")</f>
        <v>0</v>
      </c>
      <c r="I165" s="23">
        <f ca="1">COUNTIF(OFFSET(class10_2,MATCH(I$1,'10 класс'!$A:$A,0)-7+'Итог по классам'!$B165,,,),"р")</f>
        <v>0</v>
      </c>
      <c r="J165" s="23">
        <f ca="1">COUNTIF(OFFSET(class10_2,MATCH(J$1,'10 класс'!$A:$A,0)-7+'Итог по классам'!$B165,,,),"ш")</f>
        <v>1</v>
      </c>
      <c r="K165" s="65">
        <f ca="1">COUNTIF(OFFSET(class10_1,MATCH(K$1,'10 класс'!$A:$A,0)-7+'Итог по классам'!$B165,,,),"Ф")</f>
        <v>0</v>
      </c>
      <c r="L165" s="23">
        <f ca="1">COUNTIF(OFFSET(class10_1,MATCH(L$1,'10 класс'!$A:$A,0)-7+'Итог по классам'!$B165,,,),"р")</f>
        <v>0</v>
      </c>
      <c r="M165" s="23">
        <f ca="1">COUNTIF(OFFSET(class10_1,MATCH(M$1,'10 класс'!$A:$A,0)-7+'Итог по классам'!$B165,,,),"ш")</f>
        <v>0</v>
      </c>
      <c r="N165" s="23">
        <f ca="1">COUNTIF(OFFSET(class10_2,MATCH(N$1,'10 класс'!$A:$A,0)-7+'Итог по классам'!$B165,,,),"Ф")</f>
        <v>0</v>
      </c>
      <c r="O165" s="23">
        <f ca="1">COUNTIF(OFFSET(class10_2,MATCH(O$1,'10 класс'!$A:$A,0)-7+'Итог по классам'!$B165,,,),"р")</f>
        <v>0</v>
      </c>
      <c r="P165" s="23">
        <f ca="1">COUNTIF(OFFSET(class10_2,MATCH(P$1,'10 класс'!$A:$A,0)-7+'Итог по классам'!$B165,,,),"ш")</f>
        <v>0</v>
      </c>
      <c r="Q165" s="65" t="e">
        <f ca="1">COUNTIF(OFFSET(class10_1,MATCH(Q$1,'10 класс'!$A:$A,0)-7+'Итог по классам'!$B165,,,),"Ф")</f>
        <v>#N/A</v>
      </c>
      <c r="R165" s="23" t="e">
        <f ca="1">COUNTIF(OFFSET(class10_1,MATCH(R$1,'10 класс'!$A:$A,0)-7+'Итог по классам'!$B165,,,),"р")</f>
        <v>#N/A</v>
      </c>
      <c r="S165" s="23" t="e">
        <f ca="1">COUNTIF(OFFSET(class10_1,MATCH(S$1,'10 класс'!$A:$A,0)-7+'Итог по классам'!$B165,,,),"ш")</f>
        <v>#N/A</v>
      </c>
      <c r="T165" s="23" t="e">
        <f ca="1">COUNTIF(OFFSET(class10_2,MATCH(T$1,'10 класс'!$A:$A,0)-7+'Итог по классам'!$B165,,,),"Ф")</f>
        <v>#N/A</v>
      </c>
      <c r="U165" s="23" t="e">
        <f ca="1">COUNTIF(OFFSET(class10_2,MATCH(U$1,'10 класс'!$A:$A,0)-7+'Итог по классам'!$B165,,,),"р")</f>
        <v>#N/A</v>
      </c>
      <c r="V165" s="23" t="e">
        <f ca="1">COUNTIF(OFFSET(class10_2,MATCH(V$1,'10 класс'!$A:$A,0)-7+'Итог по классам'!$B165,,,),"ш")</f>
        <v>#N/A</v>
      </c>
      <c r="W165" s="65" t="e">
        <f ca="1">COUNTIF(OFFSET(class10_1,MATCH(W$1,'10 класс'!$A:$A,0)-7+'Итог по классам'!$B165,,,),"Ф")</f>
        <v>#N/A</v>
      </c>
      <c r="X165" s="23" t="e">
        <f ca="1">COUNTIF(OFFSET(class10_1,MATCH(X$1,'10 класс'!$A:$A,0)-7+'Итог по классам'!$B165,,,),"р")</f>
        <v>#N/A</v>
      </c>
      <c r="Y165" s="23" t="e">
        <f ca="1">COUNTIF(OFFSET(class10_1,MATCH(Y$1,'10 класс'!$A:$A,0)-7+'Итог по классам'!$B165,,,),"ш")</f>
        <v>#N/A</v>
      </c>
      <c r="Z165" s="23" t="e">
        <f ca="1">COUNTIF(OFFSET(class10_2,MATCH(Z$1,'10 класс'!$A:$A,0)-7+'Итог по классам'!$B165,,,),"Ф")</f>
        <v>#N/A</v>
      </c>
      <c r="AA165" s="23" t="e">
        <f ca="1">COUNTIF(OFFSET(class10_2,MATCH(AA$1,'10 класс'!$A:$A,0)-7+'Итог по классам'!$B165,,,),"р")</f>
        <v>#N/A</v>
      </c>
      <c r="AB165" s="23" t="e">
        <f ca="1">COUNTIF(OFFSET(class10_2,MATCH(AB$1,'10 класс'!$A:$A,0)-7+'Итог по классам'!$B165,,,),"ш")</f>
        <v>#N/A</v>
      </c>
    </row>
    <row r="166" spans="1:28" ht="15.75" customHeight="1" x14ac:dyDescent="0.25">
      <c r="A166" s="64">
        <f t="shared" si="8"/>
        <v>1</v>
      </c>
      <c r="B166" s="23">
        <v>6</v>
      </c>
      <c r="C166" s="38" t="s">
        <v>94</v>
      </c>
      <c r="D166" s="38" t="s">
        <v>116</v>
      </c>
      <c r="E166" s="23">
        <f ca="1">COUNTIF(OFFSET(class10_1,MATCH(E$1,'10 класс'!$A:$A,0)-7+'Итог по классам'!$B166,,,),"Ф")</f>
        <v>0</v>
      </c>
      <c r="F166" s="23">
        <f ca="1">COUNTIF(OFFSET(class10_1,MATCH(F$1,'10 класс'!$A:$A,0)-7+'Итог по классам'!$B166,,,),"р")</f>
        <v>0</v>
      </c>
      <c r="G166" s="23">
        <f ca="1">COUNTIF(OFFSET(class10_1,MATCH(G$1,'10 класс'!$A:$A,0)-7+'Итог по классам'!$B166,,,),"ш")</f>
        <v>0</v>
      </c>
      <c r="H166" s="23">
        <f ca="1">COUNTIF(OFFSET(class10_2,MATCH(H$1,'10 класс'!$A:$A,0)-7+'Итог по классам'!$B166,,,),"Ф")</f>
        <v>0</v>
      </c>
      <c r="I166" s="23">
        <f ca="1">COUNTIF(OFFSET(class10_2,MATCH(I$1,'10 класс'!$A:$A,0)-7+'Итог по классам'!$B166,,,),"р")</f>
        <v>0</v>
      </c>
      <c r="J166" s="23">
        <f ca="1">COUNTIF(OFFSET(class10_2,MATCH(J$1,'10 класс'!$A:$A,0)-7+'Итог по классам'!$B166,,,),"ш")</f>
        <v>0</v>
      </c>
      <c r="K166" s="65">
        <f ca="1">COUNTIF(OFFSET(class10_1,MATCH(K$1,'10 класс'!$A:$A,0)-7+'Итог по классам'!$B166,,,),"Ф")</f>
        <v>0</v>
      </c>
      <c r="L166" s="23">
        <f ca="1">COUNTIF(OFFSET(class10_1,MATCH(L$1,'10 класс'!$A:$A,0)-7+'Итог по классам'!$B166,,,),"р")</f>
        <v>0</v>
      </c>
      <c r="M166" s="23">
        <f ca="1">COUNTIF(OFFSET(class10_1,MATCH(M$1,'10 класс'!$A:$A,0)-7+'Итог по классам'!$B166,,,),"ш")</f>
        <v>0</v>
      </c>
      <c r="N166" s="23">
        <f ca="1">COUNTIF(OFFSET(class10_2,MATCH(N$1,'10 класс'!$A:$A,0)-7+'Итог по классам'!$B166,,,),"Ф")</f>
        <v>0</v>
      </c>
      <c r="O166" s="23">
        <f ca="1">COUNTIF(OFFSET(class10_2,MATCH(O$1,'10 класс'!$A:$A,0)-7+'Итог по классам'!$B166,,,),"р")</f>
        <v>0</v>
      </c>
      <c r="P166" s="23">
        <f ca="1">COUNTIF(OFFSET(class10_2,MATCH(P$1,'10 класс'!$A:$A,0)-7+'Итог по классам'!$B166,,,),"ш")</f>
        <v>0</v>
      </c>
      <c r="Q166" s="65" t="e">
        <f ca="1">COUNTIF(OFFSET(class10_1,MATCH(Q$1,'10 класс'!$A:$A,0)-7+'Итог по классам'!$B166,,,),"Ф")</f>
        <v>#N/A</v>
      </c>
      <c r="R166" s="23" t="e">
        <f ca="1">COUNTIF(OFFSET(class10_1,MATCH(R$1,'10 класс'!$A:$A,0)-7+'Итог по классам'!$B166,,,),"р")</f>
        <v>#N/A</v>
      </c>
      <c r="S166" s="23" t="e">
        <f ca="1">COUNTIF(OFFSET(class10_1,MATCH(S$1,'10 класс'!$A:$A,0)-7+'Итог по классам'!$B166,,,),"ш")</f>
        <v>#N/A</v>
      </c>
      <c r="T166" s="23" t="e">
        <f ca="1">COUNTIF(OFFSET(class10_2,MATCH(T$1,'10 класс'!$A:$A,0)-7+'Итог по классам'!$B166,,,),"Ф")</f>
        <v>#N/A</v>
      </c>
      <c r="U166" s="23" t="e">
        <f ca="1">COUNTIF(OFFSET(class10_2,MATCH(U$1,'10 класс'!$A:$A,0)-7+'Итог по классам'!$B166,,,),"р")</f>
        <v>#N/A</v>
      </c>
      <c r="V166" s="23" t="e">
        <f ca="1">COUNTIF(OFFSET(class10_2,MATCH(V$1,'10 класс'!$A:$A,0)-7+'Итог по классам'!$B166,,,),"ш")</f>
        <v>#N/A</v>
      </c>
      <c r="W166" s="65" t="e">
        <f ca="1">COUNTIF(OFFSET(class10_1,MATCH(W$1,'10 класс'!$A:$A,0)-7+'Итог по классам'!$B166,,,),"Ф")</f>
        <v>#N/A</v>
      </c>
      <c r="X166" s="23" t="e">
        <f ca="1">COUNTIF(OFFSET(class10_1,MATCH(X$1,'10 класс'!$A:$A,0)-7+'Итог по классам'!$B166,,,),"р")</f>
        <v>#N/A</v>
      </c>
      <c r="Y166" s="23" t="e">
        <f ca="1">COUNTIF(OFFSET(class10_1,MATCH(Y$1,'10 класс'!$A:$A,0)-7+'Итог по классам'!$B166,,,),"ш")</f>
        <v>#N/A</v>
      </c>
      <c r="Z166" s="23" t="e">
        <f ca="1">COUNTIF(OFFSET(class10_2,MATCH(Z$1,'10 класс'!$A:$A,0)-7+'Итог по классам'!$B166,,,),"Ф")</f>
        <v>#N/A</v>
      </c>
      <c r="AA166" s="23" t="e">
        <f ca="1">COUNTIF(OFFSET(class10_2,MATCH(AA$1,'10 класс'!$A:$A,0)-7+'Итог по классам'!$B166,,,),"р")</f>
        <v>#N/A</v>
      </c>
      <c r="AB166" s="23" t="e">
        <f ca="1">COUNTIF(OFFSET(class10_2,MATCH(AB$1,'10 класс'!$A:$A,0)-7+'Итог по классам'!$B166,,,),"ш")</f>
        <v>#N/A</v>
      </c>
    </row>
    <row r="167" spans="1:28" ht="15.75" customHeight="1" x14ac:dyDescent="0.25">
      <c r="A167" s="64">
        <f t="shared" si="8"/>
        <v>1</v>
      </c>
      <c r="B167" s="23">
        <v>7</v>
      </c>
      <c r="C167" s="38" t="s">
        <v>96</v>
      </c>
      <c r="D167" s="38" t="s">
        <v>116</v>
      </c>
      <c r="E167" s="23">
        <f ca="1">COUNTIF(OFFSET(class10_1,MATCH(E$1,'10 класс'!$A:$A,0)-7+'Итог по классам'!$B167,,,),"Ф")</f>
        <v>0</v>
      </c>
      <c r="F167" s="23">
        <f ca="1">COUNTIF(OFFSET(class10_1,MATCH(F$1,'10 класс'!$A:$A,0)-7+'Итог по классам'!$B167,,,),"р")</f>
        <v>0</v>
      </c>
      <c r="G167" s="23">
        <f ca="1">COUNTIF(OFFSET(class10_1,MATCH(G$1,'10 класс'!$A:$A,0)-7+'Итог по классам'!$B167,,,),"ш")</f>
        <v>1</v>
      </c>
      <c r="H167" s="23">
        <f ca="1">COUNTIF(OFFSET(class10_2,MATCH(H$1,'10 класс'!$A:$A,0)-7+'Итог по классам'!$B167,,,),"Ф")</f>
        <v>0</v>
      </c>
      <c r="I167" s="23">
        <f ca="1">COUNTIF(OFFSET(class10_2,MATCH(I$1,'10 класс'!$A:$A,0)-7+'Итог по классам'!$B167,,,),"р")</f>
        <v>0</v>
      </c>
      <c r="J167" s="23">
        <f ca="1">COUNTIF(OFFSET(class10_2,MATCH(J$1,'10 класс'!$A:$A,0)-7+'Итог по классам'!$B167,,,),"ш")</f>
        <v>1</v>
      </c>
      <c r="K167" s="65">
        <f ca="1">COUNTIF(OFFSET(class10_1,MATCH(K$1,'10 класс'!$A:$A,0)-7+'Итог по классам'!$B167,,,),"Ф")</f>
        <v>0</v>
      </c>
      <c r="L167" s="23">
        <f ca="1">COUNTIF(OFFSET(class10_1,MATCH(L$1,'10 класс'!$A:$A,0)-7+'Итог по классам'!$B167,,,),"р")</f>
        <v>0</v>
      </c>
      <c r="M167" s="23">
        <f ca="1">COUNTIF(OFFSET(class10_1,MATCH(M$1,'10 класс'!$A:$A,0)-7+'Итог по классам'!$B167,,,),"ш")</f>
        <v>0</v>
      </c>
      <c r="N167" s="23">
        <f ca="1">COUNTIF(OFFSET(class10_2,MATCH(N$1,'10 класс'!$A:$A,0)-7+'Итог по классам'!$B167,,,),"Ф")</f>
        <v>0</v>
      </c>
      <c r="O167" s="23">
        <f ca="1">COUNTIF(OFFSET(class10_2,MATCH(O$1,'10 класс'!$A:$A,0)-7+'Итог по классам'!$B167,,,),"р")</f>
        <v>0</v>
      </c>
      <c r="P167" s="23">
        <f ca="1">COUNTIF(OFFSET(class10_2,MATCH(P$1,'10 класс'!$A:$A,0)-7+'Итог по классам'!$B167,,,),"ш")</f>
        <v>0</v>
      </c>
      <c r="Q167" s="65" t="e">
        <f ca="1">COUNTIF(OFFSET(class10_1,MATCH(Q$1,'10 класс'!$A:$A,0)-7+'Итог по классам'!$B167,,,),"Ф")</f>
        <v>#N/A</v>
      </c>
      <c r="R167" s="23" t="e">
        <f ca="1">COUNTIF(OFFSET(class10_1,MATCH(R$1,'10 класс'!$A:$A,0)-7+'Итог по классам'!$B167,,,),"р")</f>
        <v>#N/A</v>
      </c>
      <c r="S167" s="23" t="e">
        <f ca="1">COUNTIF(OFFSET(class10_1,MATCH(S$1,'10 класс'!$A:$A,0)-7+'Итог по классам'!$B167,,,),"ш")</f>
        <v>#N/A</v>
      </c>
      <c r="T167" s="23" t="e">
        <f ca="1">COUNTIF(OFFSET(class10_2,MATCH(T$1,'10 класс'!$A:$A,0)-7+'Итог по классам'!$B167,,,),"Ф")</f>
        <v>#N/A</v>
      </c>
      <c r="U167" s="23" t="e">
        <f ca="1">COUNTIF(OFFSET(class10_2,MATCH(U$1,'10 класс'!$A:$A,0)-7+'Итог по классам'!$B167,,,),"р")</f>
        <v>#N/A</v>
      </c>
      <c r="V167" s="23" t="e">
        <f ca="1">COUNTIF(OFFSET(class10_2,MATCH(V$1,'10 класс'!$A:$A,0)-7+'Итог по классам'!$B167,,,),"ш")</f>
        <v>#N/A</v>
      </c>
      <c r="W167" s="65" t="e">
        <f ca="1">COUNTIF(OFFSET(class10_1,MATCH(W$1,'10 класс'!$A:$A,0)-7+'Итог по классам'!$B167,,,),"Ф")</f>
        <v>#N/A</v>
      </c>
      <c r="X167" s="23" t="e">
        <f ca="1">COUNTIF(OFFSET(class10_1,MATCH(X$1,'10 класс'!$A:$A,0)-7+'Итог по классам'!$B167,,,),"р")</f>
        <v>#N/A</v>
      </c>
      <c r="Y167" s="23" t="e">
        <f ca="1">COUNTIF(OFFSET(class10_1,MATCH(Y$1,'10 класс'!$A:$A,0)-7+'Итог по классам'!$B167,,,),"ш")</f>
        <v>#N/A</v>
      </c>
      <c r="Z167" s="23" t="e">
        <f ca="1">COUNTIF(OFFSET(class10_2,MATCH(Z$1,'10 класс'!$A:$A,0)-7+'Итог по классам'!$B167,,,),"Ф")</f>
        <v>#N/A</v>
      </c>
      <c r="AA167" s="23" t="e">
        <f ca="1">COUNTIF(OFFSET(class10_2,MATCH(AA$1,'10 класс'!$A:$A,0)-7+'Итог по классам'!$B167,,,),"р")</f>
        <v>#N/A</v>
      </c>
      <c r="AB167" s="23" t="e">
        <f ca="1">COUNTIF(OFFSET(class10_2,MATCH(AB$1,'10 класс'!$A:$A,0)-7+'Итог по классам'!$B167,,,),"ш")</f>
        <v>#N/A</v>
      </c>
    </row>
    <row r="168" spans="1:28" ht="15.75" customHeight="1" x14ac:dyDescent="0.25">
      <c r="A168" s="64">
        <f t="shared" si="8"/>
        <v>1</v>
      </c>
      <c r="B168" s="23">
        <v>8</v>
      </c>
      <c r="C168" s="38" t="s">
        <v>98</v>
      </c>
      <c r="D168" s="38" t="s">
        <v>116</v>
      </c>
      <c r="E168" s="23">
        <f ca="1">COUNTIF(OFFSET(class10_1,MATCH(E$1,'10 класс'!$A:$A,0)-7+'Итог по классам'!$B168,,,),"Ф")</f>
        <v>0</v>
      </c>
      <c r="F168" s="23">
        <f ca="1">COUNTIF(OFFSET(class10_1,MATCH(F$1,'10 класс'!$A:$A,0)-7+'Итог по классам'!$B168,,,),"р")</f>
        <v>0</v>
      </c>
      <c r="G168" s="23">
        <f ca="1">COUNTIF(OFFSET(class10_1,MATCH(G$1,'10 класс'!$A:$A,0)-7+'Итог по классам'!$B168,,,),"ш")</f>
        <v>0</v>
      </c>
      <c r="H168" s="23">
        <f ca="1">COUNTIF(OFFSET(class10_2,MATCH(H$1,'10 класс'!$A:$A,0)-7+'Итог по классам'!$B168,,,),"Ф")</f>
        <v>0</v>
      </c>
      <c r="I168" s="23">
        <f ca="1">COUNTIF(OFFSET(class10_2,MATCH(I$1,'10 класс'!$A:$A,0)-7+'Итог по классам'!$B168,,,),"р")</f>
        <v>0</v>
      </c>
      <c r="J168" s="23">
        <f ca="1">COUNTIF(OFFSET(class10_2,MATCH(J$1,'10 класс'!$A:$A,0)-7+'Итог по классам'!$B168,,,),"ш")</f>
        <v>0</v>
      </c>
      <c r="K168" s="65">
        <f ca="1">COUNTIF(OFFSET(class10_1,MATCH(K$1,'10 класс'!$A:$A,0)-7+'Итог по классам'!$B168,,,),"Ф")</f>
        <v>0</v>
      </c>
      <c r="L168" s="23">
        <f ca="1">COUNTIF(OFFSET(class10_1,MATCH(L$1,'10 класс'!$A:$A,0)-7+'Итог по классам'!$B168,,,),"р")</f>
        <v>0</v>
      </c>
      <c r="M168" s="23">
        <f ca="1">COUNTIF(OFFSET(class10_1,MATCH(M$1,'10 класс'!$A:$A,0)-7+'Итог по классам'!$B168,,,),"ш")</f>
        <v>0</v>
      </c>
      <c r="N168" s="23">
        <f ca="1">COUNTIF(OFFSET(class10_2,MATCH(N$1,'10 класс'!$A:$A,0)-7+'Итог по классам'!$B168,,,),"Ф")</f>
        <v>0</v>
      </c>
      <c r="O168" s="23">
        <f ca="1">COUNTIF(OFFSET(class10_2,MATCH(O$1,'10 класс'!$A:$A,0)-7+'Итог по классам'!$B168,,,),"р")</f>
        <v>0</v>
      </c>
      <c r="P168" s="23">
        <f ca="1">COUNTIF(OFFSET(class10_2,MATCH(P$1,'10 класс'!$A:$A,0)-7+'Итог по классам'!$B168,,,),"ш")</f>
        <v>0</v>
      </c>
      <c r="Q168" s="65" t="e">
        <f ca="1">COUNTIF(OFFSET(class10_1,MATCH(Q$1,'10 класс'!$A:$A,0)-7+'Итог по классам'!$B168,,,),"Ф")</f>
        <v>#N/A</v>
      </c>
      <c r="R168" s="23" t="e">
        <f ca="1">COUNTIF(OFFSET(class10_1,MATCH(R$1,'10 класс'!$A:$A,0)-7+'Итог по классам'!$B168,,,),"р")</f>
        <v>#N/A</v>
      </c>
      <c r="S168" s="23" t="e">
        <f ca="1">COUNTIF(OFFSET(class10_1,MATCH(S$1,'10 класс'!$A:$A,0)-7+'Итог по классам'!$B168,,,),"ш")</f>
        <v>#N/A</v>
      </c>
      <c r="T168" s="23" t="e">
        <f ca="1">COUNTIF(OFFSET(class10_2,MATCH(T$1,'10 класс'!$A:$A,0)-7+'Итог по классам'!$B168,,,),"Ф")</f>
        <v>#N/A</v>
      </c>
      <c r="U168" s="23" t="e">
        <f ca="1">COUNTIF(OFFSET(class10_2,MATCH(U$1,'10 класс'!$A:$A,0)-7+'Итог по классам'!$B168,,,),"р")</f>
        <v>#N/A</v>
      </c>
      <c r="V168" s="23" t="e">
        <f ca="1">COUNTIF(OFFSET(class10_2,MATCH(V$1,'10 класс'!$A:$A,0)-7+'Итог по классам'!$B168,,,),"ш")</f>
        <v>#N/A</v>
      </c>
      <c r="W168" s="65" t="e">
        <f ca="1">COUNTIF(OFFSET(class10_1,MATCH(W$1,'10 класс'!$A:$A,0)-7+'Итог по классам'!$B168,,,),"Ф")</f>
        <v>#N/A</v>
      </c>
      <c r="X168" s="23" t="e">
        <f ca="1">COUNTIF(OFFSET(class10_1,MATCH(X$1,'10 класс'!$A:$A,0)-7+'Итог по классам'!$B168,,,),"р")</f>
        <v>#N/A</v>
      </c>
      <c r="Y168" s="23" t="e">
        <f ca="1">COUNTIF(OFFSET(class10_1,MATCH(Y$1,'10 класс'!$A:$A,0)-7+'Итог по классам'!$B168,,,),"ш")</f>
        <v>#N/A</v>
      </c>
      <c r="Z168" s="23" t="e">
        <f ca="1">COUNTIF(OFFSET(class10_2,MATCH(Z$1,'10 класс'!$A:$A,0)-7+'Итог по классам'!$B168,,,),"Ф")</f>
        <v>#N/A</v>
      </c>
      <c r="AA168" s="23" t="e">
        <f ca="1">COUNTIF(OFFSET(class10_2,MATCH(AA$1,'10 класс'!$A:$A,0)-7+'Итог по классам'!$B168,,,),"р")</f>
        <v>#N/A</v>
      </c>
      <c r="AB168" s="23" t="e">
        <f ca="1">COUNTIF(OFFSET(class10_2,MATCH(AB$1,'10 класс'!$A:$A,0)-7+'Итог по классам'!$B168,,,),"ш")</f>
        <v>#N/A</v>
      </c>
    </row>
    <row r="169" spans="1:28" ht="15.75" customHeight="1" x14ac:dyDescent="0.25">
      <c r="A169" s="64">
        <f t="shared" si="8"/>
        <v>1</v>
      </c>
      <c r="B169" s="23">
        <v>9</v>
      </c>
      <c r="C169" s="38" t="s">
        <v>118</v>
      </c>
      <c r="D169" s="38" t="s">
        <v>116</v>
      </c>
      <c r="E169" s="23">
        <f ca="1">COUNTIF(OFFSET(class10_1,MATCH(E$1,'10 класс'!$A:$A,0)-7+'Итог по классам'!$B169,,,),"Ф")</f>
        <v>0</v>
      </c>
      <c r="F169" s="23">
        <f ca="1">COUNTIF(OFFSET(class10_1,MATCH(F$1,'10 класс'!$A:$A,0)-7+'Итог по классам'!$B169,,,),"р")</f>
        <v>0</v>
      </c>
      <c r="G169" s="23">
        <f ca="1">COUNTIF(OFFSET(class10_1,MATCH(G$1,'10 класс'!$A:$A,0)-7+'Итог по классам'!$B169,,,),"ш")</f>
        <v>0</v>
      </c>
      <c r="H169" s="23">
        <f ca="1">COUNTIF(OFFSET(class10_2,MATCH(H$1,'10 класс'!$A:$A,0)-7+'Итог по классам'!$B169,,,),"Ф")</f>
        <v>0</v>
      </c>
      <c r="I169" s="23">
        <f ca="1">COUNTIF(OFFSET(class10_2,MATCH(I$1,'10 класс'!$A:$A,0)-7+'Итог по классам'!$B169,,,),"р")</f>
        <v>0</v>
      </c>
      <c r="J169" s="23">
        <f ca="1">COUNTIF(OFFSET(class10_2,MATCH(J$1,'10 класс'!$A:$A,0)-7+'Итог по классам'!$B169,,,),"ш")</f>
        <v>0</v>
      </c>
      <c r="K169" s="65">
        <f ca="1">COUNTIF(OFFSET(class10_1,MATCH(K$1,'10 класс'!$A:$A,0)-7+'Итог по классам'!$B169,,,),"Ф")</f>
        <v>0</v>
      </c>
      <c r="L169" s="23">
        <f ca="1">COUNTIF(OFFSET(class10_1,MATCH(L$1,'10 класс'!$A:$A,0)-7+'Итог по классам'!$B169,,,),"р")</f>
        <v>0</v>
      </c>
      <c r="M169" s="23">
        <f ca="1">COUNTIF(OFFSET(class10_1,MATCH(M$1,'10 класс'!$A:$A,0)-7+'Итог по классам'!$B169,,,),"ш")</f>
        <v>0</v>
      </c>
      <c r="N169" s="23">
        <f ca="1">COUNTIF(OFFSET(class10_2,MATCH(N$1,'10 класс'!$A:$A,0)-7+'Итог по классам'!$B169,,,),"Ф")</f>
        <v>0</v>
      </c>
      <c r="O169" s="23">
        <f ca="1">COUNTIF(OFFSET(class10_2,MATCH(O$1,'10 класс'!$A:$A,0)-7+'Итог по классам'!$B169,,,),"р")</f>
        <v>0</v>
      </c>
      <c r="P169" s="23">
        <f ca="1">COUNTIF(OFFSET(class10_2,MATCH(P$1,'10 класс'!$A:$A,0)-7+'Итог по классам'!$B169,,,),"ш")</f>
        <v>0</v>
      </c>
      <c r="Q169" s="65" t="e">
        <f ca="1">COUNTIF(OFFSET(class10_1,MATCH(Q$1,'10 класс'!$A:$A,0)-7+'Итог по классам'!$B169,,,),"Ф")</f>
        <v>#N/A</v>
      </c>
      <c r="R169" s="23" t="e">
        <f ca="1">COUNTIF(OFFSET(class10_1,MATCH(R$1,'10 класс'!$A:$A,0)-7+'Итог по классам'!$B169,,,),"р")</f>
        <v>#N/A</v>
      </c>
      <c r="S169" s="23" t="e">
        <f ca="1">COUNTIF(OFFSET(class10_1,MATCH(S$1,'10 класс'!$A:$A,0)-7+'Итог по классам'!$B169,,,),"ш")</f>
        <v>#N/A</v>
      </c>
      <c r="T169" s="23" t="e">
        <f ca="1">COUNTIF(OFFSET(class10_2,MATCH(T$1,'10 класс'!$A:$A,0)-7+'Итог по классам'!$B169,,,),"Ф")</f>
        <v>#N/A</v>
      </c>
      <c r="U169" s="23" t="e">
        <f ca="1">COUNTIF(OFFSET(class10_2,MATCH(U$1,'10 класс'!$A:$A,0)-7+'Итог по классам'!$B169,,,),"р")</f>
        <v>#N/A</v>
      </c>
      <c r="V169" s="23" t="e">
        <f ca="1">COUNTIF(OFFSET(class10_2,MATCH(V$1,'10 класс'!$A:$A,0)-7+'Итог по классам'!$B169,,,),"ш")</f>
        <v>#N/A</v>
      </c>
      <c r="W169" s="65" t="e">
        <f ca="1">COUNTIF(OFFSET(class10_1,MATCH(W$1,'10 класс'!$A:$A,0)-7+'Итог по классам'!$B169,,,),"Ф")</f>
        <v>#N/A</v>
      </c>
      <c r="X169" s="23" t="e">
        <f ca="1">COUNTIF(OFFSET(class10_1,MATCH(X$1,'10 класс'!$A:$A,0)-7+'Итог по классам'!$B169,,,),"р")</f>
        <v>#N/A</v>
      </c>
      <c r="Y169" s="23" t="e">
        <f ca="1">COUNTIF(OFFSET(class10_1,MATCH(Y$1,'10 класс'!$A:$A,0)-7+'Итог по классам'!$B169,,,),"ш")</f>
        <v>#N/A</v>
      </c>
      <c r="Z169" s="23" t="e">
        <f ca="1">COUNTIF(OFFSET(class10_2,MATCH(Z$1,'10 класс'!$A:$A,0)-7+'Итог по классам'!$B169,,,),"Ф")</f>
        <v>#N/A</v>
      </c>
      <c r="AA169" s="23" t="e">
        <f ca="1">COUNTIF(OFFSET(class10_2,MATCH(AA$1,'10 класс'!$A:$A,0)-7+'Итог по классам'!$B169,,,),"р")</f>
        <v>#N/A</v>
      </c>
      <c r="AB169" s="23" t="e">
        <f ca="1">COUNTIF(OFFSET(class10_2,MATCH(AB$1,'10 класс'!$A:$A,0)-7+'Итог по классам'!$B169,,,),"ш")</f>
        <v>#N/A</v>
      </c>
    </row>
    <row r="170" spans="1:28" ht="15.75" customHeight="1" x14ac:dyDescent="0.25">
      <c r="A170" s="64">
        <f t="shared" si="8"/>
        <v>1</v>
      </c>
      <c r="B170" s="23">
        <v>10</v>
      </c>
      <c r="C170" s="38" t="s">
        <v>119</v>
      </c>
      <c r="D170" s="38" t="s">
        <v>116</v>
      </c>
      <c r="E170" s="23">
        <f ca="1">COUNTIF(OFFSET(class10_1,MATCH(E$1,'10 класс'!$A:$A,0)-7+'Итог по классам'!$B170,,,),"Ф")</f>
        <v>0</v>
      </c>
      <c r="F170" s="23">
        <f ca="1">COUNTIF(OFFSET(class10_1,MATCH(F$1,'10 класс'!$A:$A,0)-7+'Итог по классам'!$B170,,,),"р")</f>
        <v>0</v>
      </c>
      <c r="G170" s="23">
        <f ca="1">COUNTIF(OFFSET(class10_1,MATCH(G$1,'10 класс'!$A:$A,0)-7+'Итог по классам'!$B170,,,),"ш")</f>
        <v>0</v>
      </c>
      <c r="H170" s="23">
        <f ca="1">COUNTIF(OFFSET(class10_2,MATCH(H$1,'10 класс'!$A:$A,0)-7+'Итог по классам'!$B170,,,),"Ф")</f>
        <v>0</v>
      </c>
      <c r="I170" s="23">
        <f ca="1">COUNTIF(OFFSET(class10_2,MATCH(I$1,'10 класс'!$A:$A,0)-7+'Итог по классам'!$B170,,,),"р")</f>
        <v>0</v>
      </c>
      <c r="J170" s="23">
        <f ca="1">COUNTIF(OFFSET(class10_2,MATCH(J$1,'10 класс'!$A:$A,0)-7+'Итог по классам'!$B170,,,),"ш")</f>
        <v>0</v>
      </c>
      <c r="K170" s="65">
        <f ca="1">COUNTIF(OFFSET(class10_1,MATCH(K$1,'10 класс'!$A:$A,0)-7+'Итог по классам'!$B170,,,),"Ф")</f>
        <v>0</v>
      </c>
      <c r="L170" s="23">
        <f ca="1">COUNTIF(OFFSET(class10_1,MATCH(L$1,'10 класс'!$A:$A,0)-7+'Итог по классам'!$B170,,,),"р")</f>
        <v>0</v>
      </c>
      <c r="M170" s="23">
        <f ca="1">COUNTIF(OFFSET(class10_1,MATCH(M$1,'10 класс'!$A:$A,0)-7+'Итог по классам'!$B170,,,),"ш")</f>
        <v>0</v>
      </c>
      <c r="N170" s="23">
        <f ca="1">COUNTIF(OFFSET(class10_2,MATCH(N$1,'10 класс'!$A:$A,0)-7+'Итог по классам'!$B170,,,),"Ф")</f>
        <v>0</v>
      </c>
      <c r="O170" s="23">
        <f ca="1">COUNTIF(OFFSET(class10_2,MATCH(O$1,'10 класс'!$A:$A,0)-7+'Итог по классам'!$B170,,,),"р")</f>
        <v>0</v>
      </c>
      <c r="P170" s="23">
        <f ca="1">COUNTIF(OFFSET(class10_2,MATCH(P$1,'10 класс'!$A:$A,0)-7+'Итог по классам'!$B170,,,),"ш")</f>
        <v>0</v>
      </c>
      <c r="Q170" s="65" t="e">
        <f ca="1">COUNTIF(OFFSET(class10_1,MATCH(Q$1,'10 класс'!$A:$A,0)-7+'Итог по классам'!$B170,,,),"Ф")</f>
        <v>#N/A</v>
      </c>
      <c r="R170" s="23" t="e">
        <f ca="1">COUNTIF(OFFSET(class10_1,MATCH(R$1,'10 класс'!$A:$A,0)-7+'Итог по классам'!$B170,,,),"р")</f>
        <v>#N/A</v>
      </c>
      <c r="S170" s="23" t="e">
        <f ca="1">COUNTIF(OFFSET(class10_1,MATCH(S$1,'10 класс'!$A:$A,0)-7+'Итог по классам'!$B170,,,),"ш")</f>
        <v>#N/A</v>
      </c>
      <c r="T170" s="23" t="e">
        <f ca="1">COUNTIF(OFFSET(class10_2,MATCH(T$1,'10 класс'!$A:$A,0)-7+'Итог по классам'!$B170,,,),"Ф")</f>
        <v>#N/A</v>
      </c>
      <c r="U170" s="23" t="e">
        <f ca="1">COUNTIF(OFFSET(class10_2,MATCH(U$1,'10 класс'!$A:$A,0)-7+'Итог по классам'!$B170,,,),"р")</f>
        <v>#N/A</v>
      </c>
      <c r="V170" s="23" t="e">
        <f ca="1">COUNTIF(OFFSET(class10_2,MATCH(V$1,'10 класс'!$A:$A,0)-7+'Итог по классам'!$B170,,,),"ш")</f>
        <v>#N/A</v>
      </c>
      <c r="W170" s="65" t="e">
        <f ca="1">COUNTIF(OFFSET(class10_1,MATCH(W$1,'10 класс'!$A:$A,0)-7+'Итог по классам'!$B170,,,),"Ф")</f>
        <v>#N/A</v>
      </c>
      <c r="X170" s="23" t="e">
        <f ca="1">COUNTIF(OFFSET(class10_1,MATCH(X$1,'10 класс'!$A:$A,0)-7+'Итог по классам'!$B170,,,),"р")</f>
        <v>#N/A</v>
      </c>
      <c r="Y170" s="23" t="e">
        <f ca="1">COUNTIF(OFFSET(class10_1,MATCH(Y$1,'10 класс'!$A:$A,0)-7+'Итог по классам'!$B170,,,),"ш")</f>
        <v>#N/A</v>
      </c>
      <c r="Z170" s="23" t="e">
        <f ca="1">COUNTIF(OFFSET(class10_2,MATCH(Z$1,'10 класс'!$A:$A,0)-7+'Итог по классам'!$B170,,,),"Ф")</f>
        <v>#N/A</v>
      </c>
      <c r="AA170" s="23" t="e">
        <f ca="1">COUNTIF(OFFSET(class10_2,MATCH(AA$1,'10 класс'!$A:$A,0)-7+'Итог по классам'!$B170,,,),"р")</f>
        <v>#N/A</v>
      </c>
      <c r="AB170" s="23" t="e">
        <f ca="1">COUNTIF(OFFSET(class10_2,MATCH(AB$1,'10 класс'!$A:$A,0)-7+'Итог по классам'!$B170,,,),"ш")</f>
        <v>#N/A</v>
      </c>
    </row>
    <row r="171" spans="1:28" ht="15.75" customHeight="1" x14ac:dyDescent="0.25">
      <c r="A171" s="64">
        <f t="shared" si="8"/>
        <v>1</v>
      </c>
      <c r="B171" s="23">
        <v>11</v>
      </c>
      <c r="C171" s="38" t="s">
        <v>97</v>
      </c>
      <c r="D171" s="38" t="s">
        <v>116</v>
      </c>
      <c r="E171" s="23">
        <f ca="1">COUNTIF(OFFSET(class10_1,MATCH(E$1,'10 класс'!$A:$A,0)-7+'Итог по классам'!$B171,,,),"Ф")</f>
        <v>0</v>
      </c>
      <c r="F171" s="23">
        <f ca="1">COUNTIF(OFFSET(class10_1,MATCH(F$1,'10 класс'!$A:$A,0)-7+'Итог по классам'!$B171,,,),"р")</f>
        <v>0</v>
      </c>
      <c r="G171" s="23">
        <f ca="1">COUNTIF(OFFSET(class10_1,MATCH(G$1,'10 класс'!$A:$A,0)-7+'Итог по классам'!$B171,,,),"ш")</f>
        <v>1</v>
      </c>
      <c r="H171" s="23">
        <f ca="1">COUNTIF(OFFSET(class10_2,MATCH(H$1,'10 класс'!$A:$A,0)-7+'Итог по классам'!$B171,,,),"Ф")</f>
        <v>0</v>
      </c>
      <c r="I171" s="23">
        <f ca="1">COUNTIF(OFFSET(class10_2,MATCH(I$1,'10 класс'!$A:$A,0)-7+'Итог по классам'!$B171,,,),"р")</f>
        <v>0</v>
      </c>
      <c r="J171" s="23">
        <f ca="1">COUNTIF(OFFSET(class10_2,MATCH(J$1,'10 класс'!$A:$A,0)-7+'Итог по классам'!$B171,,,),"ш")</f>
        <v>1</v>
      </c>
      <c r="K171" s="65">
        <f ca="1">COUNTIF(OFFSET(class10_1,MATCH(K$1,'10 класс'!$A:$A,0)-7+'Итог по классам'!$B171,,,),"Ф")</f>
        <v>0</v>
      </c>
      <c r="L171" s="23">
        <f ca="1">COUNTIF(OFFSET(class10_1,MATCH(L$1,'10 класс'!$A:$A,0)-7+'Итог по классам'!$B171,,,),"р")</f>
        <v>0</v>
      </c>
      <c r="M171" s="23">
        <f ca="1">COUNTIF(OFFSET(class10_1,MATCH(M$1,'10 класс'!$A:$A,0)-7+'Итог по классам'!$B171,,,),"ш")</f>
        <v>0</v>
      </c>
      <c r="N171" s="23">
        <f ca="1">COUNTIF(OFFSET(class10_2,MATCH(N$1,'10 класс'!$A:$A,0)-7+'Итог по классам'!$B171,,,),"Ф")</f>
        <v>0</v>
      </c>
      <c r="O171" s="23">
        <f ca="1">COUNTIF(OFFSET(class10_2,MATCH(O$1,'10 класс'!$A:$A,0)-7+'Итог по классам'!$B171,,,),"р")</f>
        <v>0</v>
      </c>
      <c r="P171" s="23">
        <f ca="1">COUNTIF(OFFSET(class10_2,MATCH(P$1,'10 класс'!$A:$A,0)-7+'Итог по классам'!$B171,,,),"ш")</f>
        <v>0</v>
      </c>
      <c r="Q171" s="65" t="e">
        <f ca="1">COUNTIF(OFFSET(class10_1,MATCH(Q$1,'10 класс'!$A:$A,0)-7+'Итог по классам'!$B171,,,),"Ф")</f>
        <v>#N/A</v>
      </c>
      <c r="R171" s="23" t="e">
        <f ca="1">COUNTIF(OFFSET(class10_1,MATCH(R$1,'10 класс'!$A:$A,0)-7+'Итог по классам'!$B171,,,),"р")</f>
        <v>#N/A</v>
      </c>
      <c r="S171" s="23" t="e">
        <f ca="1">COUNTIF(OFFSET(class10_1,MATCH(S$1,'10 класс'!$A:$A,0)-7+'Итог по классам'!$B171,,,),"ш")</f>
        <v>#N/A</v>
      </c>
      <c r="T171" s="23" t="e">
        <f ca="1">COUNTIF(OFFSET(class10_2,MATCH(T$1,'10 класс'!$A:$A,0)-7+'Итог по классам'!$B171,,,),"Ф")</f>
        <v>#N/A</v>
      </c>
      <c r="U171" s="23" t="e">
        <f ca="1">COUNTIF(OFFSET(class10_2,MATCH(U$1,'10 класс'!$A:$A,0)-7+'Итог по классам'!$B171,,,),"р")</f>
        <v>#N/A</v>
      </c>
      <c r="V171" s="23" t="e">
        <f ca="1">COUNTIF(OFFSET(class10_2,MATCH(V$1,'10 класс'!$A:$A,0)-7+'Итог по классам'!$B171,,,),"ш")</f>
        <v>#N/A</v>
      </c>
      <c r="W171" s="65" t="e">
        <f ca="1">COUNTIF(OFFSET(class10_1,MATCH(W$1,'10 класс'!$A:$A,0)-7+'Итог по классам'!$B171,,,),"Ф")</f>
        <v>#N/A</v>
      </c>
      <c r="X171" s="23" t="e">
        <f ca="1">COUNTIF(OFFSET(class10_1,MATCH(X$1,'10 класс'!$A:$A,0)-7+'Итог по классам'!$B171,,,),"р")</f>
        <v>#N/A</v>
      </c>
      <c r="Y171" s="23" t="e">
        <f ca="1">COUNTIF(OFFSET(class10_1,MATCH(Y$1,'10 класс'!$A:$A,0)-7+'Итог по классам'!$B171,,,),"ш")</f>
        <v>#N/A</v>
      </c>
      <c r="Z171" s="23" t="e">
        <f ca="1">COUNTIF(OFFSET(class10_2,MATCH(Z$1,'10 класс'!$A:$A,0)-7+'Итог по классам'!$B171,,,),"Ф")</f>
        <v>#N/A</v>
      </c>
      <c r="AA171" s="23" t="e">
        <f ca="1">COUNTIF(OFFSET(class10_2,MATCH(AA$1,'10 класс'!$A:$A,0)-7+'Итог по классам'!$B171,,,),"р")</f>
        <v>#N/A</v>
      </c>
      <c r="AB171" s="23" t="e">
        <f ca="1">COUNTIF(OFFSET(class10_2,MATCH(AB$1,'10 класс'!$A:$A,0)-7+'Итог по классам'!$B171,,,),"ш")</f>
        <v>#N/A</v>
      </c>
    </row>
    <row r="172" spans="1:28" ht="15.75" customHeight="1" x14ac:dyDescent="0.25">
      <c r="A172" s="64">
        <f t="shared" si="8"/>
        <v>1</v>
      </c>
      <c r="B172" s="23">
        <v>12</v>
      </c>
      <c r="C172" s="38" t="s">
        <v>120</v>
      </c>
      <c r="D172" s="38" t="s">
        <v>116</v>
      </c>
      <c r="E172" s="23">
        <f ca="1">COUNTIF(OFFSET(class10_1,MATCH(E$1,'10 класс'!$A:$A,0)-7+'Итог по классам'!$B172,,,),"Ф")</f>
        <v>0</v>
      </c>
      <c r="F172" s="23">
        <f ca="1">COUNTIF(OFFSET(class10_1,MATCH(F$1,'10 класс'!$A:$A,0)-7+'Итог по классам'!$B172,,,),"р")</f>
        <v>0</v>
      </c>
      <c r="G172" s="23">
        <f ca="1">COUNTIF(OFFSET(class10_1,MATCH(G$1,'10 класс'!$A:$A,0)-7+'Итог по классам'!$B172,,,),"ш")</f>
        <v>0</v>
      </c>
      <c r="H172" s="23">
        <f ca="1">COUNTIF(OFFSET(class10_2,MATCH(H$1,'10 класс'!$A:$A,0)-7+'Итог по классам'!$B172,,,),"Ф")</f>
        <v>0</v>
      </c>
      <c r="I172" s="23">
        <f ca="1">COUNTIF(OFFSET(class10_2,MATCH(I$1,'10 класс'!$A:$A,0)-7+'Итог по классам'!$B172,,,),"р")</f>
        <v>0</v>
      </c>
      <c r="J172" s="23">
        <f ca="1">COUNTIF(OFFSET(class10_2,MATCH(J$1,'10 класс'!$A:$A,0)-7+'Итог по классам'!$B172,,,),"ш")</f>
        <v>0</v>
      </c>
      <c r="K172" s="65">
        <f ca="1">COUNTIF(OFFSET(class10_1,MATCH(K$1,'10 класс'!$A:$A,0)-7+'Итог по классам'!$B172,,,),"Ф")</f>
        <v>0</v>
      </c>
      <c r="L172" s="23">
        <f ca="1">COUNTIF(OFFSET(class10_1,MATCH(L$1,'10 класс'!$A:$A,0)-7+'Итог по классам'!$B172,,,),"р")</f>
        <v>0</v>
      </c>
      <c r="M172" s="23">
        <f ca="1">COUNTIF(OFFSET(class10_1,MATCH(M$1,'10 класс'!$A:$A,0)-7+'Итог по классам'!$B172,,,),"ш")</f>
        <v>0</v>
      </c>
      <c r="N172" s="23">
        <f ca="1">COUNTIF(OFFSET(class10_2,MATCH(N$1,'10 класс'!$A:$A,0)-7+'Итог по классам'!$B172,,,),"Ф")</f>
        <v>0</v>
      </c>
      <c r="O172" s="23">
        <f ca="1">COUNTIF(OFFSET(class10_2,MATCH(O$1,'10 класс'!$A:$A,0)-7+'Итог по классам'!$B172,,,),"р")</f>
        <v>0</v>
      </c>
      <c r="P172" s="23">
        <f ca="1">COUNTIF(OFFSET(class10_2,MATCH(P$1,'10 класс'!$A:$A,0)-7+'Итог по классам'!$B172,,,),"ш")</f>
        <v>0</v>
      </c>
      <c r="Q172" s="65" t="e">
        <f ca="1">COUNTIF(OFFSET(class10_1,MATCH(Q$1,'10 класс'!$A:$A,0)-7+'Итог по классам'!$B172,,,),"Ф")</f>
        <v>#N/A</v>
      </c>
      <c r="R172" s="23" t="e">
        <f ca="1">COUNTIF(OFFSET(class10_1,MATCH(R$1,'10 класс'!$A:$A,0)-7+'Итог по классам'!$B172,,,),"р")</f>
        <v>#N/A</v>
      </c>
      <c r="S172" s="23" t="e">
        <f ca="1">COUNTIF(OFFSET(class10_1,MATCH(S$1,'10 класс'!$A:$A,0)-7+'Итог по классам'!$B172,,,),"ш")</f>
        <v>#N/A</v>
      </c>
      <c r="T172" s="23" t="e">
        <f ca="1">COUNTIF(OFFSET(class10_2,MATCH(T$1,'10 класс'!$A:$A,0)-7+'Итог по классам'!$B172,,,),"Ф")</f>
        <v>#N/A</v>
      </c>
      <c r="U172" s="23" t="e">
        <f ca="1">COUNTIF(OFFSET(class10_2,MATCH(U$1,'10 класс'!$A:$A,0)-7+'Итог по классам'!$B172,,,),"р")</f>
        <v>#N/A</v>
      </c>
      <c r="V172" s="23" t="e">
        <f ca="1">COUNTIF(OFFSET(class10_2,MATCH(V$1,'10 класс'!$A:$A,0)-7+'Итог по классам'!$B172,,,),"ш")</f>
        <v>#N/A</v>
      </c>
      <c r="W172" s="65" t="e">
        <f ca="1">COUNTIF(OFFSET(class10_1,MATCH(W$1,'10 класс'!$A:$A,0)-7+'Итог по классам'!$B172,,,),"Ф")</f>
        <v>#N/A</v>
      </c>
      <c r="X172" s="23" t="e">
        <f ca="1">COUNTIF(OFFSET(class10_1,MATCH(X$1,'10 класс'!$A:$A,0)-7+'Итог по классам'!$B172,,,),"р")</f>
        <v>#N/A</v>
      </c>
      <c r="Y172" s="23" t="e">
        <f ca="1">COUNTIF(OFFSET(class10_1,MATCH(Y$1,'10 класс'!$A:$A,0)-7+'Итог по классам'!$B172,,,),"ш")</f>
        <v>#N/A</v>
      </c>
      <c r="Z172" s="23" t="e">
        <f ca="1">COUNTIF(OFFSET(class10_2,MATCH(Z$1,'10 класс'!$A:$A,0)-7+'Итог по классам'!$B172,,,),"Ф")</f>
        <v>#N/A</v>
      </c>
      <c r="AA172" s="23" t="e">
        <f ca="1">COUNTIF(OFFSET(class10_2,MATCH(AA$1,'10 класс'!$A:$A,0)-7+'Итог по классам'!$B172,,,),"р")</f>
        <v>#N/A</v>
      </c>
      <c r="AB172" s="23" t="e">
        <f ca="1">COUNTIF(OFFSET(class10_2,MATCH(AB$1,'10 класс'!$A:$A,0)-7+'Итог по классам'!$B172,,,),"ш")</f>
        <v>#N/A</v>
      </c>
    </row>
    <row r="173" spans="1:28" ht="15.75" customHeight="1" x14ac:dyDescent="0.25">
      <c r="A173" s="64">
        <f t="shared" si="8"/>
        <v>1</v>
      </c>
      <c r="B173" s="23">
        <v>13</v>
      </c>
      <c r="C173" s="38" t="s">
        <v>121</v>
      </c>
      <c r="D173" s="38" t="s">
        <v>116</v>
      </c>
      <c r="E173" s="23">
        <f ca="1">COUNTIF(OFFSET(class10_1,MATCH(E$1,'10 класс'!$A:$A,0)-7+'Итог по классам'!$B173,,,),"Ф")</f>
        <v>0</v>
      </c>
      <c r="F173" s="23">
        <f ca="1">COUNTIF(OFFSET(class10_1,MATCH(F$1,'10 класс'!$A:$A,0)-7+'Итог по классам'!$B173,,,),"р")</f>
        <v>0</v>
      </c>
      <c r="G173" s="23">
        <f ca="1">COUNTIF(OFFSET(class10_1,MATCH(G$1,'10 класс'!$A:$A,0)-7+'Итог по классам'!$B173,,,),"ш")</f>
        <v>4</v>
      </c>
      <c r="H173" s="23">
        <f ca="1">COUNTIF(OFFSET(class10_2,MATCH(H$1,'10 класс'!$A:$A,0)-7+'Итог по классам'!$B173,,,),"Ф")</f>
        <v>0</v>
      </c>
      <c r="I173" s="23">
        <f ca="1">COUNTIF(OFFSET(class10_2,MATCH(I$1,'10 класс'!$A:$A,0)-7+'Итог по классам'!$B173,,,),"р")</f>
        <v>0</v>
      </c>
      <c r="J173" s="23">
        <f ca="1">COUNTIF(OFFSET(class10_2,MATCH(J$1,'10 класс'!$A:$A,0)-7+'Итог по классам'!$B173,,,),"ш")</f>
        <v>5</v>
      </c>
      <c r="K173" s="65">
        <f ca="1">COUNTIF(OFFSET(class10_1,MATCH(K$1,'10 класс'!$A:$A,0)-7+'Итог по классам'!$B173,,,),"Ф")</f>
        <v>0</v>
      </c>
      <c r="L173" s="23">
        <f ca="1">COUNTIF(OFFSET(class10_1,MATCH(L$1,'10 класс'!$A:$A,0)-7+'Итог по классам'!$B173,,,),"р")</f>
        <v>0</v>
      </c>
      <c r="M173" s="23">
        <f ca="1">COUNTIF(OFFSET(class10_1,MATCH(M$1,'10 класс'!$A:$A,0)-7+'Итог по классам'!$B173,,,),"ш")</f>
        <v>0</v>
      </c>
      <c r="N173" s="23">
        <f ca="1">COUNTIF(OFFSET(class10_2,MATCH(N$1,'10 класс'!$A:$A,0)-7+'Итог по классам'!$B173,,,),"Ф")</f>
        <v>0</v>
      </c>
      <c r="O173" s="23">
        <f ca="1">COUNTIF(OFFSET(class10_2,MATCH(O$1,'10 класс'!$A:$A,0)-7+'Итог по классам'!$B173,,,),"р")</f>
        <v>0</v>
      </c>
      <c r="P173" s="23">
        <f ca="1">COUNTIF(OFFSET(class10_2,MATCH(P$1,'10 класс'!$A:$A,0)-7+'Итог по классам'!$B173,,,),"ш")</f>
        <v>0</v>
      </c>
      <c r="Q173" s="65" t="e">
        <f ca="1">COUNTIF(OFFSET(class10_1,MATCH(Q$1,'10 класс'!$A:$A,0)-7+'Итог по классам'!$B173,,,),"Ф")</f>
        <v>#N/A</v>
      </c>
      <c r="R173" s="23" t="e">
        <f ca="1">COUNTIF(OFFSET(class10_1,MATCH(R$1,'10 класс'!$A:$A,0)-7+'Итог по классам'!$B173,,,),"р")</f>
        <v>#N/A</v>
      </c>
      <c r="S173" s="23" t="e">
        <f ca="1">COUNTIF(OFFSET(class10_1,MATCH(S$1,'10 класс'!$A:$A,0)-7+'Итог по классам'!$B173,,,),"ш")</f>
        <v>#N/A</v>
      </c>
      <c r="T173" s="23" t="e">
        <f ca="1">COUNTIF(OFFSET(class10_2,MATCH(T$1,'10 класс'!$A:$A,0)-7+'Итог по классам'!$B173,,,),"Ф")</f>
        <v>#N/A</v>
      </c>
      <c r="U173" s="23" t="e">
        <f ca="1">COUNTIF(OFFSET(class10_2,MATCH(U$1,'10 класс'!$A:$A,0)-7+'Итог по классам'!$B173,,,),"р")</f>
        <v>#N/A</v>
      </c>
      <c r="V173" s="23" t="e">
        <f ca="1">COUNTIF(OFFSET(class10_2,MATCH(V$1,'10 класс'!$A:$A,0)-7+'Итог по классам'!$B173,,,),"ш")</f>
        <v>#N/A</v>
      </c>
      <c r="W173" s="65" t="e">
        <f ca="1">COUNTIF(OFFSET(class10_1,MATCH(W$1,'10 класс'!$A:$A,0)-7+'Итог по классам'!$B173,,,),"Ф")</f>
        <v>#N/A</v>
      </c>
      <c r="X173" s="23" t="e">
        <f ca="1">COUNTIF(OFFSET(class10_1,MATCH(X$1,'10 класс'!$A:$A,0)-7+'Итог по классам'!$B173,,,),"р")</f>
        <v>#N/A</v>
      </c>
      <c r="Y173" s="23" t="e">
        <f ca="1">COUNTIF(OFFSET(class10_1,MATCH(Y$1,'10 класс'!$A:$A,0)-7+'Итог по классам'!$B173,,,),"ш")</f>
        <v>#N/A</v>
      </c>
      <c r="Z173" s="23" t="e">
        <f ca="1">COUNTIF(OFFSET(class10_2,MATCH(Z$1,'10 класс'!$A:$A,0)-7+'Итог по классам'!$B173,,,),"Ф")</f>
        <v>#N/A</v>
      </c>
      <c r="AA173" s="23" t="e">
        <f ca="1">COUNTIF(OFFSET(class10_2,MATCH(AA$1,'10 класс'!$A:$A,0)-7+'Итог по классам'!$B173,,,),"р")</f>
        <v>#N/A</v>
      </c>
      <c r="AB173" s="23" t="e">
        <f ca="1">COUNTIF(OFFSET(class10_2,MATCH(AB$1,'10 класс'!$A:$A,0)-7+'Итог по классам'!$B173,,,),"ш")</f>
        <v>#N/A</v>
      </c>
    </row>
    <row r="174" spans="1:28" ht="15.75" customHeight="1" x14ac:dyDescent="0.25">
      <c r="A174" s="64">
        <f t="shared" si="8"/>
        <v>1</v>
      </c>
      <c r="B174" s="23">
        <v>14</v>
      </c>
      <c r="C174" s="38" t="s">
        <v>109</v>
      </c>
      <c r="D174" s="38" t="s">
        <v>116</v>
      </c>
      <c r="E174" s="23">
        <f ca="1">COUNTIF(OFFSET(class10_1,MATCH(E$1,'10 класс'!$A:$A,0)-7+'Итог по классам'!$B174,,,),"Ф")</f>
        <v>0</v>
      </c>
      <c r="F174" s="23">
        <f ca="1">COUNTIF(OFFSET(class10_1,MATCH(F$1,'10 класс'!$A:$A,0)-7+'Итог по классам'!$B174,,,),"р")</f>
        <v>0</v>
      </c>
      <c r="G174" s="23">
        <f ca="1">COUNTIF(OFFSET(class10_1,MATCH(G$1,'10 класс'!$A:$A,0)-7+'Итог по классам'!$B174,,,),"ш")</f>
        <v>3</v>
      </c>
      <c r="H174" s="23">
        <f ca="1">COUNTIF(OFFSET(class10_2,MATCH(H$1,'10 класс'!$A:$A,0)-7+'Итог по классам'!$B174,,,),"Ф")</f>
        <v>0</v>
      </c>
      <c r="I174" s="23">
        <f ca="1">COUNTIF(OFFSET(class10_2,MATCH(I$1,'10 класс'!$A:$A,0)-7+'Итог по классам'!$B174,,,),"р")</f>
        <v>0</v>
      </c>
      <c r="J174" s="23">
        <f ca="1">COUNTIF(OFFSET(class10_2,MATCH(J$1,'10 класс'!$A:$A,0)-7+'Итог по классам'!$B174,,,),"ш")</f>
        <v>3</v>
      </c>
      <c r="K174" s="65">
        <f ca="1">COUNTIF(OFFSET(class10_1,MATCH(K$1,'10 класс'!$A:$A,0)-7+'Итог по классам'!$B174,,,),"Ф")</f>
        <v>0</v>
      </c>
      <c r="L174" s="23">
        <f ca="1">COUNTIF(OFFSET(class10_1,MATCH(L$1,'10 класс'!$A:$A,0)-7+'Итог по классам'!$B174,,,),"р")</f>
        <v>0</v>
      </c>
      <c r="M174" s="23">
        <f ca="1">COUNTIF(OFFSET(class10_1,MATCH(M$1,'10 класс'!$A:$A,0)-7+'Итог по классам'!$B174,,,),"ш")</f>
        <v>0</v>
      </c>
      <c r="N174" s="23">
        <f ca="1">COUNTIF(OFFSET(class10_2,MATCH(N$1,'10 класс'!$A:$A,0)-7+'Итог по классам'!$B174,,,),"Ф")</f>
        <v>0</v>
      </c>
      <c r="O174" s="23">
        <f ca="1">COUNTIF(OFFSET(class10_2,MATCH(O$1,'10 класс'!$A:$A,0)-7+'Итог по классам'!$B174,,,),"р")</f>
        <v>0</v>
      </c>
      <c r="P174" s="23">
        <f ca="1">COUNTIF(OFFSET(class10_2,MATCH(P$1,'10 класс'!$A:$A,0)-7+'Итог по классам'!$B174,,,),"ш")</f>
        <v>0</v>
      </c>
      <c r="Q174" s="65" t="e">
        <f ca="1">COUNTIF(OFFSET(class10_1,MATCH(Q$1,'10 класс'!$A:$A,0)-7+'Итог по классам'!$B174,,,),"Ф")</f>
        <v>#N/A</v>
      </c>
      <c r="R174" s="23" t="e">
        <f ca="1">COUNTIF(OFFSET(class10_1,MATCH(R$1,'10 класс'!$A:$A,0)-7+'Итог по классам'!$B174,,,),"р")</f>
        <v>#N/A</v>
      </c>
      <c r="S174" s="23" t="e">
        <f ca="1">COUNTIF(OFFSET(class10_1,MATCH(S$1,'10 класс'!$A:$A,0)-7+'Итог по классам'!$B174,,,),"ш")</f>
        <v>#N/A</v>
      </c>
      <c r="T174" s="23" t="e">
        <f ca="1">COUNTIF(OFFSET(class10_2,MATCH(T$1,'10 класс'!$A:$A,0)-7+'Итог по классам'!$B174,,,),"Ф")</f>
        <v>#N/A</v>
      </c>
      <c r="U174" s="23" t="e">
        <f ca="1">COUNTIF(OFFSET(class10_2,MATCH(U$1,'10 класс'!$A:$A,0)-7+'Итог по классам'!$B174,,,),"р")</f>
        <v>#N/A</v>
      </c>
      <c r="V174" s="23" t="e">
        <f ca="1">COUNTIF(OFFSET(class10_2,MATCH(V$1,'10 класс'!$A:$A,0)-7+'Итог по классам'!$B174,,,),"ш")</f>
        <v>#N/A</v>
      </c>
      <c r="W174" s="65" t="e">
        <f ca="1">COUNTIF(OFFSET(class10_1,MATCH(W$1,'10 класс'!$A:$A,0)-7+'Итог по классам'!$B174,,,),"Ф")</f>
        <v>#N/A</v>
      </c>
      <c r="X174" s="23" t="e">
        <f ca="1">COUNTIF(OFFSET(class10_1,MATCH(X$1,'10 класс'!$A:$A,0)-7+'Итог по классам'!$B174,,,),"р")</f>
        <v>#N/A</v>
      </c>
      <c r="Y174" s="23" t="e">
        <f ca="1">COUNTIF(OFFSET(class10_1,MATCH(Y$1,'10 класс'!$A:$A,0)-7+'Итог по классам'!$B174,,,),"ш")</f>
        <v>#N/A</v>
      </c>
      <c r="Z174" s="23" t="e">
        <f ca="1">COUNTIF(OFFSET(class10_2,MATCH(Z$1,'10 класс'!$A:$A,0)-7+'Итог по классам'!$B174,,,),"Ф")</f>
        <v>#N/A</v>
      </c>
      <c r="AA174" s="23" t="e">
        <f ca="1">COUNTIF(OFFSET(class10_2,MATCH(AA$1,'10 класс'!$A:$A,0)-7+'Итог по классам'!$B174,,,),"р")</f>
        <v>#N/A</v>
      </c>
      <c r="AB174" s="23" t="e">
        <f ca="1">COUNTIF(OFFSET(class10_2,MATCH(AB$1,'10 класс'!$A:$A,0)-7+'Итог по классам'!$B174,,,),"ш")</f>
        <v>#N/A</v>
      </c>
    </row>
    <row r="175" spans="1:28" ht="15.75" customHeight="1" x14ac:dyDescent="0.25">
      <c r="A175" s="64">
        <f t="shared" si="8"/>
        <v>1</v>
      </c>
      <c r="B175" s="23">
        <v>15</v>
      </c>
      <c r="C175" s="38" t="s">
        <v>110</v>
      </c>
      <c r="D175" s="38" t="s">
        <v>116</v>
      </c>
      <c r="E175" s="23">
        <f ca="1">COUNTIF(OFFSET(class10_1,MATCH(E$1,'10 класс'!$A:$A,0)-7+'Итог по классам'!$B175,,,),"Ф")</f>
        <v>0</v>
      </c>
      <c r="F175" s="23">
        <f ca="1">COUNTIF(OFFSET(class10_1,MATCH(F$1,'10 класс'!$A:$A,0)-7+'Итог по классам'!$B175,,,),"р")</f>
        <v>0</v>
      </c>
      <c r="G175" s="23">
        <f ca="1">COUNTIF(OFFSET(class10_1,MATCH(G$1,'10 класс'!$A:$A,0)-7+'Итог по классам'!$B175,,,),"ш")</f>
        <v>0</v>
      </c>
      <c r="H175" s="23">
        <f ca="1">COUNTIF(OFFSET(class10_2,MATCH(H$1,'10 класс'!$A:$A,0)-7+'Итог по классам'!$B175,,,),"Ф")</f>
        <v>0</v>
      </c>
      <c r="I175" s="23">
        <f ca="1">COUNTIF(OFFSET(class10_2,MATCH(I$1,'10 класс'!$A:$A,0)-7+'Итог по классам'!$B175,,,),"р")</f>
        <v>0</v>
      </c>
      <c r="J175" s="23">
        <f ca="1">COUNTIF(OFFSET(class10_2,MATCH(J$1,'10 класс'!$A:$A,0)-7+'Итог по классам'!$B175,,,),"ш")</f>
        <v>2</v>
      </c>
      <c r="K175" s="65">
        <f ca="1">COUNTIF(OFFSET(class10_1,MATCH(K$1,'10 класс'!$A:$A,0)-7+'Итог по классам'!$B175,,,),"Ф")</f>
        <v>0</v>
      </c>
      <c r="L175" s="23">
        <f ca="1">COUNTIF(OFFSET(class10_1,MATCH(L$1,'10 класс'!$A:$A,0)-7+'Итог по классам'!$B175,,,),"р")</f>
        <v>0</v>
      </c>
      <c r="M175" s="23">
        <f ca="1">COUNTIF(OFFSET(class10_1,MATCH(M$1,'10 класс'!$A:$A,0)-7+'Итог по классам'!$B175,,,),"ш")</f>
        <v>0</v>
      </c>
      <c r="N175" s="23">
        <f ca="1">COUNTIF(OFFSET(class10_2,MATCH(N$1,'10 класс'!$A:$A,0)-7+'Итог по классам'!$B175,,,),"Ф")</f>
        <v>0</v>
      </c>
      <c r="O175" s="23">
        <f ca="1">COUNTIF(OFFSET(class10_2,MATCH(O$1,'10 класс'!$A:$A,0)-7+'Итог по классам'!$B175,,,),"р")</f>
        <v>0</v>
      </c>
      <c r="P175" s="23">
        <f ca="1">COUNTIF(OFFSET(class10_2,MATCH(P$1,'10 класс'!$A:$A,0)-7+'Итог по классам'!$B175,,,),"ш")</f>
        <v>0</v>
      </c>
      <c r="Q175" s="65" t="e">
        <f ca="1">COUNTIF(OFFSET(class10_1,MATCH(Q$1,'10 класс'!$A:$A,0)-7+'Итог по классам'!$B175,,,),"Ф")</f>
        <v>#N/A</v>
      </c>
      <c r="R175" s="23" t="e">
        <f ca="1">COUNTIF(OFFSET(class10_1,MATCH(R$1,'10 класс'!$A:$A,0)-7+'Итог по классам'!$B175,,,),"р")</f>
        <v>#N/A</v>
      </c>
      <c r="S175" s="23" t="e">
        <f ca="1">COUNTIF(OFFSET(class10_1,MATCH(S$1,'10 класс'!$A:$A,0)-7+'Итог по классам'!$B175,,,),"ш")</f>
        <v>#N/A</v>
      </c>
      <c r="T175" s="23" t="e">
        <f ca="1">COUNTIF(OFFSET(class10_2,MATCH(T$1,'10 класс'!$A:$A,0)-7+'Итог по классам'!$B175,,,),"Ф")</f>
        <v>#N/A</v>
      </c>
      <c r="U175" s="23" t="e">
        <f ca="1">COUNTIF(OFFSET(class10_2,MATCH(U$1,'10 класс'!$A:$A,0)-7+'Итог по классам'!$B175,,,),"р")</f>
        <v>#N/A</v>
      </c>
      <c r="V175" s="23" t="e">
        <f ca="1">COUNTIF(OFFSET(class10_2,MATCH(V$1,'10 класс'!$A:$A,0)-7+'Итог по классам'!$B175,,,),"ш")</f>
        <v>#N/A</v>
      </c>
      <c r="W175" s="65" t="e">
        <f ca="1">COUNTIF(OFFSET(class10_1,MATCH(W$1,'10 класс'!$A:$A,0)-7+'Итог по классам'!$B175,,,),"Ф")</f>
        <v>#N/A</v>
      </c>
      <c r="X175" s="23" t="e">
        <f ca="1">COUNTIF(OFFSET(class10_1,MATCH(X$1,'10 класс'!$A:$A,0)-7+'Итог по классам'!$B175,,,),"р")</f>
        <v>#N/A</v>
      </c>
      <c r="Y175" s="23" t="e">
        <f ca="1">COUNTIF(OFFSET(class10_1,MATCH(Y$1,'10 класс'!$A:$A,0)-7+'Итог по классам'!$B175,,,),"ш")</f>
        <v>#N/A</v>
      </c>
      <c r="Z175" s="23" t="e">
        <f ca="1">COUNTIF(OFFSET(class10_2,MATCH(Z$1,'10 класс'!$A:$A,0)-7+'Итог по классам'!$B175,,,),"Ф")</f>
        <v>#N/A</v>
      </c>
      <c r="AA175" s="23" t="e">
        <f ca="1">COUNTIF(OFFSET(class10_2,MATCH(AA$1,'10 класс'!$A:$A,0)-7+'Итог по классам'!$B175,,,),"р")</f>
        <v>#N/A</v>
      </c>
      <c r="AB175" s="23" t="e">
        <f ca="1">COUNTIF(OFFSET(class10_2,MATCH(AB$1,'10 класс'!$A:$A,0)-7+'Итог по классам'!$B175,,,),"ш")</f>
        <v>#N/A</v>
      </c>
    </row>
    <row r="176" spans="1:28" ht="15.75" customHeight="1" x14ac:dyDescent="0.25">
      <c r="A176" s="64">
        <f t="shared" si="8"/>
        <v>1</v>
      </c>
      <c r="B176" s="23">
        <v>16</v>
      </c>
      <c r="C176" s="38" t="s">
        <v>95</v>
      </c>
      <c r="D176" s="38" t="s">
        <v>116</v>
      </c>
      <c r="E176" s="23">
        <f ca="1">COUNTIF(OFFSET(class10_1,MATCH(E$1,'10 класс'!$A:$A,0)-7+'Итог по классам'!$B176,,,),"Ф")</f>
        <v>0</v>
      </c>
      <c r="F176" s="23">
        <f ca="1">COUNTIF(OFFSET(class10_1,MATCH(F$1,'10 класс'!$A:$A,0)-7+'Итог по классам'!$B176,,,),"р")</f>
        <v>0</v>
      </c>
      <c r="G176" s="23">
        <f ca="1">COUNTIF(OFFSET(class10_1,MATCH(G$1,'10 класс'!$A:$A,0)-7+'Итог по классам'!$B176,,,),"ш")</f>
        <v>0</v>
      </c>
      <c r="H176" s="23">
        <f ca="1">COUNTIF(OFFSET(class10_2,MATCH(H$1,'10 класс'!$A:$A,0)-7+'Итог по классам'!$B176,,,),"Ф")</f>
        <v>0</v>
      </c>
      <c r="I176" s="23">
        <f ca="1">COUNTIF(OFFSET(class10_2,MATCH(I$1,'10 класс'!$A:$A,0)-7+'Итог по классам'!$B176,,,),"р")</f>
        <v>0</v>
      </c>
      <c r="J176" s="23">
        <f ca="1">COUNTIF(OFFSET(class10_2,MATCH(J$1,'10 класс'!$A:$A,0)-7+'Итог по классам'!$B176,,,),"ш")</f>
        <v>1</v>
      </c>
      <c r="K176" s="65">
        <f ca="1">COUNTIF(OFFSET(class10_1,MATCH(K$1,'10 класс'!$A:$A,0)-7+'Итог по классам'!$B176,,,),"Ф")</f>
        <v>0</v>
      </c>
      <c r="L176" s="23">
        <f ca="1">COUNTIF(OFFSET(class10_1,MATCH(L$1,'10 класс'!$A:$A,0)-7+'Итог по классам'!$B176,,,),"р")</f>
        <v>0</v>
      </c>
      <c r="M176" s="23">
        <f ca="1">COUNTIF(OFFSET(class10_1,MATCH(M$1,'10 класс'!$A:$A,0)-7+'Итог по классам'!$B176,,,),"ш")</f>
        <v>0</v>
      </c>
      <c r="N176" s="23">
        <f ca="1">COUNTIF(OFFSET(class10_2,MATCH(N$1,'10 класс'!$A:$A,0)-7+'Итог по классам'!$B176,,,),"Ф")</f>
        <v>0</v>
      </c>
      <c r="O176" s="23">
        <f ca="1">COUNTIF(OFFSET(class10_2,MATCH(O$1,'10 класс'!$A:$A,0)-7+'Итог по классам'!$B176,,,),"р")</f>
        <v>0</v>
      </c>
      <c r="P176" s="23">
        <f ca="1">COUNTIF(OFFSET(class10_2,MATCH(P$1,'10 класс'!$A:$A,0)-7+'Итог по классам'!$B176,,,),"ш")</f>
        <v>0</v>
      </c>
      <c r="Q176" s="65" t="e">
        <f ca="1">COUNTIF(OFFSET(class10_1,MATCH(Q$1,'10 класс'!$A:$A,0)-7+'Итог по классам'!$B176,,,),"Ф")</f>
        <v>#N/A</v>
      </c>
      <c r="R176" s="23" t="e">
        <f ca="1">COUNTIF(OFFSET(class10_1,MATCH(R$1,'10 класс'!$A:$A,0)-7+'Итог по классам'!$B176,,,),"р")</f>
        <v>#N/A</v>
      </c>
      <c r="S176" s="23" t="e">
        <f ca="1">COUNTIF(OFFSET(class10_1,MATCH(S$1,'10 класс'!$A:$A,0)-7+'Итог по классам'!$B176,,,),"ш")</f>
        <v>#N/A</v>
      </c>
      <c r="T176" s="23" t="e">
        <f ca="1">COUNTIF(OFFSET(class10_2,MATCH(T$1,'10 класс'!$A:$A,0)-7+'Итог по классам'!$B176,,,),"Ф")</f>
        <v>#N/A</v>
      </c>
      <c r="U176" s="23" t="e">
        <f ca="1">COUNTIF(OFFSET(class10_2,MATCH(U$1,'10 класс'!$A:$A,0)-7+'Итог по классам'!$B176,,,),"р")</f>
        <v>#N/A</v>
      </c>
      <c r="V176" s="23" t="e">
        <f ca="1">COUNTIF(OFFSET(class10_2,MATCH(V$1,'10 класс'!$A:$A,0)-7+'Итог по классам'!$B176,,,),"ш")</f>
        <v>#N/A</v>
      </c>
      <c r="W176" s="65" t="e">
        <f ca="1">COUNTIF(OFFSET(class10_1,MATCH(W$1,'10 класс'!$A:$A,0)-7+'Итог по классам'!$B176,,,),"Ф")</f>
        <v>#N/A</v>
      </c>
      <c r="X176" s="23" t="e">
        <f ca="1">COUNTIF(OFFSET(class10_1,MATCH(X$1,'10 класс'!$A:$A,0)-7+'Итог по классам'!$B176,,,),"р")</f>
        <v>#N/A</v>
      </c>
      <c r="Y176" s="23" t="e">
        <f ca="1">COUNTIF(OFFSET(class10_1,MATCH(Y$1,'10 класс'!$A:$A,0)-7+'Итог по классам'!$B176,,,),"ш")</f>
        <v>#N/A</v>
      </c>
      <c r="Z176" s="23" t="e">
        <f ca="1">COUNTIF(OFFSET(class10_2,MATCH(Z$1,'10 класс'!$A:$A,0)-7+'Итог по классам'!$B176,,,),"Ф")</f>
        <v>#N/A</v>
      </c>
      <c r="AA176" s="23" t="e">
        <f ca="1">COUNTIF(OFFSET(class10_2,MATCH(AA$1,'10 класс'!$A:$A,0)-7+'Итог по классам'!$B176,,,),"р")</f>
        <v>#N/A</v>
      </c>
      <c r="AB176" s="23" t="e">
        <f ca="1">COUNTIF(OFFSET(class10_2,MATCH(AB$1,'10 класс'!$A:$A,0)-7+'Итог по классам'!$B176,,,),"ш")</f>
        <v>#N/A</v>
      </c>
    </row>
    <row r="177" spans="1:28" ht="15.75" customHeight="1" x14ac:dyDescent="0.25">
      <c r="A177" s="64">
        <f t="shared" si="8"/>
        <v>1</v>
      </c>
      <c r="B177" s="23">
        <v>17</v>
      </c>
      <c r="C177" s="38" t="s">
        <v>99</v>
      </c>
      <c r="D177" s="38" t="s">
        <v>116</v>
      </c>
      <c r="E177" s="23">
        <f ca="1">COUNTIF(OFFSET(class10_1,MATCH(E$1,'10 класс'!$A:$A,0)-7+'Итог по классам'!$B177,,,),"Ф")</f>
        <v>0</v>
      </c>
      <c r="F177" s="23">
        <f ca="1">COUNTIF(OFFSET(class10_1,MATCH(F$1,'10 класс'!$A:$A,0)-7+'Итог по классам'!$B177,,,),"р")</f>
        <v>0</v>
      </c>
      <c r="G177" s="23">
        <f ca="1">COUNTIF(OFFSET(class10_1,MATCH(G$1,'10 класс'!$A:$A,0)-7+'Итог по классам'!$B177,,,),"ш")</f>
        <v>1</v>
      </c>
      <c r="H177" s="23">
        <f ca="1">COUNTIF(OFFSET(class10_2,MATCH(H$1,'10 класс'!$A:$A,0)-7+'Итог по классам'!$B177,,,),"Ф")</f>
        <v>0</v>
      </c>
      <c r="I177" s="23">
        <f ca="1">COUNTIF(OFFSET(class10_2,MATCH(I$1,'10 класс'!$A:$A,0)-7+'Итог по классам'!$B177,,,),"р")</f>
        <v>0</v>
      </c>
      <c r="J177" s="23">
        <f ca="1">COUNTIF(OFFSET(class10_2,MATCH(J$1,'10 класс'!$A:$A,0)-7+'Итог по классам'!$B177,,,),"ш")</f>
        <v>2</v>
      </c>
      <c r="K177" s="65">
        <f ca="1">COUNTIF(OFFSET(class10_1,MATCH(K$1,'10 класс'!$A:$A,0)-7+'Итог по классам'!$B177,,,),"Ф")</f>
        <v>0</v>
      </c>
      <c r="L177" s="23">
        <f ca="1">COUNTIF(OFFSET(class10_1,MATCH(L$1,'10 класс'!$A:$A,0)-7+'Итог по классам'!$B177,,,),"р")</f>
        <v>0</v>
      </c>
      <c r="M177" s="23">
        <f ca="1">COUNTIF(OFFSET(class10_1,MATCH(M$1,'10 класс'!$A:$A,0)-7+'Итог по классам'!$B177,,,),"ш")</f>
        <v>0</v>
      </c>
      <c r="N177" s="23">
        <f ca="1">COUNTIF(OFFSET(class10_2,MATCH(N$1,'10 класс'!$A:$A,0)-7+'Итог по классам'!$B177,,,),"Ф")</f>
        <v>0</v>
      </c>
      <c r="O177" s="23">
        <f ca="1">COUNTIF(OFFSET(class10_2,MATCH(O$1,'10 класс'!$A:$A,0)-7+'Итог по классам'!$B177,,,),"р")</f>
        <v>0</v>
      </c>
      <c r="P177" s="23">
        <f ca="1">COUNTIF(OFFSET(class10_2,MATCH(P$1,'10 класс'!$A:$A,0)-7+'Итог по классам'!$B177,,,),"ш")</f>
        <v>0</v>
      </c>
      <c r="Q177" s="65" t="e">
        <f ca="1">COUNTIF(OFFSET(class10_1,MATCH(Q$1,'10 класс'!$A:$A,0)-7+'Итог по классам'!$B177,,,),"Ф")</f>
        <v>#N/A</v>
      </c>
      <c r="R177" s="23" t="e">
        <f ca="1">COUNTIF(OFFSET(class10_1,MATCH(R$1,'10 класс'!$A:$A,0)-7+'Итог по классам'!$B177,,,),"р")</f>
        <v>#N/A</v>
      </c>
      <c r="S177" s="23" t="e">
        <f ca="1">COUNTIF(OFFSET(class10_1,MATCH(S$1,'10 класс'!$A:$A,0)-7+'Итог по классам'!$B177,,,),"ш")</f>
        <v>#N/A</v>
      </c>
      <c r="T177" s="23" t="e">
        <f ca="1">COUNTIF(OFFSET(class10_2,MATCH(T$1,'10 класс'!$A:$A,0)-7+'Итог по классам'!$B177,,,),"Ф")</f>
        <v>#N/A</v>
      </c>
      <c r="U177" s="23" t="e">
        <f ca="1">COUNTIF(OFFSET(class10_2,MATCH(U$1,'10 класс'!$A:$A,0)-7+'Итог по классам'!$B177,,,),"р")</f>
        <v>#N/A</v>
      </c>
      <c r="V177" s="23" t="e">
        <f ca="1">COUNTIF(OFFSET(class10_2,MATCH(V$1,'10 класс'!$A:$A,0)-7+'Итог по классам'!$B177,,,),"ш")</f>
        <v>#N/A</v>
      </c>
      <c r="W177" s="65" t="e">
        <f ca="1">COUNTIF(OFFSET(class10_1,MATCH(W$1,'10 класс'!$A:$A,0)-7+'Итог по классам'!$B177,,,),"Ф")</f>
        <v>#N/A</v>
      </c>
      <c r="X177" s="23" t="e">
        <f ca="1">COUNTIF(OFFSET(class10_1,MATCH(X$1,'10 класс'!$A:$A,0)-7+'Итог по классам'!$B177,,,),"р")</f>
        <v>#N/A</v>
      </c>
      <c r="Y177" s="23" t="e">
        <f ca="1">COUNTIF(OFFSET(class10_1,MATCH(Y$1,'10 класс'!$A:$A,0)-7+'Итог по классам'!$B177,,,),"ш")</f>
        <v>#N/A</v>
      </c>
      <c r="Z177" s="23" t="e">
        <f ca="1">COUNTIF(OFFSET(class10_2,MATCH(Z$1,'10 класс'!$A:$A,0)-7+'Итог по классам'!$B177,,,),"Ф")</f>
        <v>#N/A</v>
      </c>
      <c r="AA177" s="23" t="e">
        <f ca="1">COUNTIF(OFFSET(class10_2,MATCH(AA$1,'10 класс'!$A:$A,0)-7+'Итог по классам'!$B177,,,),"р")</f>
        <v>#N/A</v>
      </c>
      <c r="AB177" s="23" t="e">
        <f ca="1">COUNTIF(OFFSET(class10_2,MATCH(AB$1,'10 класс'!$A:$A,0)-7+'Итог по классам'!$B177,,,),"ш")</f>
        <v>#N/A</v>
      </c>
    </row>
    <row r="178" spans="1:28" ht="15.75" customHeight="1" x14ac:dyDescent="0.25">
      <c r="A178" s="64">
        <f t="shared" si="8"/>
        <v>1</v>
      </c>
      <c r="B178" s="23">
        <v>18</v>
      </c>
      <c r="C178" s="38" t="s">
        <v>100</v>
      </c>
      <c r="D178" s="38" t="s">
        <v>116</v>
      </c>
      <c r="E178" s="23">
        <f ca="1">COUNTIF(OFFSET(class10_1,MATCH(E$1,'10 класс'!$A:$A,0)-7+'Итог по классам'!$B178,,,),"Ф")</f>
        <v>0</v>
      </c>
      <c r="F178" s="23">
        <f ca="1">COUNTIF(OFFSET(class10_1,MATCH(F$1,'10 класс'!$A:$A,0)-7+'Итог по классам'!$B178,,,),"р")</f>
        <v>0</v>
      </c>
      <c r="G178" s="23">
        <f ca="1">COUNTIF(OFFSET(class10_1,MATCH(G$1,'10 класс'!$A:$A,0)-7+'Итог по классам'!$B178,,,),"ш")</f>
        <v>1</v>
      </c>
      <c r="H178" s="23">
        <f ca="1">COUNTIF(OFFSET(class10_2,MATCH(H$1,'10 класс'!$A:$A,0)-7+'Итог по классам'!$B178,,,),"Ф")</f>
        <v>0</v>
      </c>
      <c r="I178" s="23">
        <f ca="1">COUNTIF(OFFSET(class10_2,MATCH(I$1,'10 класс'!$A:$A,0)-7+'Итог по классам'!$B178,,,),"р")</f>
        <v>0</v>
      </c>
      <c r="J178" s="23">
        <f ca="1">COUNTIF(OFFSET(class10_2,MATCH(J$1,'10 класс'!$A:$A,0)-7+'Итог по классам'!$B178,,,),"ш")</f>
        <v>2</v>
      </c>
      <c r="K178" s="65">
        <f ca="1">COUNTIF(OFFSET(class10_1,MATCH(K$1,'10 класс'!$A:$A,0)-7+'Итог по классам'!$B178,,,),"Ф")</f>
        <v>0</v>
      </c>
      <c r="L178" s="23">
        <f ca="1">COUNTIF(OFFSET(class10_1,MATCH(L$1,'10 класс'!$A:$A,0)-7+'Итог по классам'!$B178,,,),"р")</f>
        <v>0</v>
      </c>
      <c r="M178" s="23">
        <f ca="1">COUNTIF(OFFSET(class10_1,MATCH(M$1,'10 класс'!$A:$A,0)-7+'Итог по классам'!$B178,,,),"ш")</f>
        <v>0</v>
      </c>
      <c r="N178" s="23">
        <f ca="1">COUNTIF(OFFSET(class10_2,MATCH(N$1,'10 класс'!$A:$A,0)-7+'Итог по классам'!$B178,,,),"Ф")</f>
        <v>0</v>
      </c>
      <c r="O178" s="23">
        <f ca="1">COUNTIF(OFFSET(class10_2,MATCH(O$1,'10 класс'!$A:$A,0)-7+'Итог по классам'!$B178,,,),"р")</f>
        <v>0</v>
      </c>
      <c r="P178" s="23">
        <f ca="1">COUNTIF(OFFSET(class10_2,MATCH(P$1,'10 класс'!$A:$A,0)-7+'Итог по классам'!$B178,,,),"ш")</f>
        <v>0</v>
      </c>
      <c r="Q178" s="65" t="e">
        <f ca="1">COUNTIF(OFFSET(class10_1,MATCH(Q$1,'10 класс'!$A:$A,0)-7+'Итог по классам'!$B178,,,),"Ф")</f>
        <v>#N/A</v>
      </c>
      <c r="R178" s="23" t="e">
        <f ca="1">COUNTIF(OFFSET(class10_1,MATCH(R$1,'10 класс'!$A:$A,0)-7+'Итог по классам'!$B178,,,),"р")</f>
        <v>#N/A</v>
      </c>
      <c r="S178" s="23" t="e">
        <f ca="1">COUNTIF(OFFSET(class10_1,MATCH(S$1,'10 класс'!$A:$A,0)-7+'Итог по классам'!$B178,,,),"ш")</f>
        <v>#N/A</v>
      </c>
      <c r="T178" s="23" t="e">
        <f ca="1">COUNTIF(OFFSET(class10_2,MATCH(T$1,'10 класс'!$A:$A,0)-7+'Итог по классам'!$B178,,,),"Ф")</f>
        <v>#N/A</v>
      </c>
      <c r="U178" s="23" t="e">
        <f ca="1">COUNTIF(OFFSET(class10_2,MATCH(U$1,'10 класс'!$A:$A,0)-7+'Итог по классам'!$B178,,,),"р")</f>
        <v>#N/A</v>
      </c>
      <c r="V178" s="23" t="e">
        <f ca="1">COUNTIF(OFFSET(class10_2,MATCH(V$1,'10 класс'!$A:$A,0)-7+'Итог по классам'!$B178,,,),"ш")</f>
        <v>#N/A</v>
      </c>
      <c r="W178" s="65" t="e">
        <f ca="1">COUNTIF(OFFSET(class10_1,MATCH(W$1,'10 класс'!$A:$A,0)-7+'Итог по классам'!$B178,,,),"Ф")</f>
        <v>#N/A</v>
      </c>
      <c r="X178" s="23" t="e">
        <f ca="1">COUNTIF(OFFSET(class10_1,MATCH(X$1,'10 класс'!$A:$A,0)-7+'Итог по классам'!$B178,,,),"р")</f>
        <v>#N/A</v>
      </c>
      <c r="Y178" s="23" t="e">
        <f ca="1">COUNTIF(OFFSET(class10_1,MATCH(Y$1,'10 класс'!$A:$A,0)-7+'Итог по классам'!$B178,,,),"ш")</f>
        <v>#N/A</v>
      </c>
      <c r="Z178" s="23" t="e">
        <f ca="1">COUNTIF(OFFSET(class10_2,MATCH(Z$1,'10 класс'!$A:$A,0)-7+'Итог по классам'!$B178,,,),"Ф")</f>
        <v>#N/A</v>
      </c>
      <c r="AA178" s="23" t="e">
        <f ca="1">COUNTIF(OFFSET(class10_2,MATCH(AA$1,'10 класс'!$A:$A,0)-7+'Итог по классам'!$B178,,,),"р")</f>
        <v>#N/A</v>
      </c>
      <c r="AB178" s="23" t="e">
        <f ca="1">COUNTIF(OFFSET(class10_2,MATCH(AB$1,'10 класс'!$A:$A,0)-7+'Итог по классам'!$B178,,,),"ш")</f>
        <v>#N/A</v>
      </c>
    </row>
    <row r="179" spans="1:28" ht="15.75" customHeight="1" x14ac:dyDescent="0.25">
      <c r="A179" s="64">
        <f t="shared" si="8"/>
        <v>1</v>
      </c>
      <c r="B179" s="23">
        <v>19</v>
      </c>
      <c r="C179" s="38" t="s">
        <v>101</v>
      </c>
      <c r="D179" s="38" t="s">
        <v>116</v>
      </c>
      <c r="E179" s="23">
        <f ca="1">COUNTIF(OFFSET(class10_1,MATCH(E$1,'10 класс'!$A:$A,0)-7+'Итог по классам'!$B179,,,),"Ф")</f>
        <v>0</v>
      </c>
      <c r="F179" s="23">
        <f ca="1">COUNTIF(OFFSET(class10_1,MATCH(F$1,'10 класс'!$A:$A,0)-7+'Итог по классам'!$B179,,,),"р")</f>
        <v>0</v>
      </c>
      <c r="G179" s="23">
        <f ca="1">COUNTIF(OFFSET(class10_1,MATCH(G$1,'10 класс'!$A:$A,0)-7+'Итог по классам'!$B179,,,),"ш")</f>
        <v>0</v>
      </c>
      <c r="H179" s="23">
        <f ca="1">COUNTIF(OFFSET(class10_2,MATCH(H$1,'10 класс'!$A:$A,0)-7+'Итог по классам'!$B179,,,),"Ф")</f>
        <v>0</v>
      </c>
      <c r="I179" s="23">
        <f ca="1">COUNTIF(OFFSET(class10_2,MATCH(I$1,'10 класс'!$A:$A,0)-7+'Итог по классам'!$B179,,,),"р")</f>
        <v>0</v>
      </c>
      <c r="J179" s="23">
        <f ca="1">COUNTIF(OFFSET(class10_2,MATCH(J$1,'10 класс'!$A:$A,0)-7+'Итог по классам'!$B179,,,),"ш")</f>
        <v>0</v>
      </c>
      <c r="K179" s="65">
        <f ca="1">COUNTIF(OFFSET(class10_1,MATCH(K$1,'10 класс'!$A:$A,0)-7+'Итог по классам'!$B179,,,),"Ф")</f>
        <v>0</v>
      </c>
      <c r="L179" s="23">
        <f ca="1">COUNTIF(OFFSET(class10_1,MATCH(L$1,'10 класс'!$A:$A,0)-7+'Итог по классам'!$B179,,,),"р")</f>
        <v>0</v>
      </c>
      <c r="M179" s="23">
        <f ca="1">COUNTIF(OFFSET(class10_1,MATCH(M$1,'10 класс'!$A:$A,0)-7+'Итог по классам'!$B179,,,),"ш")</f>
        <v>0</v>
      </c>
      <c r="N179" s="23">
        <f ca="1">COUNTIF(OFFSET(class10_2,MATCH(N$1,'10 класс'!$A:$A,0)-7+'Итог по классам'!$B179,,,),"Ф")</f>
        <v>0</v>
      </c>
      <c r="O179" s="23">
        <f ca="1">COUNTIF(OFFSET(class10_2,MATCH(O$1,'10 класс'!$A:$A,0)-7+'Итог по классам'!$B179,,,),"р")</f>
        <v>0</v>
      </c>
      <c r="P179" s="23">
        <f ca="1">COUNTIF(OFFSET(class10_2,MATCH(P$1,'10 класс'!$A:$A,0)-7+'Итог по классам'!$B179,,,),"ш")</f>
        <v>0</v>
      </c>
      <c r="Q179" s="65" t="e">
        <f ca="1">COUNTIF(OFFSET(class10_1,MATCH(Q$1,'10 класс'!$A:$A,0)-7+'Итог по классам'!$B179,,,),"Ф")</f>
        <v>#N/A</v>
      </c>
      <c r="R179" s="23" t="e">
        <f ca="1">COUNTIF(OFFSET(class10_1,MATCH(R$1,'10 класс'!$A:$A,0)-7+'Итог по классам'!$B179,,,),"р")</f>
        <v>#N/A</v>
      </c>
      <c r="S179" s="23" t="e">
        <f ca="1">COUNTIF(OFFSET(class10_1,MATCH(S$1,'10 класс'!$A:$A,0)-7+'Итог по классам'!$B179,,,),"ш")</f>
        <v>#N/A</v>
      </c>
      <c r="T179" s="23" t="e">
        <f ca="1">COUNTIF(OFFSET(class10_2,MATCH(T$1,'10 класс'!$A:$A,0)-7+'Итог по классам'!$B179,,,),"Ф")</f>
        <v>#N/A</v>
      </c>
      <c r="U179" s="23" t="e">
        <f ca="1">COUNTIF(OFFSET(class10_2,MATCH(U$1,'10 класс'!$A:$A,0)-7+'Итог по классам'!$B179,,,),"р")</f>
        <v>#N/A</v>
      </c>
      <c r="V179" s="23" t="e">
        <f ca="1">COUNTIF(OFFSET(class10_2,MATCH(V$1,'10 класс'!$A:$A,0)-7+'Итог по классам'!$B179,,,),"ш")</f>
        <v>#N/A</v>
      </c>
      <c r="W179" s="65" t="e">
        <f ca="1">COUNTIF(OFFSET(class10_1,MATCH(W$1,'10 класс'!$A:$A,0)-7+'Итог по классам'!$B179,,,),"Ф")</f>
        <v>#N/A</v>
      </c>
      <c r="X179" s="23" t="e">
        <f ca="1">COUNTIF(OFFSET(class10_1,MATCH(X$1,'10 класс'!$A:$A,0)-7+'Итог по классам'!$B179,,,),"р")</f>
        <v>#N/A</v>
      </c>
      <c r="Y179" s="23" t="e">
        <f ca="1">COUNTIF(OFFSET(class10_1,MATCH(Y$1,'10 класс'!$A:$A,0)-7+'Итог по классам'!$B179,,,),"ш")</f>
        <v>#N/A</v>
      </c>
      <c r="Z179" s="23" t="e">
        <f ca="1">COUNTIF(OFFSET(class10_2,MATCH(Z$1,'10 класс'!$A:$A,0)-7+'Итог по классам'!$B179,,,),"Ф")</f>
        <v>#N/A</v>
      </c>
      <c r="AA179" s="23" t="e">
        <f ca="1">COUNTIF(OFFSET(class10_2,MATCH(AA$1,'10 класс'!$A:$A,0)-7+'Итог по классам'!$B179,,,),"р")</f>
        <v>#N/A</v>
      </c>
      <c r="AB179" s="23" t="e">
        <f ca="1">COUNTIF(OFFSET(class10_2,MATCH(AB$1,'10 класс'!$A:$A,0)-7+'Итог по классам'!$B179,,,),"ш")</f>
        <v>#N/A</v>
      </c>
    </row>
    <row r="180" spans="1:28" ht="15.75" customHeight="1" x14ac:dyDescent="0.25">
      <c r="A180" s="64">
        <f t="shared" si="8"/>
        <v>1</v>
      </c>
      <c r="B180" s="23">
        <v>20</v>
      </c>
      <c r="C180" s="38" t="s">
        <v>122</v>
      </c>
      <c r="D180" s="38" t="s">
        <v>116</v>
      </c>
      <c r="E180" s="23">
        <f ca="1">COUNTIF(OFFSET(class10_1,MATCH(E$1,'10 класс'!$A:$A,0)-7+'Итог по классам'!$B180,,,),"Ф")</f>
        <v>0</v>
      </c>
      <c r="F180" s="23">
        <f ca="1">COUNTIF(OFFSET(class10_1,MATCH(F$1,'10 класс'!$A:$A,0)-7+'Итог по классам'!$B180,,,),"р")</f>
        <v>0</v>
      </c>
      <c r="G180" s="23">
        <f ca="1">COUNTIF(OFFSET(class10_1,MATCH(G$1,'10 класс'!$A:$A,0)-7+'Итог по классам'!$B180,,,),"ш")</f>
        <v>0</v>
      </c>
      <c r="H180" s="23">
        <f ca="1">COUNTIF(OFFSET(class10_2,MATCH(H$1,'10 класс'!$A:$A,0)-7+'Итог по классам'!$B180,,,),"Ф")</f>
        <v>0</v>
      </c>
      <c r="I180" s="23">
        <f ca="1">COUNTIF(OFFSET(class10_2,MATCH(I$1,'10 класс'!$A:$A,0)-7+'Итог по классам'!$B180,,,),"р")</f>
        <v>0</v>
      </c>
      <c r="J180" s="23">
        <f ca="1">COUNTIF(OFFSET(class10_2,MATCH(J$1,'10 класс'!$A:$A,0)-7+'Итог по классам'!$B180,,,),"ш")</f>
        <v>0</v>
      </c>
      <c r="K180" s="65">
        <f ca="1">COUNTIF(OFFSET(class10_1,MATCH(K$1,'10 класс'!$A:$A,0)-7+'Итог по классам'!$B180,,,),"Ф")</f>
        <v>0</v>
      </c>
      <c r="L180" s="23">
        <f ca="1">COUNTIF(OFFSET(class10_1,MATCH(L$1,'10 класс'!$A:$A,0)-7+'Итог по классам'!$B180,,,),"р")</f>
        <v>0</v>
      </c>
      <c r="M180" s="23">
        <f ca="1">COUNTIF(OFFSET(class10_1,MATCH(M$1,'10 класс'!$A:$A,0)-7+'Итог по классам'!$B180,,,),"ш")</f>
        <v>0</v>
      </c>
      <c r="N180" s="23">
        <f ca="1">COUNTIF(OFFSET(class10_2,MATCH(N$1,'10 класс'!$A:$A,0)-7+'Итог по классам'!$B180,,,),"Ф")</f>
        <v>0</v>
      </c>
      <c r="O180" s="23">
        <f ca="1">COUNTIF(OFFSET(class10_2,MATCH(O$1,'10 класс'!$A:$A,0)-7+'Итог по классам'!$B180,,,),"р")</f>
        <v>0</v>
      </c>
      <c r="P180" s="23">
        <f ca="1">COUNTIF(OFFSET(class10_2,MATCH(P$1,'10 класс'!$A:$A,0)-7+'Итог по классам'!$B180,,,),"ш")</f>
        <v>0</v>
      </c>
      <c r="Q180" s="65" t="e">
        <f ca="1">COUNTIF(OFFSET(class10_1,MATCH(Q$1,'10 класс'!$A:$A,0)-7+'Итог по классам'!$B180,,,),"Ф")</f>
        <v>#N/A</v>
      </c>
      <c r="R180" s="23" t="e">
        <f ca="1">COUNTIF(OFFSET(class10_1,MATCH(R$1,'10 класс'!$A:$A,0)-7+'Итог по классам'!$B180,,,),"р")</f>
        <v>#N/A</v>
      </c>
      <c r="S180" s="23" t="e">
        <f ca="1">COUNTIF(OFFSET(class10_1,MATCH(S$1,'10 класс'!$A:$A,0)-7+'Итог по классам'!$B180,,,),"ш")</f>
        <v>#N/A</v>
      </c>
      <c r="T180" s="23" t="e">
        <f ca="1">COUNTIF(OFFSET(class10_2,MATCH(T$1,'10 класс'!$A:$A,0)-7+'Итог по классам'!$B180,,,),"Ф")</f>
        <v>#N/A</v>
      </c>
      <c r="U180" s="23" t="e">
        <f ca="1">COUNTIF(OFFSET(class10_2,MATCH(U$1,'10 класс'!$A:$A,0)-7+'Итог по классам'!$B180,,,),"р")</f>
        <v>#N/A</v>
      </c>
      <c r="V180" s="23" t="e">
        <f ca="1">COUNTIF(OFFSET(class10_2,MATCH(V$1,'10 класс'!$A:$A,0)-7+'Итог по классам'!$B180,,,),"ш")</f>
        <v>#N/A</v>
      </c>
      <c r="W180" s="65" t="e">
        <f ca="1">COUNTIF(OFFSET(class10_1,MATCH(W$1,'10 класс'!$A:$A,0)-7+'Итог по классам'!$B180,,,),"Ф")</f>
        <v>#N/A</v>
      </c>
      <c r="X180" s="23" t="e">
        <f ca="1">COUNTIF(OFFSET(class10_1,MATCH(X$1,'10 класс'!$A:$A,0)-7+'Итог по классам'!$B180,,,),"р")</f>
        <v>#N/A</v>
      </c>
      <c r="Y180" s="23" t="e">
        <f ca="1">COUNTIF(OFFSET(class10_1,MATCH(Y$1,'10 класс'!$A:$A,0)-7+'Итог по классам'!$B180,,,),"ш")</f>
        <v>#N/A</v>
      </c>
      <c r="Z180" s="23" t="e">
        <f ca="1">COUNTIF(OFFSET(class10_2,MATCH(Z$1,'10 класс'!$A:$A,0)-7+'Итог по классам'!$B180,,,),"Ф")</f>
        <v>#N/A</v>
      </c>
      <c r="AA180" s="23" t="e">
        <f ca="1">COUNTIF(OFFSET(class10_2,MATCH(AA$1,'10 класс'!$A:$A,0)-7+'Итог по классам'!$B180,,,),"р")</f>
        <v>#N/A</v>
      </c>
      <c r="AB180" s="23" t="e">
        <f ca="1">COUNTIF(OFFSET(class10_2,MATCH(AB$1,'10 класс'!$A:$A,0)-7+'Итог по классам'!$B180,,,),"ш")</f>
        <v>#N/A</v>
      </c>
    </row>
    <row r="181" spans="1:28" ht="15.75" customHeight="1" x14ac:dyDescent="0.25">
      <c r="A181" s="64">
        <f t="shared" si="8"/>
        <v>1</v>
      </c>
      <c r="B181" s="23">
        <v>21</v>
      </c>
      <c r="C181" s="38" t="s">
        <v>123</v>
      </c>
      <c r="D181" s="38" t="s">
        <v>116</v>
      </c>
      <c r="E181" s="23">
        <f ca="1">COUNTIF(OFFSET(class10_1,MATCH(E$1,'10 класс'!$A:$A,0)-7+'Итог по классам'!$B181,,,),"Ф")</f>
        <v>0</v>
      </c>
      <c r="F181" s="23">
        <f ca="1">COUNTIF(OFFSET(class10_1,MATCH(F$1,'10 класс'!$A:$A,0)-7+'Итог по классам'!$B181,,,),"р")</f>
        <v>0</v>
      </c>
      <c r="G181" s="23">
        <f ca="1">COUNTIF(OFFSET(class10_1,MATCH(G$1,'10 класс'!$A:$A,0)-7+'Итог по классам'!$B181,,,),"ш")</f>
        <v>0</v>
      </c>
      <c r="H181" s="23">
        <f ca="1">COUNTIF(OFFSET(class10_2,MATCH(H$1,'10 класс'!$A:$A,0)-7+'Итог по классам'!$B181,,,),"Ф")</f>
        <v>0</v>
      </c>
      <c r="I181" s="23">
        <f ca="1">COUNTIF(OFFSET(class10_2,MATCH(I$1,'10 класс'!$A:$A,0)-7+'Итог по классам'!$B181,,,),"р")</f>
        <v>0</v>
      </c>
      <c r="J181" s="23">
        <f ca="1">COUNTIF(OFFSET(class10_2,MATCH(J$1,'10 класс'!$A:$A,0)-7+'Итог по классам'!$B181,,,),"ш")</f>
        <v>0</v>
      </c>
      <c r="K181" s="65">
        <f ca="1">COUNTIF(OFFSET(class10_1,MATCH(K$1,'10 класс'!$A:$A,0)-7+'Итог по классам'!$B181,,,),"Ф")</f>
        <v>0</v>
      </c>
      <c r="L181" s="23">
        <f ca="1">COUNTIF(OFFSET(class10_1,MATCH(L$1,'10 класс'!$A:$A,0)-7+'Итог по классам'!$B181,,,),"р")</f>
        <v>0</v>
      </c>
      <c r="M181" s="23">
        <f ca="1">COUNTIF(OFFSET(class10_1,MATCH(M$1,'10 класс'!$A:$A,0)-7+'Итог по классам'!$B181,,,),"ш")</f>
        <v>0</v>
      </c>
      <c r="N181" s="23">
        <f ca="1">COUNTIF(OFFSET(class10_2,MATCH(N$1,'10 класс'!$A:$A,0)-7+'Итог по классам'!$B181,,,),"Ф")</f>
        <v>0</v>
      </c>
      <c r="O181" s="23">
        <f ca="1">COUNTIF(OFFSET(class10_2,MATCH(O$1,'10 класс'!$A:$A,0)-7+'Итог по классам'!$B181,,,),"р")</f>
        <v>0</v>
      </c>
      <c r="P181" s="23">
        <f ca="1">COUNTIF(OFFSET(class10_2,MATCH(P$1,'10 класс'!$A:$A,0)-7+'Итог по классам'!$B181,,,),"ш")</f>
        <v>0</v>
      </c>
      <c r="Q181" s="65" t="e">
        <f ca="1">COUNTIF(OFFSET(class10_1,MATCH(Q$1,'10 класс'!$A:$A,0)-7+'Итог по классам'!$B181,,,),"Ф")</f>
        <v>#N/A</v>
      </c>
      <c r="R181" s="23" t="e">
        <f ca="1">COUNTIF(OFFSET(class10_1,MATCH(R$1,'10 класс'!$A:$A,0)-7+'Итог по классам'!$B181,,,),"р")</f>
        <v>#N/A</v>
      </c>
      <c r="S181" s="23" t="e">
        <f ca="1">COUNTIF(OFFSET(class10_1,MATCH(S$1,'10 класс'!$A:$A,0)-7+'Итог по классам'!$B181,,,),"ш")</f>
        <v>#N/A</v>
      </c>
      <c r="T181" s="23" t="e">
        <f ca="1">COUNTIF(OFFSET(class10_2,MATCH(T$1,'10 класс'!$A:$A,0)-7+'Итог по классам'!$B181,,,),"Ф")</f>
        <v>#N/A</v>
      </c>
      <c r="U181" s="23" t="e">
        <f ca="1">COUNTIF(OFFSET(class10_2,MATCH(U$1,'10 класс'!$A:$A,0)-7+'Итог по классам'!$B181,,,),"р")</f>
        <v>#N/A</v>
      </c>
      <c r="V181" s="23" t="e">
        <f ca="1">COUNTIF(OFFSET(class10_2,MATCH(V$1,'10 класс'!$A:$A,0)-7+'Итог по классам'!$B181,,,),"ш")</f>
        <v>#N/A</v>
      </c>
      <c r="W181" s="65" t="e">
        <f ca="1">COUNTIF(OFFSET(class10_1,MATCH(W$1,'10 класс'!$A:$A,0)-7+'Итог по классам'!$B181,,,),"Ф")</f>
        <v>#N/A</v>
      </c>
      <c r="X181" s="23" t="e">
        <f ca="1">COUNTIF(OFFSET(class10_1,MATCH(X$1,'10 класс'!$A:$A,0)-7+'Итог по классам'!$B181,,,),"р")</f>
        <v>#N/A</v>
      </c>
      <c r="Y181" s="23" t="e">
        <f ca="1">COUNTIF(OFFSET(class10_1,MATCH(Y$1,'10 класс'!$A:$A,0)-7+'Итог по классам'!$B181,,,),"ш")</f>
        <v>#N/A</v>
      </c>
      <c r="Z181" s="23" t="e">
        <f ca="1">COUNTIF(OFFSET(class10_2,MATCH(Z$1,'10 класс'!$A:$A,0)-7+'Итог по классам'!$B181,,,),"Ф")</f>
        <v>#N/A</v>
      </c>
      <c r="AA181" s="23" t="e">
        <f ca="1">COUNTIF(OFFSET(class10_2,MATCH(AA$1,'10 класс'!$A:$A,0)-7+'Итог по классам'!$B181,,,),"р")</f>
        <v>#N/A</v>
      </c>
      <c r="AB181" s="23" t="e">
        <f ca="1">COUNTIF(OFFSET(class10_2,MATCH(AB$1,'10 класс'!$A:$A,0)-7+'Итог по классам'!$B181,,,),"ш")</f>
        <v>#N/A</v>
      </c>
    </row>
    <row r="182" spans="1:28" ht="15.75" customHeight="1" x14ac:dyDescent="0.25">
      <c r="A182" s="64">
        <f t="shared" si="8"/>
        <v>1</v>
      </c>
      <c r="B182" s="23">
        <v>22</v>
      </c>
      <c r="C182" s="38" t="s">
        <v>81</v>
      </c>
      <c r="D182" s="38" t="s">
        <v>116</v>
      </c>
      <c r="E182" s="23">
        <f ca="1">COUNTIF(OFFSET(class10_1,MATCH(E$1,'10 класс'!$A:$A,0)-7+'Итог по классам'!$B182,,,),"Ф")</f>
        <v>0</v>
      </c>
      <c r="F182" s="23">
        <f ca="1">COUNTIF(OFFSET(class10_1,MATCH(F$1,'10 класс'!$A:$A,0)-7+'Итог по классам'!$B182,,,),"р")</f>
        <v>0</v>
      </c>
      <c r="G182" s="23">
        <f ca="1">COUNTIF(OFFSET(class10_1,MATCH(G$1,'10 класс'!$A:$A,0)-7+'Итог по классам'!$B182,,,),"ш")</f>
        <v>0</v>
      </c>
      <c r="H182" s="23">
        <f ca="1">COUNTIF(OFFSET(class10_2,MATCH(H$1,'10 класс'!$A:$A,0)-7+'Итог по классам'!$B182,,,),"Ф")</f>
        <v>0</v>
      </c>
      <c r="I182" s="23">
        <f ca="1">COUNTIF(OFFSET(class10_2,MATCH(I$1,'10 класс'!$A:$A,0)-7+'Итог по классам'!$B182,,,),"р")</f>
        <v>0</v>
      </c>
      <c r="J182" s="23">
        <f ca="1">COUNTIF(OFFSET(class10_2,MATCH(J$1,'10 класс'!$A:$A,0)-7+'Итог по классам'!$B182,,,),"ш")</f>
        <v>0</v>
      </c>
      <c r="K182" s="65">
        <f ca="1">COUNTIF(OFFSET(class10_1,MATCH(K$1,'10 класс'!$A:$A,0)-7+'Итог по классам'!$B182,,,),"Ф")</f>
        <v>0</v>
      </c>
      <c r="L182" s="23">
        <f ca="1">COUNTIF(OFFSET(class10_1,MATCH(L$1,'10 класс'!$A:$A,0)-7+'Итог по классам'!$B182,,,),"р")</f>
        <v>0</v>
      </c>
      <c r="M182" s="23">
        <f ca="1">COUNTIF(OFFSET(class10_1,MATCH(M$1,'10 класс'!$A:$A,0)-7+'Итог по классам'!$B182,,,),"ш")</f>
        <v>0</v>
      </c>
      <c r="N182" s="23">
        <f ca="1">COUNTIF(OFFSET(class10_2,MATCH(N$1,'10 класс'!$A:$A,0)-7+'Итог по классам'!$B182,,,),"Ф")</f>
        <v>0</v>
      </c>
      <c r="O182" s="23">
        <f ca="1">COUNTIF(OFFSET(class10_2,MATCH(O$1,'10 класс'!$A:$A,0)-7+'Итог по классам'!$B182,,,),"р")</f>
        <v>0</v>
      </c>
      <c r="P182" s="23">
        <f ca="1">COUNTIF(OFFSET(class10_2,MATCH(P$1,'10 класс'!$A:$A,0)-7+'Итог по классам'!$B182,,,),"ш")</f>
        <v>0</v>
      </c>
      <c r="Q182" s="65" t="e">
        <f ca="1">COUNTIF(OFFSET(class10_1,MATCH(Q$1,'10 класс'!$A:$A,0)-7+'Итог по классам'!$B182,,,),"Ф")</f>
        <v>#N/A</v>
      </c>
      <c r="R182" s="23" t="e">
        <f ca="1">COUNTIF(OFFSET(class10_1,MATCH(R$1,'10 класс'!$A:$A,0)-7+'Итог по классам'!$B182,,,),"р")</f>
        <v>#N/A</v>
      </c>
      <c r="S182" s="23" t="e">
        <f ca="1">COUNTIF(OFFSET(class10_1,MATCH(S$1,'10 класс'!$A:$A,0)-7+'Итог по классам'!$B182,,,),"ш")</f>
        <v>#N/A</v>
      </c>
      <c r="T182" s="23" t="e">
        <f ca="1">COUNTIF(OFFSET(class10_2,MATCH(T$1,'10 класс'!$A:$A,0)-7+'Итог по классам'!$B182,,,),"Ф")</f>
        <v>#N/A</v>
      </c>
      <c r="U182" s="23" t="e">
        <f ca="1">COUNTIF(OFFSET(class10_2,MATCH(U$1,'10 класс'!$A:$A,0)-7+'Итог по классам'!$B182,,,),"р")</f>
        <v>#N/A</v>
      </c>
      <c r="V182" s="23" t="e">
        <f ca="1">COUNTIF(OFFSET(class10_2,MATCH(V$1,'10 класс'!$A:$A,0)-7+'Итог по классам'!$B182,,,),"ш")</f>
        <v>#N/A</v>
      </c>
      <c r="W182" s="65" t="e">
        <f ca="1">COUNTIF(OFFSET(class10_1,MATCH(W$1,'10 класс'!$A:$A,0)-7+'Итог по классам'!$B182,,,),"Ф")</f>
        <v>#N/A</v>
      </c>
      <c r="X182" s="23" t="e">
        <f ca="1">COUNTIF(OFFSET(class10_1,MATCH(X$1,'10 класс'!$A:$A,0)-7+'Итог по классам'!$B182,,,),"р")</f>
        <v>#N/A</v>
      </c>
      <c r="Y182" s="23" t="e">
        <f ca="1">COUNTIF(OFFSET(class10_1,MATCH(Y$1,'10 класс'!$A:$A,0)-7+'Итог по классам'!$B182,,,),"ш")</f>
        <v>#N/A</v>
      </c>
      <c r="Z182" s="23" t="e">
        <f ca="1">COUNTIF(OFFSET(class10_2,MATCH(Z$1,'10 класс'!$A:$A,0)-7+'Итог по классам'!$B182,,,),"Ф")</f>
        <v>#N/A</v>
      </c>
      <c r="AA182" s="23" t="e">
        <f ca="1">COUNTIF(OFFSET(class10_2,MATCH(AA$1,'10 класс'!$A:$A,0)-7+'Итог по классам'!$B182,,,),"р")</f>
        <v>#N/A</v>
      </c>
      <c r="AB182" s="23" t="e">
        <f ca="1">COUNTIF(OFFSET(class10_2,MATCH(AB$1,'10 класс'!$A:$A,0)-7+'Итог по классам'!$B182,,,),"ш")</f>
        <v>#N/A</v>
      </c>
    </row>
    <row r="183" spans="1:28" ht="15.75" customHeight="1" x14ac:dyDescent="0.25">
      <c r="A183" s="64">
        <f t="shared" si="8"/>
        <v>1</v>
      </c>
      <c r="B183" s="23">
        <v>23</v>
      </c>
      <c r="C183" s="38" t="s">
        <v>124</v>
      </c>
      <c r="D183" s="38" t="s">
        <v>116</v>
      </c>
      <c r="E183" s="23">
        <f ca="1">COUNTIF(OFFSET(class10_1,MATCH(E$1,'10 класс'!$A:$A,0)-7+'Итог по классам'!$B183,,,),"Ф")</f>
        <v>0</v>
      </c>
      <c r="F183" s="23">
        <f ca="1">COUNTIF(OFFSET(class10_1,MATCH(F$1,'10 класс'!$A:$A,0)-7+'Итог по классам'!$B183,,,),"р")</f>
        <v>0</v>
      </c>
      <c r="G183" s="23">
        <f ca="1">COUNTIF(OFFSET(class10_1,MATCH(G$1,'10 класс'!$A:$A,0)-7+'Итог по классам'!$B183,,,),"ш")</f>
        <v>0</v>
      </c>
      <c r="H183" s="23">
        <f ca="1">COUNTIF(OFFSET(class10_2,MATCH(H$1,'10 класс'!$A:$A,0)-7+'Итог по классам'!$B183,,,),"Ф")</f>
        <v>0</v>
      </c>
      <c r="I183" s="23">
        <f ca="1">COUNTIF(OFFSET(class10_2,MATCH(I$1,'10 класс'!$A:$A,0)-7+'Итог по классам'!$B183,,,),"р")</f>
        <v>0</v>
      </c>
      <c r="J183" s="23">
        <f ca="1">COUNTIF(OFFSET(class10_2,MATCH(J$1,'10 класс'!$A:$A,0)-7+'Итог по классам'!$B183,,,),"ш")</f>
        <v>0</v>
      </c>
      <c r="K183" s="65">
        <f ca="1">COUNTIF(OFFSET(class10_1,MATCH(K$1,'10 класс'!$A:$A,0)-7+'Итог по классам'!$B183,,,),"Ф")</f>
        <v>0</v>
      </c>
      <c r="L183" s="23">
        <f ca="1">COUNTIF(OFFSET(class10_1,MATCH(L$1,'10 класс'!$A:$A,0)-7+'Итог по классам'!$B183,,,),"р")</f>
        <v>0</v>
      </c>
      <c r="M183" s="23">
        <f ca="1">COUNTIF(OFFSET(class10_1,MATCH(M$1,'10 класс'!$A:$A,0)-7+'Итог по классам'!$B183,,,),"ш")</f>
        <v>0</v>
      </c>
      <c r="N183" s="23">
        <f ca="1">COUNTIF(OFFSET(class10_2,MATCH(N$1,'10 класс'!$A:$A,0)-7+'Итог по классам'!$B183,,,),"Ф")</f>
        <v>0</v>
      </c>
      <c r="O183" s="23">
        <f ca="1">COUNTIF(OFFSET(class10_2,MATCH(O$1,'10 класс'!$A:$A,0)-7+'Итог по классам'!$B183,,,),"р")</f>
        <v>0</v>
      </c>
      <c r="P183" s="23">
        <f ca="1">COUNTIF(OFFSET(class10_2,MATCH(P$1,'10 класс'!$A:$A,0)-7+'Итог по классам'!$B183,,,),"ш")</f>
        <v>0</v>
      </c>
      <c r="Q183" s="65" t="e">
        <f ca="1">COUNTIF(OFFSET(class10_1,MATCH(Q$1,'10 класс'!$A:$A,0)-7+'Итог по классам'!$B183,,,),"Ф")</f>
        <v>#N/A</v>
      </c>
      <c r="R183" s="23" t="e">
        <f ca="1">COUNTIF(OFFSET(class10_1,MATCH(R$1,'10 класс'!$A:$A,0)-7+'Итог по классам'!$B183,,,),"р")</f>
        <v>#N/A</v>
      </c>
      <c r="S183" s="23" t="e">
        <f ca="1">COUNTIF(OFFSET(class10_1,MATCH(S$1,'10 класс'!$A:$A,0)-7+'Итог по классам'!$B183,,,),"ш")</f>
        <v>#N/A</v>
      </c>
      <c r="T183" s="23" t="e">
        <f ca="1">COUNTIF(OFFSET(class10_2,MATCH(T$1,'10 класс'!$A:$A,0)-7+'Итог по классам'!$B183,,,),"Ф")</f>
        <v>#N/A</v>
      </c>
      <c r="U183" s="23" t="e">
        <f ca="1">COUNTIF(OFFSET(class10_2,MATCH(U$1,'10 класс'!$A:$A,0)-7+'Итог по классам'!$B183,,,),"р")</f>
        <v>#N/A</v>
      </c>
      <c r="V183" s="23" t="e">
        <f ca="1">COUNTIF(OFFSET(class10_2,MATCH(V$1,'10 класс'!$A:$A,0)-7+'Итог по классам'!$B183,,,),"ш")</f>
        <v>#N/A</v>
      </c>
      <c r="W183" s="65" t="e">
        <f ca="1">COUNTIF(OFFSET(class10_1,MATCH(W$1,'10 класс'!$A:$A,0)-7+'Итог по классам'!$B183,,,),"Ф")</f>
        <v>#N/A</v>
      </c>
      <c r="X183" s="23" t="e">
        <f ca="1">COUNTIF(OFFSET(class10_1,MATCH(X$1,'10 класс'!$A:$A,0)-7+'Итог по классам'!$B183,,,),"р")</f>
        <v>#N/A</v>
      </c>
      <c r="Y183" s="23" t="e">
        <f ca="1">COUNTIF(OFFSET(class10_1,MATCH(Y$1,'10 класс'!$A:$A,0)-7+'Итог по классам'!$B183,,,),"ш")</f>
        <v>#N/A</v>
      </c>
      <c r="Z183" s="23" t="e">
        <f ca="1">COUNTIF(OFFSET(class10_2,MATCH(Z$1,'10 класс'!$A:$A,0)-7+'Итог по классам'!$B183,,,),"Ф")</f>
        <v>#N/A</v>
      </c>
      <c r="AA183" s="23" t="e">
        <f ca="1">COUNTIF(OFFSET(class10_2,MATCH(AA$1,'10 класс'!$A:$A,0)-7+'Итог по классам'!$B183,,,),"р")</f>
        <v>#N/A</v>
      </c>
      <c r="AB183" s="23" t="e">
        <f ca="1">COUNTIF(OFFSET(class10_2,MATCH(AB$1,'10 класс'!$A:$A,0)-7+'Итог по классам'!$B183,,,),"ш")</f>
        <v>#N/A</v>
      </c>
    </row>
    <row r="184" spans="1:28" ht="15.75" customHeight="1" x14ac:dyDescent="0.25">
      <c r="A184" s="64">
        <f t="shared" si="8"/>
        <v>1</v>
      </c>
      <c r="B184" s="23">
        <v>24</v>
      </c>
      <c r="C184" s="38" t="s">
        <v>102</v>
      </c>
      <c r="D184" s="38" t="s">
        <v>116</v>
      </c>
      <c r="E184" s="23">
        <f ca="1">COUNTIF(OFFSET(class10_1,MATCH(E$1,'10 класс'!$A:$A,0)-7+'Итог по классам'!$B184,,,),"Ф")</f>
        <v>0</v>
      </c>
      <c r="F184" s="23">
        <f ca="1">COUNTIF(OFFSET(class10_1,MATCH(F$1,'10 класс'!$A:$A,0)-7+'Итог по классам'!$B184,,,),"р")</f>
        <v>0</v>
      </c>
      <c r="G184" s="23">
        <f ca="1">COUNTIF(OFFSET(class10_1,MATCH(G$1,'10 класс'!$A:$A,0)-7+'Итог по классам'!$B184,,,),"ш")</f>
        <v>0</v>
      </c>
      <c r="H184" s="23">
        <f ca="1">COUNTIF(OFFSET(class10_2,MATCH(H$1,'10 класс'!$A:$A,0)-7+'Итог по классам'!$B184,,,),"Ф")</f>
        <v>0</v>
      </c>
      <c r="I184" s="23">
        <f ca="1">COUNTIF(OFFSET(class10_2,MATCH(I$1,'10 класс'!$A:$A,0)-7+'Итог по классам'!$B184,,,),"р")</f>
        <v>0</v>
      </c>
      <c r="J184" s="23">
        <f ca="1">COUNTIF(OFFSET(class10_2,MATCH(J$1,'10 класс'!$A:$A,0)-7+'Итог по классам'!$B184,,,),"ш")</f>
        <v>0</v>
      </c>
      <c r="K184" s="65">
        <f ca="1">COUNTIF(OFFSET(class10_1,MATCH(K$1,'10 класс'!$A:$A,0)-7+'Итог по классам'!$B184,,,),"Ф")</f>
        <v>0</v>
      </c>
      <c r="L184" s="23">
        <f ca="1">COUNTIF(OFFSET(class10_1,MATCH(L$1,'10 класс'!$A:$A,0)-7+'Итог по классам'!$B184,,,),"р")</f>
        <v>0</v>
      </c>
      <c r="M184" s="23">
        <f ca="1">COUNTIF(OFFSET(class10_1,MATCH(M$1,'10 класс'!$A:$A,0)-7+'Итог по классам'!$B184,,,),"ш")</f>
        <v>0</v>
      </c>
      <c r="N184" s="23">
        <f ca="1">COUNTIF(OFFSET(class10_2,MATCH(N$1,'10 класс'!$A:$A,0)-7+'Итог по классам'!$B184,,,),"Ф")</f>
        <v>0</v>
      </c>
      <c r="O184" s="23">
        <f ca="1">COUNTIF(OFFSET(class10_2,MATCH(O$1,'10 класс'!$A:$A,0)-7+'Итог по классам'!$B184,,,),"р")</f>
        <v>0</v>
      </c>
      <c r="P184" s="23">
        <f ca="1">COUNTIF(OFFSET(class10_2,MATCH(P$1,'10 класс'!$A:$A,0)-7+'Итог по классам'!$B184,,,),"ш")</f>
        <v>0</v>
      </c>
      <c r="Q184" s="65" t="e">
        <f ca="1">COUNTIF(OFFSET(class10_1,MATCH(Q$1,'10 класс'!$A:$A,0)-7+'Итог по классам'!$B184,,,),"Ф")</f>
        <v>#N/A</v>
      </c>
      <c r="R184" s="23" t="e">
        <f ca="1">COUNTIF(OFFSET(class10_1,MATCH(R$1,'10 класс'!$A:$A,0)-7+'Итог по классам'!$B184,,,),"р")</f>
        <v>#N/A</v>
      </c>
      <c r="S184" s="23" t="e">
        <f ca="1">COUNTIF(OFFSET(class10_1,MATCH(S$1,'10 класс'!$A:$A,0)-7+'Итог по классам'!$B184,,,),"ш")</f>
        <v>#N/A</v>
      </c>
      <c r="T184" s="23" t="e">
        <f ca="1">COUNTIF(OFFSET(class10_2,MATCH(T$1,'10 класс'!$A:$A,0)-7+'Итог по классам'!$B184,,,),"Ф")</f>
        <v>#N/A</v>
      </c>
      <c r="U184" s="23" t="e">
        <f ca="1">COUNTIF(OFFSET(class10_2,MATCH(U$1,'10 класс'!$A:$A,0)-7+'Итог по классам'!$B184,,,),"р")</f>
        <v>#N/A</v>
      </c>
      <c r="V184" s="23" t="e">
        <f ca="1">COUNTIF(OFFSET(class10_2,MATCH(V$1,'10 класс'!$A:$A,0)-7+'Итог по классам'!$B184,,,),"ш")</f>
        <v>#N/A</v>
      </c>
      <c r="W184" s="65" t="e">
        <f ca="1">COUNTIF(OFFSET(class10_1,MATCH(W$1,'10 класс'!$A:$A,0)-7+'Итог по классам'!$B184,,,),"Ф")</f>
        <v>#N/A</v>
      </c>
      <c r="X184" s="23" t="e">
        <f ca="1">COUNTIF(OFFSET(class10_1,MATCH(X$1,'10 класс'!$A:$A,0)-7+'Итог по классам'!$B184,,,),"р")</f>
        <v>#N/A</v>
      </c>
      <c r="Y184" s="23" t="e">
        <f ca="1">COUNTIF(OFFSET(class10_1,MATCH(Y$1,'10 класс'!$A:$A,0)-7+'Итог по классам'!$B184,,,),"ш")</f>
        <v>#N/A</v>
      </c>
      <c r="Z184" s="23" t="e">
        <f ca="1">COUNTIF(OFFSET(class10_2,MATCH(Z$1,'10 класс'!$A:$A,0)-7+'Итог по классам'!$B184,,,),"Ф")</f>
        <v>#N/A</v>
      </c>
      <c r="AA184" s="23" t="e">
        <f ca="1">COUNTIF(OFFSET(class10_2,MATCH(AA$1,'10 класс'!$A:$A,0)-7+'Итог по классам'!$B184,,,),"р")</f>
        <v>#N/A</v>
      </c>
      <c r="AB184" s="23" t="e">
        <f ca="1">COUNTIF(OFFSET(class10_2,MATCH(AB$1,'10 класс'!$A:$A,0)-7+'Итог по классам'!$B184,,,),"ш")</f>
        <v>#N/A</v>
      </c>
    </row>
    <row r="185" spans="1:28" ht="15.75" customHeight="1" x14ac:dyDescent="0.25">
      <c r="A185" s="64">
        <f t="shared" si="8"/>
        <v>1</v>
      </c>
      <c r="B185" s="23">
        <v>25</v>
      </c>
      <c r="C185" s="38" t="s">
        <v>82</v>
      </c>
      <c r="D185" s="38" t="s">
        <v>116</v>
      </c>
      <c r="E185" s="23">
        <f ca="1">COUNTIF(OFFSET(class10_1,MATCH(E$1,'10 класс'!$A:$A,0)-7+'Итог по классам'!$B185,,,),"Ф")</f>
        <v>0</v>
      </c>
      <c r="F185" s="23">
        <f ca="1">COUNTIF(OFFSET(class10_1,MATCH(F$1,'10 класс'!$A:$A,0)-7+'Итог по классам'!$B185,,,),"р")</f>
        <v>0</v>
      </c>
      <c r="G185" s="23">
        <f ca="1">COUNTIF(OFFSET(class10_1,MATCH(G$1,'10 класс'!$A:$A,0)-7+'Итог по классам'!$B185,,,),"ш")</f>
        <v>0</v>
      </c>
      <c r="H185" s="23">
        <f ca="1">COUNTIF(OFFSET(class10_2,MATCH(H$1,'10 класс'!$A:$A,0)-7+'Итог по классам'!$B185,,,),"Ф")</f>
        <v>0</v>
      </c>
      <c r="I185" s="23">
        <f ca="1">COUNTIF(OFFSET(class10_2,MATCH(I$1,'10 класс'!$A:$A,0)-7+'Итог по классам'!$B185,,,),"р")</f>
        <v>0</v>
      </c>
      <c r="J185" s="23">
        <f ca="1">COUNTIF(OFFSET(class10_2,MATCH(J$1,'10 класс'!$A:$A,0)-7+'Итог по классам'!$B185,,,),"ш")</f>
        <v>0</v>
      </c>
      <c r="K185" s="65">
        <f ca="1">COUNTIF(OFFSET(class10_1,MATCH(K$1,'10 класс'!$A:$A,0)-7+'Итог по классам'!$B185,,,),"Ф")</f>
        <v>0</v>
      </c>
      <c r="L185" s="23">
        <f ca="1">COUNTIF(OFFSET(class10_1,MATCH(L$1,'10 класс'!$A:$A,0)-7+'Итог по классам'!$B185,,,),"р")</f>
        <v>0</v>
      </c>
      <c r="M185" s="23">
        <f ca="1">COUNTIF(OFFSET(class10_1,MATCH(M$1,'10 класс'!$A:$A,0)-7+'Итог по классам'!$B185,,,),"ш")</f>
        <v>0</v>
      </c>
      <c r="N185" s="23">
        <f ca="1">COUNTIF(OFFSET(class10_2,MATCH(N$1,'10 класс'!$A:$A,0)-7+'Итог по классам'!$B185,,,),"Ф")</f>
        <v>0</v>
      </c>
      <c r="O185" s="23">
        <f ca="1">COUNTIF(OFFSET(class10_2,MATCH(O$1,'10 класс'!$A:$A,0)-7+'Итог по классам'!$B185,,,),"р")</f>
        <v>0</v>
      </c>
      <c r="P185" s="23">
        <f ca="1">COUNTIF(OFFSET(class10_2,MATCH(P$1,'10 класс'!$A:$A,0)-7+'Итог по классам'!$B185,,,),"ш")</f>
        <v>0</v>
      </c>
      <c r="Q185" s="65" t="e">
        <f ca="1">COUNTIF(OFFSET(class10_1,MATCH(Q$1,'10 класс'!$A:$A,0)-7+'Итог по классам'!$B185,,,),"Ф")</f>
        <v>#N/A</v>
      </c>
      <c r="R185" s="23" t="e">
        <f ca="1">COUNTIF(OFFSET(class10_1,MATCH(R$1,'10 класс'!$A:$A,0)-7+'Итог по классам'!$B185,,,),"р")</f>
        <v>#N/A</v>
      </c>
      <c r="S185" s="23" t="e">
        <f ca="1">COUNTIF(OFFSET(class10_1,MATCH(S$1,'10 класс'!$A:$A,0)-7+'Итог по классам'!$B185,,,),"ш")</f>
        <v>#N/A</v>
      </c>
      <c r="T185" s="23" t="e">
        <f ca="1">COUNTIF(OFFSET(class10_2,MATCH(T$1,'10 класс'!$A:$A,0)-7+'Итог по классам'!$B185,,,),"Ф")</f>
        <v>#N/A</v>
      </c>
      <c r="U185" s="23" t="e">
        <f ca="1">COUNTIF(OFFSET(class10_2,MATCH(U$1,'10 класс'!$A:$A,0)-7+'Итог по классам'!$B185,,,),"р")</f>
        <v>#N/A</v>
      </c>
      <c r="V185" s="23" t="e">
        <f ca="1">COUNTIF(OFFSET(class10_2,MATCH(V$1,'10 класс'!$A:$A,0)-7+'Итог по классам'!$B185,,,),"ш")</f>
        <v>#N/A</v>
      </c>
      <c r="W185" s="65" t="e">
        <f ca="1">COUNTIF(OFFSET(class10_1,MATCH(W$1,'10 класс'!$A:$A,0)-7+'Итог по классам'!$B185,,,),"Ф")</f>
        <v>#N/A</v>
      </c>
      <c r="X185" s="23" t="e">
        <f ca="1">COUNTIF(OFFSET(class10_1,MATCH(X$1,'10 класс'!$A:$A,0)-7+'Итог по классам'!$B185,,,),"р")</f>
        <v>#N/A</v>
      </c>
      <c r="Y185" s="23" t="e">
        <f ca="1">COUNTIF(OFFSET(class10_1,MATCH(Y$1,'10 класс'!$A:$A,0)-7+'Итог по классам'!$B185,,,),"ш")</f>
        <v>#N/A</v>
      </c>
      <c r="Z185" s="23" t="e">
        <f ca="1">COUNTIF(OFFSET(class10_2,MATCH(Z$1,'10 класс'!$A:$A,0)-7+'Итог по классам'!$B185,,,),"Ф")</f>
        <v>#N/A</v>
      </c>
      <c r="AA185" s="23" t="e">
        <f ca="1">COUNTIF(OFFSET(class10_2,MATCH(AA$1,'10 класс'!$A:$A,0)-7+'Итог по классам'!$B185,,,),"р")</f>
        <v>#N/A</v>
      </c>
      <c r="AB185" s="23" t="e">
        <f ca="1">COUNTIF(OFFSET(class10_2,MATCH(AB$1,'10 класс'!$A:$A,0)-7+'Итог по классам'!$B185,,,),"ш")</f>
        <v>#N/A</v>
      </c>
    </row>
    <row r="186" spans="1:28" ht="15.75" customHeight="1" x14ac:dyDescent="0.25">
      <c r="A186" s="64">
        <f>'11 класс'!C2</f>
        <v>1</v>
      </c>
      <c r="B186" s="23"/>
      <c r="C186" s="71" t="s">
        <v>126</v>
      </c>
      <c r="D186" s="71"/>
      <c r="E186" s="90" t="str">
        <f ca="1">"11 "&amp;CLEAN(OFFSET(cl11name,(E$1-1)*32,,,))</f>
        <v>11 А</v>
      </c>
      <c r="F186" s="75"/>
      <c r="G186" s="75"/>
      <c r="H186" s="75"/>
      <c r="I186" s="75"/>
      <c r="J186" s="75"/>
      <c r="K186" s="90" t="str">
        <f ca="1">"11 "&amp;CLEAN(OFFSET(cl11name,(K$1-1)*32,,,))</f>
        <v xml:space="preserve">11 </v>
      </c>
      <c r="L186" s="75"/>
      <c r="M186" s="75"/>
      <c r="N186" s="75"/>
      <c r="O186" s="75"/>
      <c r="P186" s="75"/>
      <c r="Q186" s="90" t="str">
        <f ca="1">"11 "&amp;CLEAN(OFFSET(cl11name,(Q$1-1)*32,,,))</f>
        <v xml:space="preserve">11 </v>
      </c>
      <c r="R186" s="75"/>
      <c r="S186" s="75"/>
      <c r="T186" s="75"/>
      <c r="U186" s="75"/>
      <c r="V186" s="75"/>
      <c r="W186" s="90" t="str">
        <f ca="1">"11 "&amp;CLEAN(OFFSET(cl11name,(W$1-1)*25,,,))</f>
        <v xml:space="preserve">11 </v>
      </c>
      <c r="X186" s="75"/>
      <c r="Y186" s="75"/>
      <c r="Z186" s="75"/>
      <c r="AA186" s="75"/>
      <c r="AB186" s="75"/>
    </row>
    <row r="187" spans="1:28" ht="15.75" customHeight="1" x14ac:dyDescent="0.25">
      <c r="A187" s="64">
        <f t="shared" ref="A187:A211" si="9">A186</f>
        <v>1</v>
      </c>
      <c r="B187" s="23">
        <v>1</v>
      </c>
      <c r="C187" s="38" t="s">
        <v>70</v>
      </c>
      <c r="D187" s="38" t="s">
        <v>126</v>
      </c>
      <c r="E187" s="23">
        <f ca="1">COUNTIF(OFFSET(class11_1,MATCH(E$1,'11 класс'!$A:$A,0)-7+'Итог по классам'!$B187,,,),"Ф")</f>
        <v>0</v>
      </c>
      <c r="F187" s="23">
        <f ca="1">COUNTIF(OFFSET(class11_1,MATCH(F$1,'11 класс'!$A:$A,0)-7+'Итог по классам'!$B187,,,),"р")</f>
        <v>0</v>
      </c>
      <c r="G187" s="23">
        <f ca="1">COUNTIF(OFFSET(class11_1,MATCH(G$1,'11 класс'!$A:$A,0)-7+'Итог по классам'!$B187,,,),"ш")</f>
        <v>2</v>
      </c>
      <c r="H187" s="23">
        <f ca="1">COUNTIF(OFFSET(class11_2,MATCH(H$1,'11 класс'!$A:$A,0)-7+'Итог по классам'!$B187,,,),"Ф")</f>
        <v>0</v>
      </c>
      <c r="I187" s="23">
        <f ca="1">COUNTIF(OFFSET(class11_2,MATCH(I$1,'11 класс'!$A:$A,0)-7+'Итог по классам'!$B187,,,),"р")</f>
        <v>0</v>
      </c>
      <c r="J187" s="23">
        <f ca="1">COUNTIF(OFFSET(class11_2,MATCH(J$1,'11 класс'!$A:$A,0)-7+'Итог по классам'!$B187,,,),"ш")</f>
        <v>0</v>
      </c>
      <c r="K187" s="65">
        <f ca="1">COUNTIF(OFFSET(class11_1,MATCH(K$1,'11 класс'!$A:$A,0)-7+'Итог по классам'!$B187,,,),"Ф")</f>
        <v>0</v>
      </c>
      <c r="L187" s="23">
        <f ca="1">COUNTIF(OFFSET(class11_1,MATCH(L$1,'11 класс'!$A:$A,0)-7+'Итог по классам'!$B187,,,),"р")</f>
        <v>0</v>
      </c>
      <c r="M187" s="23">
        <f ca="1">COUNTIF(OFFSET(class11_1,MATCH(M$1,'11 класс'!$A:$A,0)-7+'Итог по классам'!$B187,,,),"ш")</f>
        <v>0</v>
      </c>
      <c r="N187" s="23">
        <f ca="1">COUNTIF(OFFSET(class11_2,MATCH(N$1,'11 класс'!$A:$A,0)-7+'Итог по классам'!$B187,,,),"Ф")</f>
        <v>0</v>
      </c>
      <c r="O187" s="23">
        <f ca="1">COUNTIF(OFFSET(class11_2,MATCH(O$1,'11 класс'!$A:$A,0)-7+'Итог по классам'!$B187,,,),"р")</f>
        <v>0</v>
      </c>
      <c r="P187" s="23">
        <f ca="1">COUNTIF(OFFSET(class11_2,MATCH(P$1,'11 класс'!$A:$A,0)-7+'Итог по классам'!$B187,,,),"ш")</f>
        <v>0</v>
      </c>
      <c r="Q187" s="65" t="e">
        <f ca="1">COUNTIF(OFFSET(class11_1,MATCH(Q$1,'11 класс'!$A:$A,0)-7+'Итог по классам'!$B187,,,),"Ф")</f>
        <v>#N/A</v>
      </c>
      <c r="R187" s="23" t="e">
        <f ca="1">COUNTIF(OFFSET(class11_1,MATCH(R$1,'11 класс'!$A:$A,0)-7+'Итог по классам'!$B187,,,),"р")</f>
        <v>#N/A</v>
      </c>
      <c r="S187" s="23" t="e">
        <f ca="1">COUNTIF(OFFSET(class11_1,MATCH(S$1,'11 класс'!$A:$A,0)-7+'Итог по классам'!$B187,,,),"ш")</f>
        <v>#N/A</v>
      </c>
      <c r="T187" s="23" t="e">
        <f ca="1">COUNTIF(OFFSET(class11_2,MATCH(T$1,'11 класс'!$A:$A,0)-7+'Итог по классам'!$B187,,,),"Ф")</f>
        <v>#N/A</v>
      </c>
      <c r="U187" s="23" t="e">
        <f ca="1">COUNTIF(OFFSET(class11_2,MATCH(U$1,'11 класс'!$A:$A,0)-7+'Итог по классам'!$B187,,,),"р")</f>
        <v>#N/A</v>
      </c>
      <c r="V187" s="23" t="e">
        <f ca="1">COUNTIF(OFFSET(class11_2,MATCH(V$1,'11 класс'!$A:$A,0)-7+'Итог по классам'!$B187,,,),"ш")</f>
        <v>#N/A</v>
      </c>
      <c r="W187" s="65" t="e">
        <f ca="1">COUNTIF(OFFSET(class11_1,MATCH(W$1,'11 класс'!$A:$A,0)-7+'Итог по классам'!$B187,,,),"Ф")</f>
        <v>#N/A</v>
      </c>
      <c r="X187" s="23" t="e">
        <f ca="1">COUNTIF(OFFSET(class11_1,MATCH(X$1,'11 класс'!$A:$A,0)-7+'Итог по классам'!$B187,,,),"р")</f>
        <v>#N/A</v>
      </c>
      <c r="Y187" s="23" t="e">
        <f ca="1">COUNTIF(OFFSET(class11_1,MATCH(Y$1,'11 класс'!$A:$A,0)-7+'Итог по классам'!$B187,,,),"ш")</f>
        <v>#N/A</v>
      </c>
      <c r="Z187" s="23" t="e">
        <f ca="1">COUNTIF(OFFSET(class11_2,MATCH(Z$1,'11 класс'!$A:$A,0)-7+'Итог по классам'!$B187,,,),"Ф")</f>
        <v>#N/A</v>
      </c>
      <c r="AA187" s="23" t="e">
        <f ca="1">COUNTIF(OFFSET(class11_2,MATCH(AA$1,'11 класс'!$A:$A,0)-7+'Итог по классам'!$B187,,,),"р")</f>
        <v>#N/A</v>
      </c>
      <c r="AB187" s="23" t="e">
        <f ca="1">COUNTIF(OFFSET(class11_2,MATCH(AB$1,'11 класс'!$A:$A,0)-7+'Итог по классам'!$B187,,,),"ш")</f>
        <v>#N/A</v>
      </c>
    </row>
    <row r="188" spans="1:28" ht="15.75" customHeight="1" x14ac:dyDescent="0.25">
      <c r="A188" s="64">
        <f t="shared" si="9"/>
        <v>1</v>
      </c>
      <c r="B188" s="23">
        <v>2</v>
      </c>
      <c r="C188" s="38" t="s">
        <v>92</v>
      </c>
      <c r="D188" s="38" t="s">
        <v>126</v>
      </c>
      <c r="E188" s="23">
        <f ca="1">COUNTIF(OFFSET(class11_1,MATCH(E$1,'11 класс'!$A:$A,0)-7+'Итог по классам'!$B188,,,),"Ф")</f>
        <v>0</v>
      </c>
      <c r="F188" s="23">
        <f ca="1">COUNTIF(OFFSET(class11_1,MATCH(F$1,'11 класс'!$A:$A,0)-7+'Итог по классам'!$B188,,,),"р")</f>
        <v>0</v>
      </c>
      <c r="G188" s="23">
        <f ca="1">COUNTIF(OFFSET(class11_1,MATCH(G$1,'11 класс'!$A:$A,0)-7+'Итог по классам'!$B188,,,),"ш")</f>
        <v>0</v>
      </c>
      <c r="H188" s="23">
        <f ca="1">COUNTIF(OFFSET(class11_2,MATCH(H$1,'11 класс'!$A:$A,0)-7+'Итог по классам'!$B188,,,),"Ф")</f>
        <v>0</v>
      </c>
      <c r="I188" s="23">
        <f ca="1">COUNTIF(OFFSET(class11_2,MATCH(I$1,'11 класс'!$A:$A,0)-7+'Итог по классам'!$B188,,,),"р")</f>
        <v>0</v>
      </c>
      <c r="J188" s="23">
        <f ca="1">COUNTIF(OFFSET(class11_2,MATCH(J$1,'11 класс'!$A:$A,0)-7+'Итог по классам'!$B188,,,),"ш")</f>
        <v>0</v>
      </c>
      <c r="K188" s="65">
        <f ca="1">COUNTIF(OFFSET(class11_1,MATCH(K$1,'11 класс'!$A:$A,0)-7+'Итог по классам'!$B188,,,),"Ф")</f>
        <v>0</v>
      </c>
      <c r="L188" s="23">
        <f ca="1">COUNTIF(OFFSET(class11_1,MATCH(L$1,'11 класс'!$A:$A,0)-7+'Итог по классам'!$B188,,,),"р")</f>
        <v>0</v>
      </c>
      <c r="M188" s="23">
        <f ca="1">COUNTIF(OFFSET(class11_1,MATCH(M$1,'11 класс'!$A:$A,0)-7+'Итог по классам'!$B188,,,),"ш")</f>
        <v>0</v>
      </c>
      <c r="N188" s="23">
        <f ca="1">COUNTIF(OFFSET(class11_2,MATCH(N$1,'11 класс'!$A:$A,0)-7+'Итог по классам'!$B188,,,),"Ф")</f>
        <v>0</v>
      </c>
      <c r="O188" s="23">
        <f ca="1">COUNTIF(OFFSET(class11_2,MATCH(O$1,'11 класс'!$A:$A,0)-7+'Итог по классам'!$B188,,,),"р")</f>
        <v>0</v>
      </c>
      <c r="P188" s="23">
        <f ca="1">COUNTIF(OFFSET(class11_2,MATCH(P$1,'11 класс'!$A:$A,0)-7+'Итог по классам'!$B188,,,),"ш")</f>
        <v>0</v>
      </c>
      <c r="Q188" s="65" t="e">
        <f ca="1">COUNTIF(OFFSET(class11_1,MATCH(Q$1,'11 класс'!$A:$A,0)-7+'Итог по классам'!$B188,,,),"Ф")</f>
        <v>#N/A</v>
      </c>
      <c r="R188" s="23" t="e">
        <f ca="1">COUNTIF(OFFSET(class11_1,MATCH(R$1,'11 класс'!$A:$A,0)-7+'Итог по классам'!$B188,,,),"р")</f>
        <v>#N/A</v>
      </c>
      <c r="S188" s="23" t="e">
        <f ca="1">COUNTIF(OFFSET(class11_1,MATCH(S$1,'11 класс'!$A:$A,0)-7+'Итог по классам'!$B188,,,),"ш")</f>
        <v>#N/A</v>
      </c>
      <c r="T188" s="23" t="e">
        <f ca="1">COUNTIF(OFFSET(class11_2,MATCH(T$1,'11 класс'!$A:$A,0)-7+'Итог по классам'!$B188,,,),"Ф")</f>
        <v>#N/A</v>
      </c>
      <c r="U188" s="23" t="e">
        <f ca="1">COUNTIF(OFFSET(class11_2,MATCH(U$1,'11 класс'!$A:$A,0)-7+'Итог по классам'!$B188,,,),"р")</f>
        <v>#N/A</v>
      </c>
      <c r="V188" s="23" t="e">
        <f ca="1">COUNTIF(OFFSET(class11_2,MATCH(V$1,'11 класс'!$A:$A,0)-7+'Итог по классам'!$B188,,,),"ш")</f>
        <v>#N/A</v>
      </c>
      <c r="W188" s="65" t="e">
        <f ca="1">COUNTIF(OFFSET(class11_1,MATCH(W$1,'11 класс'!$A:$A,0)-7+'Итог по классам'!$B188,,,),"Ф")</f>
        <v>#N/A</v>
      </c>
      <c r="X188" s="23" t="e">
        <f ca="1">COUNTIF(OFFSET(class11_1,MATCH(X$1,'11 класс'!$A:$A,0)-7+'Итог по классам'!$B188,,,),"р")</f>
        <v>#N/A</v>
      </c>
      <c r="Y188" s="23" t="e">
        <f ca="1">COUNTIF(OFFSET(class11_1,MATCH(Y$1,'11 класс'!$A:$A,0)-7+'Итог по классам'!$B188,,,),"ш")</f>
        <v>#N/A</v>
      </c>
      <c r="Z188" s="23" t="e">
        <f ca="1">COUNTIF(OFFSET(class11_2,MATCH(Z$1,'11 класс'!$A:$A,0)-7+'Итог по классам'!$B188,,,),"Ф")</f>
        <v>#N/A</v>
      </c>
      <c r="AA188" s="23" t="e">
        <f ca="1">COUNTIF(OFFSET(class11_2,MATCH(AA$1,'11 класс'!$A:$A,0)-7+'Итог по классам'!$B188,,,),"р")</f>
        <v>#N/A</v>
      </c>
      <c r="AB188" s="23" t="e">
        <f ca="1">COUNTIF(OFFSET(class11_2,MATCH(AB$1,'11 класс'!$A:$A,0)-7+'Итог по классам'!$B188,,,),"ш")</f>
        <v>#N/A</v>
      </c>
    </row>
    <row r="189" spans="1:28" ht="15.75" customHeight="1" x14ac:dyDescent="0.25">
      <c r="A189" s="64">
        <f t="shared" si="9"/>
        <v>1</v>
      </c>
      <c r="B189" s="23">
        <v>3</v>
      </c>
      <c r="C189" s="38" t="s">
        <v>117</v>
      </c>
      <c r="D189" s="38" t="s">
        <v>126</v>
      </c>
      <c r="E189" s="23">
        <f ca="1">COUNTIF(OFFSET(class11_1,MATCH(E$1,'11 класс'!$A:$A,0)-7+'Итог по классам'!$B189,,,),"Ф")</f>
        <v>0</v>
      </c>
      <c r="F189" s="23">
        <f ca="1">COUNTIF(OFFSET(class11_1,MATCH(F$1,'11 класс'!$A:$A,0)-7+'Итог по классам'!$B189,,,),"р")</f>
        <v>0</v>
      </c>
      <c r="G189" s="23">
        <f ca="1">COUNTIF(OFFSET(class11_1,MATCH(G$1,'11 класс'!$A:$A,0)-7+'Итог по классам'!$B189,,,),"ш")</f>
        <v>0</v>
      </c>
      <c r="H189" s="23">
        <f ca="1">COUNTIF(OFFSET(class11_2,MATCH(H$1,'11 класс'!$A:$A,0)-7+'Итог по классам'!$B189,,,),"Ф")</f>
        <v>0</v>
      </c>
      <c r="I189" s="23">
        <f ca="1">COUNTIF(OFFSET(class11_2,MATCH(I$1,'11 класс'!$A:$A,0)-7+'Итог по классам'!$B189,,,),"р")</f>
        <v>0</v>
      </c>
      <c r="J189" s="23">
        <f ca="1">COUNTIF(OFFSET(class11_2,MATCH(J$1,'11 класс'!$A:$A,0)-7+'Итог по классам'!$B189,,,),"ш")</f>
        <v>0</v>
      </c>
      <c r="K189" s="65">
        <f ca="1">COUNTIF(OFFSET(class11_1,MATCH(K$1,'11 класс'!$A:$A,0)-7+'Итог по классам'!$B189,,,),"Ф")</f>
        <v>0</v>
      </c>
      <c r="L189" s="23">
        <f ca="1">COUNTIF(OFFSET(class11_1,MATCH(L$1,'11 класс'!$A:$A,0)-7+'Итог по классам'!$B189,,,),"р")</f>
        <v>0</v>
      </c>
      <c r="M189" s="23">
        <f ca="1">COUNTIF(OFFSET(class11_1,MATCH(M$1,'11 класс'!$A:$A,0)-7+'Итог по классам'!$B189,,,),"ш")</f>
        <v>0</v>
      </c>
      <c r="N189" s="23">
        <f ca="1">COUNTIF(OFFSET(class11_2,MATCH(N$1,'11 класс'!$A:$A,0)-7+'Итог по классам'!$B189,,,),"Ф")</f>
        <v>0</v>
      </c>
      <c r="O189" s="23">
        <f ca="1">COUNTIF(OFFSET(class11_2,MATCH(O$1,'11 класс'!$A:$A,0)-7+'Итог по классам'!$B189,,,),"р")</f>
        <v>0</v>
      </c>
      <c r="P189" s="23">
        <f ca="1">COUNTIF(OFFSET(class11_2,MATCH(P$1,'11 класс'!$A:$A,0)-7+'Итог по классам'!$B189,,,),"ш")</f>
        <v>0</v>
      </c>
      <c r="Q189" s="65" t="e">
        <f ca="1">COUNTIF(OFFSET(class11_1,MATCH(Q$1,'11 класс'!$A:$A,0)-7+'Итог по классам'!$B189,,,),"Ф")</f>
        <v>#N/A</v>
      </c>
      <c r="R189" s="23" t="e">
        <f ca="1">COUNTIF(OFFSET(class11_1,MATCH(R$1,'11 класс'!$A:$A,0)-7+'Итог по классам'!$B189,,,),"р")</f>
        <v>#N/A</v>
      </c>
      <c r="S189" s="23" t="e">
        <f ca="1">COUNTIF(OFFSET(class11_1,MATCH(S$1,'11 класс'!$A:$A,0)-7+'Итог по классам'!$B189,,,),"ш")</f>
        <v>#N/A</v>
      </c>
      <c r="T189" s="23" t="e">
        <f ca="1">COUNTIF(OFFSET(class11_2,MATCH(T$1,'11 класс'!$A:$A,0)-7+'Итог по классам'!$B189,,,),"Ф")</f>
        <v>#N/A</v>
      </c>
      <c r="U189" s="23" t="e">
        <f ca="1">COUNTIF(OFFSET(class11_2,MATCH(U$1,'11 класс'!$A:$A,0)-7+'Итог по классам'!$B189,,,),"р")</f>
        <v>#N/A</v>
      </c>
      <c r="V189" s="23" t="e">
        <f ca="1">COUNTIF(OFFSET(class11_2,MATCH(V$1,'11 класс'!$A:$A,0)-7+'Итог по классам'!$B189,,,),"ш")</f>
        <v>#N/A</v>
      </c>
      <c r="W189" s="65" t="e">
        <f ca="1">COUNTIF(OFFSET(class11_1,MATCH(W$1,'11 класс'!$A:$A,0)-7+'Итог по классам'!$B189,,,),"Ф")</f>
        <v>#N/A</v>
      </c>
      <c r="X189" s="23" t="e">
        <f ca="1">COUNTIF(OFFSET(class11_1,MATCH(X$1,'11 класс'!$A:$A,0)-7+'Итог по классам'!$B189,,,),"р")</f>
        <v>#N/A</v>
      </c>
      <c r="Y189" s="23" t="e">
        <f ca="1">COUNTIF(OFFSET(class11_1,MATCH(Y$1,'11 класс'!$A:$A,0)-7+'Итог по классам'!$B189,,,),"ш")</f>
        <v>#N/A</v>
      </c>
      <c r="Z189" s="23" t="e">
        <f ca="1">COUNTIF(OFFSET(class11_2,MATCH(Z$1,'11 класс'!$A:$A,0)-7+'Итог по классам'!$B189,,,),"Ф")</f>
        <v>#N/A</v>
      </c>
      <c r="AA189" s="23" t="e">
        <f ca="1">COUNTIF(OFFSET(class11_2,MATCH(AA$1,'11 класс'!$A:$A,0)-7+'Итог по классам'!$B189,,,),"р")</f>
        <v>#N/A</v>
      </c>
      <c r="AB189" s="23" t="e">
        <f ca="1">COUNTIF(OFFSET(class11_2,MATCH(AB$1,'11 класс'!$A:$A,0)-7+'Итог по классам'!$B189,,,),"ш")</f>
        <v>#N/A</v>
      </c>
    </row>
    <row r="190" spans="1:28" ht="15.75" customHeight="1" x14ac:dyDescent="0.25">
      <c r="A190" s="64">
        <f t="shared" si="9"/>
        <v>1</v>
      </c>
      <c r="B190" s="23">
        <v>4</v>
      </c>
      <c r="C190" s="38" t="s">
        <v>93</v>
      </c>
      <c r="D190" s="38" t="s">
        <v>126</v>
      </c>
      <c r="E190" s="23">
        <f ca="1">COUNTIF(OFFSET(class11_1,MATCH(E$1,'11 класс'!$A:$A,0)-7+'Итог по классам'!$B190,,,),"Ф")</f>
        <v>0</v>
      </c>
      <c r="F190" s="23">
        <f ca="1">COUNTIF(OFFSET(class11_1,MATCH(F$1,'11 класс'!$A:$A,0)-7+'Итог по классам'!$B190,,,),"р")</f>
        <v>0</v>
      </c>
      <c r="G190" s="23">
        <f ca="1">COUNTIF(OFFSET(class11_1,MATCH(G$1,'11 класс'!$A:$A,0)-7+'Итог по классам'!$B190,,,),"ш")</f>
        <v>0</v>
      </c>
      <c r="H190" s="23">
        <f ca="1">COUNTIF(OFFSET(class11_2,MATCH(H$1,'11 класс'!$A:$A,0)-7+'Итог по классам'!$B190,,,),"Ф")</f>
        <v>0</v>
      </c>
      <c r="I190" s="23">
        <f ca="1">COUNTIF(OFFSET(class11_2,MATCH(I$1,'11 класс'!$A:$A,0)-7+'Итог по классам'!$B190,,,),"р")</f>
        <v>0</v>
      </c>
      <c r="J190" s="23">
        <f ca="1">COUNTIF(OFFSET(class11_2,MATCH(J$1,'11 класс'!$A:$A,0)-7+'Итог по классам'!$B190,,,),"ш")</f>
        <v>0</v>
      </c>
      <c r="K190" s="65">
        <f ca="1">COUNTIF(OFFSET(class11_1,MATCH(K$1,'11 класс'!$A:$A,0)-7+'Итог по классам'!$B190,,,),"Ф")</f>
        <v>0</v>
      </c>
      <c r="L190" s="23">
        <f ca="1">COUNTIF(OFFSET(class11_1,MATCH(L$1,'11 класс'!$A:$A,0)-7+'Итог по классам'!$B190,,,),"р")</f>
        <v>0</v>
      </c>
      <c r="M190" s="23">
        <f ca="1">COUNTIF(OFFSET(class11_1,MATCH(M$1,'11 класс'!$A:$A,0)-7+'Итог по классам'!$B190,,,),"ш")</f>
        <v>0</v>
      </c>
      <c r="N190" s="23">
        <f ca="1">COUNTIF(OFFSET(class11_2,MATCH(N$1,'11 класс'!$A:$A,0)-7+'Итог по классам'!$B190,,,),"Ф")</f>
        <v>0</v>
      </c>
      <c r="O190" s="23">
        <f ca="1">COUNTIF(OFFSET(class11_2,MATCH(O$1,'11 класс'!$A:$A,0)-7+'Итог по классам'!$B190,,,),"р")</f>
        <v>0</v>
      </c>
      <c r="P190" s="23">
        <f ca="1">COUNTIF(OFFSET(class11_2,MATCH(P$1,'11 класс'!$A:$A,0)-7+'Итог по классам'!$B190,,,),"ш")</f>
        <v>0</v>
      </c>
      <c r="Q190" s="65" t="e">
        <f ca="1">COUNTIF(OFFSET(class11_1,MATCH(Q$1,'11 класс'!$A:$A,0)-7+'Итог по классам'!$B190,,,),"Ф")</f>
        <v>#N/A</v>
      </c>
      <c r="R190" s="23" t="e">
        <f ca="1">COUNTIF(OFFSET(class11_1,MATCH(R$1,'11 класс'!$A:$A,0)-7+'Итог по классам'!$B190,,,),"р")</f>
        <v>#N/A</v>
      </c>
      <c r="S190" s="23" t="e">
        <f ca="1">COUNTIF(OFFSET(class11_1,MATCH(S$1,'11 класс'!$A:$A,0)-7+'Итог по классам'!$B190,,,),"ш")</f>
        <v>#N/A</v>
      </c>
      <c r="T190" s="23" t="e">
        <f ca="1">COUNTIF(OFFSET(class11_2,MATCH(T$1,'11 класс'!$A:$A,0)-7+'Итог по классам'!$B190,,,),"Ф")</f>
        <v>#N/A</v>
      </c>
      <c r="U190" s="23" t="e">
        <f ca="1">COUNTIF(OFFSET(class11_2,MATCH(U$1,'11 класс'!$A:$A,0)-7+'Итог по классам'!$B190,,,),"р")</f>
        <v>#N/A</v>
      </c>
      <c r="V190" s="23" t="e">
        <f ca="1">COUNTIF(OFFSET(class11_2,MATCH(V$1,'11 класс'!$A:$A,0)-7+'Итог по классам'!$B190,,,),"ш")</f>
        <v>#N/A</v>
      </c>
      <c r="W190" s="65" t="e">
        <f ca="1">COUNTIF(OFFSET(class11_1,MATCH(W$1,'11 класс'!$A:$A,0)-7+'Итог по классам'!$B190,,,),"Ф")</f>
        <v>#N/A</v>
      </c>
      <c r="X190" s="23" t="e">
        <f ca="1">COUNTIF(OFFSET(class11_1,MATCH(X$1,'11 класс'!$A:$A,0)-7+'Итог по классам'!$B190,,,),"р")</f>
        <v>#N/A</v>
      </c>
      <c r="Y190" s="23" t="e">
        <f ca="1">COUNTIF(OFFSET(class11_1,MATCH(Y$1,'11 класс'!$A:$A,0)-7+'Итог по классам'!$B190,,,),"ш")</f>
        <v>#N/A</v>
      </c>
      <c r="Z190" s="23" t="e">
        <f ca="1">COUNTIF(OFFSET(class11_2,MATCH(Z$1,'11 класс'!$A:$A,0)-7+'Итог по классам'!$B190,,,),"Ф")</f>
        <v>#N/A</v>
      </c>
      <c r="AA190" s="23" t="e">
        <f ca="1">COUNTIF(OFFSET(class11_2,MATCH(AA$1,'11 класс'!$A:$A,0)-7+'Итог по классам'!$B190,,,),"р")</f>
        <v>#N/A</v>
      </c>
      <c r="AB190" s="23" t="e">
        <f ca="1">COUNTIF(OFFSET(class11_2,MATCH(AB$1,'11 класс'!$A:$A,0)-7+'Итог по классам'!$B190,,,),"ш")</f>
        <v>#N/A</v>
      </c>
    </row>
    <row r="191" spans="1:28" ht="15.75" customHeight="1" x14ac:dyDescent="0.25">
      <c r="A191" s="64">
        <f t="shared" si="9"/>
        <v>1</v>
      </c>
      <c r="B191" s="23">
        <v>5</v>
      </c>
      <c r="C191" s="38" t="s">
        <v>74</v>
      </c>
      <c r="D191" s="38" t="s">
        <v>126</v>
      </c>
      <c r="E191" s="23">
        <f ca="1">COUNTIF(OFFSET(class11_1,MATCH(E$1,'11 класс'!$A:$A,0)-7+'Итог по классам'!$B191,,,),"Ф")</f>
        <v>0</v>
      </c>
      <c r="F191" s="23">
        <f ca="1">COUNTIF(OFFSET(class11_1,MATCH(F$1,'11 класс'!$A:$A,0)-7+'Итог по классам'!$B191,,,),"р")</f>
        <v>0</v>
      </c>
      <c r="G191" s="23">
        <f ca="1">COUNTIF(OFFSET(class11_1,MATCH(G$1,'11 класс'!$A:$A,0)-7+'Итог по классам'!$B191,,,),"ш")</f>
        <v>2</v>
      </c>
      <c r="H191" s="23">
        <f ca="1">COUNTIF(OFFSET(class11_2,MATCH(H$1,'11 класс'!$A:$A,0)-7+'Итог по классам'!$B191,,,),"Ф")</f>
        <v>0</v>
      </c>
      <c r="I191" s="23">
        <f ca="1">COUNTIF(OFFSET(class11_2,MATCH(I$1,'11 класс'!$A:$A,0)-7+'Итог по классам'!$B191,,,),"р")</f>
        <v>0</v>
      </c>
      <c r="J191" s="23">
        <f ca="1">COUNTIF(OFFSET(class11_2,MATCH(J$1,'11 класс'!$A:$A,0)-7+'Итог по классам'!$B191,,,),"ш")</f>
        <v>1</v>
      </c>
      <c r="K191" s="65">
        <f ca="1">COUNTIF(OFFSET(class11_1,MATCH(K$1,'11 класс'!$A:$A,0)-7+'Итог по классам'!$B191,,,),"Ф")</f>
        <v>0</v>
      </c>
      <c r="L191" s="23">
        <f ca="1">COUNTIF(OFFSET(class11_1,MATCH(L$1,'11 класс'!$A:$A,0)-7+'Итог по классам'!$B191,,,),"р")</f>
        <v>0</v>
      </c>
      <c r="M191" s="23">
        <f ca="1">COUNTIF(OFFSET(class11_1,MATCH(M$1,'11 класс'!$A:$A,0)-7+'Итог по классам'!$B191,,,),"ш")</f>
        <v>0</v>
      </c>
      <c r="N191" s="23">
        <f ca="1">COUNTIF(OFFSET(class11_2,MATCH(N$1,'11 класс'!$A:$A,0)-7+'Итог по классам'!$B191,,,),"Ф")</f>
        <v>0</v>
      </c>
      <c r="O191" s="23">
        <f ca="1">COUNTIF(OFFSET(class11_2,MATCH(O$1,'11 класс'!$A:$A,0)-7+'Итог по классам'!$B191,,,),"р")</f>
        <v>0</v>
      </c>
      <c r="P191" s="23">
        <f ca="1">COUNTIF(OFFSET(class11_2,MATCH(P$1,'11 класс'!$A:$A,0)-7+'Итог по классам'!$B191,,,),"ш")</f>
        <v>0</v>
      </c>
      <c r="Q191" s="65" t="e">
        <f ca="1">COUNTIF(OFFSET(class11_1,MATCH(Q$1,'11 класс'!$A:$A,0)-7+'Итог по классам'!$B191,,,),"Ф")</f>
        <v>#N/A</v>
      </c>
      <c r="R191" s="23" t="e">
        <f ca="1">COUNTIF(OFFSET(class11_1,MATCH(R$1,'11 класс'!$A:$A,0)-7+'Итог по классам'!$B191,,,),"р")</f>
        <v>#N/A</v>
      </c>
      <c r="S191" s="23" t="e">
        <f ca="1">COUNTIF(OFFSET(class11_1,MATCH(S$1,'11 класс'!$A:$A,0)-7+'Итог по классам'!$B191,,,),"ш")</f>
        <v>#N/A</v>
      </c>
      <c r="T191" s="23" t="e">
        <f ca="1">COUNTIF(OFFSET(class11_2,MATCH(T$1,'11 класс'!$A:$A,0)-7+'Итог по классам'!$B191,,,),"Ф")</f>
        <v>#N/A</v>
      </c>
      <c r="U191" s="23" t="e">
        <f ca="1">COUNTIF(OFFSET(class11_2,MATCH(U$1,'11 класс'!$A:$A,0)-7+'Итог по классам'!$B191,,,),"р")</f>
        <v>#N/A</v>
      </c>
      <c r="V191" s="23" t="e">
        <f ca="1">COUNTIF(OFFSET(class11_2,MATCH(V$1,'11 класс'!$A:$A,0)-7+'Итог по классам'!$B191,,,),"ш")</f>
        <v>#N/A</v>
      </c>
      <c r="W191" s="65" t="e">
        <f ca="1">COUNTIF(OFFSET(class11_1,MATCH(W$1,'11 класс'!$A:$A,0)-7+'Итог по классам'!$B191,,,),"Ф")</f>
        <v>#N/A</v>
      </c>
      <c r="X191" s="23" t="e">
        <f ca="1">COUNTIF(OFFSET(class11_1,MATCH(X$1,'11 класс'!$A:$A,0)-7+'Итог по классам'!$B191,,,),"р")</f>
        <v>#N/A</v>
      </c>
      <c r="Y191" s="23" t="e">
        <f ca="1">COUNTIF(OFFSET(class11_1,MATCH(Y$1,'11 класс'!$A:$A,0)-7+'Итог по классам'!$B191,,,),"ш")</f>
        <v>#N/A</v>
      </c>
      <c r="Z191" s="23" t="e">
        <f ca="1">COUNTIF(OFFSET(class11_2,MATCH(Z$1,'11 класс'!$A:$A,0)-7+'Итог по классам'!$B191,,,),"Ф")</f>
        <v>#N/A</v>
      </c>
      <c r="AA191" s="23" t="e">
        <f ca="1">COUNTIF(OFFSET(class11_2,MATCH(AA$1,'11 класс'!$A:$A,0)-7+'Итог по классам'!$B191,,,),"р")</f>
        <v>#N/A</v>
      </c>
      <c r="AB191" s="23" t="e">
        <f ca="1">COUNTIF(OFFSET(class11_2,MATCH(AB$1,'11 класс'!$A:$A,0)-7+'Итог по классам'!$B191,,,),"ш")</f>
        <v>#N/A</v>
      </c>
    </row>
    <row r="192" spans="1:28" ht="15.75" customHeight="1" x14ac:dyDescent="0.25">
      <c r="A192" s="64">
        <f t="shared" si="9"/>
        <v>1</v>
      </c>
      <c r="B192" s="23">
        <v>6</v>
      </c>
      <c r="C192" s="38" t="s">
        <v>94</v>
      </c>
      <c r="D192" s="38" t="s">
        <v>126</v>
      </c>
      <c r="E192" s="23">
        <f ca="1">COUNTIF(OFFSET(class11_1,MATCH(E$1,'11 класс'!$A:$A,0)-7+'Итог по классам'!$B192,,,),"Ф")</f>
        <v>0</v>
      </c>
      <c r="F192" s="23">
        <f ca="1">COUNTIF(OFFSET(class11_1,MATCH(F$1,'11 класс'!$A:$A,0)-7+'Итог по классам'!$B192,,,),"р")</f>
        <v>0</v>
      </c>
      <c r="G192" s="23">
        <f ca="1">COUNTIF(OFFSET(class11_1,MATCH(G$1,'11 класс'!$A:$A,0)-7+'Итог по классам'!$B192,,,),"ш")</f>
        <v>0</v>
      </c>
      <c r="H192" s="23">
        <f ca="1">COUNTIF(OFFSET(class11_2,MATCH(H$1,'11 класс'!$A:$A,0)-7+'Итог по классам'!$B192,,,),"Ф")</f>
        <v>0</v>
      </c>
      <c r="I192" s="23">
        <f ca="1">COUNTIF(OFFSET(class11_2,MATCH(I$1,'11 класс'!$A:$A,0)-7+'Итог по классам'!$B192,,,),"р")</f>
        <v>0</v>
      </c>
      <c r="J192" s="23">
        <f ca="1">COUNTIF(OFFSET(class11_2,MATCH(J$1,'11 класс'!$A:$A,0)-7+'Итог по классам'!$B192,,,),"ш")</f>
        <v>0</v>
      </c>
      <c r="K192" s="65">
        <f ca="1">COUNTIF(OFFSET(class11_1,MATCH(K$1,'11 класс'!$A:$A,0)-7+'Итог по классам'!$B192,,,),"Ф")</f>
        <v>0</v>
      </c>
      <c r="L192" s="23">
        <f ca="1">COUNTIF(OFFSET(class11_1,MATCH(L$1,'11 класс'!$A:$A,0)-7+'Итог по классам'!$B192,,,),"р")</f>
        <v>0</v>
      </c>
      <c r="M192" s="23">
        <f ca="1">COUNTIF(OFFSET(class11_1,MATCH(M$1,'11 класс'!$A:$A,0)-7+'Итог по классам'!$B192,,,),"ш")</f>
        <v>0</v>
      </c>
      <c r="N192" s="23">
        <f ca="1">COUNTIF(OFFSET(class11_2,MATCH(N$1,'11 класс'!$A:$A,0)-7+'Итог по классам'!$B192,,,),"Ф")</f>
        <v>0</v>
      </c>
      <c r="O192" s="23">
        <f ca="1">COUNTIF(OFFSET(class11_2,MATCH(O$1,'11 класс'!$A:$A,0)-7+'Итог по классам'!$B192,,,),"р")</f>
        <v>0</v>
      </c>
      <c r="P192" s="23">
        <f ca="1">COUNTIF(OFFSET(class11_2,MATCH(P$1,'11 класс'!$A:$A,0)-7+'Итог по классам'!$B192,,,),"ш")</f>
        <v>0</v>
      </c>
      <c r="Q192" s="65" t="e">
        <f ca="1">COUNTIF(OFFSET(class11_1,MATCH(Q$1,'11 класс'!$A:$A,0)-7+'Итог по классам'!$B192,,,),"Ф")</f>
        <v>#N/A</v>
      </c>
      <c r="R192" s="23" t="e">
        <f ca="1">COUNTIF(OFFSET(class11_1,MATCH(R$1,'11 класс'!$A:$A,0)-7+'Итог по классам'!$B192,,,),"р")</f>
        <v>#N/A</v>
      </c>
      <c r="S192" s="23" t="e">
        <f ca="1">COUNTIF(OFFSET(class11_1,MATCH(S$1,'11 класс'!$A:$A,0)-7+'Итог по классам'!$B192,,,),"ш")</f>
        <v>#N/A</v>
      </c>
      <c r="T192" s="23" t="e">
        <f ca="1">COUNTIF(OFFSET(class11_2,MATCH(T$1,'11 класс'!$A:$A,0)-7+'Итог по классам'!$B192,,,),"Ф")</f>
        <v>#N/A</v>
      </c>
      <c r="U192" s="23" t="e">
        <f ca="1">COUNTIF(OFFSET(class11_2,MATCH(U$1,'11 класс'!$A:$A,0)-7+'Итог по классам'!$B192,,,),"р")</f>
        <v>#N/A</v>
      </c>
      <c r="V192" s="23" t="e">
        <f ca="1">COUNTIF(OFFSET(class11_2,MATCH(V$1,'11 класс'!$A:$A,0)-7+'Итог по классам'!$B192,,,),"ш")</f>
        <v>#N/A</v>
      </c>
      <c r="W192" s="65" t="e">
        <f ca="1">COUNTIF(OFFSET(class11_1,MATCH(W$1,'11 класс'!$A:$A,0)-7+'Итог по классам'!$B192,,,),"Ф")</f>
        <v>#N/A</v>
      </c>
      <c r="X192" s="23" t="e">
        <f ca="1">COUNTIF(OFFSET(class11_1,MATCH(X$1,'11 класс'!$A:$A,0)-7+'Итог по классам'!$B192,,,),"р")</f>
        <v>#N/A</v>
      </c>
      <c r="Y192" s="23" t="e">
        <f ca="1">COUNTIF(OFFSET(class11_1,MATCH(Y$1,'11 класс'!$A:$A,0)-7+'Итог по классам'!$B192,,,),"ш")</f>
        <v>#N/A</v>
      </c>
      <c r="Z192" s="23" t="e">
        <f ca="1">COUNTIF(OFFSET(class11_2,MATCH(Z$1,'11 класс'!$A:$A,0)-7+'Итог по классам'!$B192,,,),"Ф")</f>
        <v>#N/A</v>
      </c>
      <c r="AA192" s="23" t="e">
        <f ca="1">COUNTIF(OFFSET(class11_2,MATCH(AA$1,'11 класс'!$A:$A,0)-7+'Итог по классам'!$B192,,,),"р")</f>
        <v>#N/A</v>
      </c>
      <c r="AB192" s="23" t="e">
        <f ca="1">COUNTIF(OFFSET(class11_2,MATCH(AB$1,'11 класс'!$A:$A,0)-7+'Итог по классам'!$B192,,,),"ш")</f>
        <v>#N/A</v>
      </c>
    </row>
    <row r="193" spans="1:28" ht="15.75" customHeight="1" x14ac:dyDescent="0.25">
      <c r="A193" s="64">
        <f t="shared" si="9"/>
        <v>1</v>
      </c>
      <c r="B193" s="23">
        <v>7</v>
      </c>
      <c r="C193" s="38" t="s">
        <v>96</v>
      </c>
      <c r="D193" s="38" t="s">
        <v>126</v>
      </c>
      <c r="E193" s="23">
        <f ca="1">COUNTIF(OFFSET(class11_1,MATCH(E$1,'11 класс'!$A:$A,0)-7+'Итог по классам'!$B193,,,),"Ф")</f>
        <v>0</v>
      </c>
      <c r="F193" s="23">
        <f ca="1">COUNTIF(OFFSET(class11_1,MATCH(F$1,'11 класс'!$A:$A,0)-7+'Итог по классам'!$B193,,,),"р")</f>
        <v>0</v>
      </c>
      <c r="G193" s="23">
        <f ca="1">COUNTIF(OFFSET(class11_1,MATCH(G$1,'11 класс'!$A:$A,0)-7+'Итог по классам'!$B193,,,),"ш")</f>
        <v>1</v>
      </c>
      <c r="H193" s="23">
        <f ca="1">COUNTIF(OFFSET(class11_2,MATCH(H$1,'11 класс'!$A:$A,0)-7+'Итог по классам'!$B193,,,),"Ф")</f>
        <v>0</v>
      </c>
      <c r="I193" s="23">
        <f ca="1">COUNTIF(OFFSET(class11_2,MATCH(I$1,'11 класс'!$A:$A,0)-7+'Итог по классам'!$B193,,,),"р")</f>
        <v>0</v>
      </c>
      <c r="J193" s="23">
        <f ca="1">COUNTIF(OFFSET(class11_2,MATCH(J$1,'11 класс'!$A:$A,0)-7+'Итог по классам'!$B193,,,),"ш")</f>
        <v>1</v>
      </c>
      <c r="K193" s="65">
        <f ca="1">COUNTIF(OFFSET(class11_1,MATCH(K$1,'11 класс'!$A:$A,0)-7+'Итог по классам'!$B193,,,),"Ф")</f>
        <v>0</v>
      </c>
      <c r="L193" s="23">
        <f ca="1">COUNTIF(OFFSET(class11_1,MATCH(L$1,'11 класс'!$A:$A,0)-7+'Итог по классам'!$B193,,,),"р")</f>
        <v>0</v>
      </c>
      <c r="M193" s="23">
        <f ca="1">COUNTIF(OFFSET(class11_1,MATCH(M$1,'11 класс'!$A:$A,0)-7+'Итог по классам'!$B193,,,),"ш")</f>
        <v>0</v>
      </c>
      <c r="N193" s="23">
        <f ca="1">COUNTIF(OFFSET(class11_2,MATCH(N$1,'11 класс'!$A:$A,0)-7+'Итог по классам'!$B193,,,),"Ф")</f>
        <v>0</v>
      </c>
      <c r="O193" s="23">
        <f ca="1">COUNTIF(OFFSET(class11_2,MATCH(O$1,'11 класс'!$A:$A,0)-7+'Итог по классам'!$B193,,,),"р")</f>
        <v>0</v>
      </c>
      <c r="P193" s="23">
        <f ca="1">COUNTIF(OFFSET(class11_2,MATCH(P$1,'11 класс'!$A:$A,0)-7+'Итог по классам'!$B193,,,),"ш")</f>
        <v>0</v>
      </c>
      <c r="Q193" s="65" t="e">
        <f ca="1">COUNTIF(OFFSET(class11_1,MATCH(Q$1,'11 класс'!$A:$A,0)-7+'Итог по классам'!$B193,,,),"Ф")</f>
        <v>#N/A</v>
      </c>
      <c r="R193" s="23" t="e">
        <f ca="1">COUNTIF(OFFSET(class11_1,MATCH(R$1,'11 класс'!$A:$A,0)-7+'Итог по классам'!$B193,,,),"р")</f>
        <v>#N/A</v>
      </c>
      <c r="S193" s="23" t="e">
        <f ca="1">COUNTIF(OFFSET(class11_1,MATCH(S$1,'11 класс'!$A:$A,0)-7+'Итог по классам'!$B193,,,),"ш")</f>
        <v>#N/A</v>
      </c>
      <c r="T193" s="23" t="e">
        <f ca="1">COUNTIF(OFFSET(class11_2,MATCH(T$1,'11 класс'!$A:$A,0)-7+'Итог по классам'!$B193,,,),"Ф")</f>
        <v>#N/A</v>
      </c>
      <c r="U193" s="23" t="e">
        <f ca="1">COUNTIF(OFFSET(class11_2,MATCH(U$1,'11 класс'!$A:$A,0)-7+'Итог по классам'!$B193,,,),"р")</f>
        <v>#N/A</v>
      </c>
      <c r="V193" s="23" t="e">
        <f ca="1">COUNTIF(OFFSET(class11_2,MATCH(V$1,'11 класс'!$A:$A,0)-7+'Итог по классам'!$B193,,,),"ш")</f>
        <v>#N/A</v>
      </c>
      <c r="W193" s="65" t="e">
        <f ca="1">COUNTIF(OFFSET(class11_1,MATCH(W$1,'11 класс'!$A:$A,0)-7+'Итог по классам'!$B193,,,),"Ф")</f>
        <v>#N/A</v>
      </c>
      <c r="X193" s="23" t="e">
        <f ca="1">COUNTIF(OFFSET(class11_1,MATCH(X$1,'11 класс'!$A:$A,0)-7+'Итог по классам'!$B193,,,),"р")</f>
        <v>#N/A</v>
      </c>
      <c r="Y193" s="23" t="e">
        <f ca="1">COUNTIF(OFFSET(class11_1,MATCH(Y$1,'11 класс'!$A:$A,0)-7+'Итог по классам'!$B193,,,),"ш")</f>
        <v>#N/A</v>
      </c>
      <c r="Z193" s="23" t="e">
        <f ca="1">COUNTIF(OFFSET(class11_2,MATCH(Z$1,'11 класс'!$A:$A,0)-7+'Итог по классам'!$B193,,,),"Ф")</f>
        <v>#N/A</v>
      </c>
      <c r="AA193" s="23" t="e">
        <f ca="1">COUNTIF(OFFSET(class11_2,MATCH(AA$1,'11 класс'!$A:$A,0)-7+'Итог по классам'!$B193,,,),"р")</f>
        <v>#N/A</v>
      </c>
      <c r="AB193" s="23" t="e">
        <f ca="1">COUNTIF(OFFSET(class11_2,MATCH(AB$1,'11 класс'!$A:$A,0)-7+'Итог по классам'!$B193,,,),"ш")</f>
        <v>#N/A</v>
      </c>
    </row>
    <row r="194" spans="1:28" ht="15.75" customHeight="1" x14ac:dyDescent="0.25">
      <c r="A194" s="64">
        <f t="shared" si="9"/>
        <v>1</v>
      </c>
      <c r="B194" s="23">
        <v>8</v>
      </c>
      <c r="C194" s="38" t="s">
        <v>98</v>
      </c>
      <c r="D194" s="38" t="s">
        <v>126</v>
      </c>
      <c r="E194" s="23">
        <f ca="1">COUNTIF(OFFSET(class11_1,MATCH(E$1,'11 класс'!$A:$A,0)-7+'Итог по классам'!$B194,,,),"Ф")</f>
        <v>0</v>
      </c>
      <c r="F194" s="23">
        <f ca="1">COUNTIF(OFFSET(class11_1,MATCH(F$1,'11 класс'!$A:$A,0)-7+'Итог по классам'!$B194,,,),"р")</f>
        <v>0</v>
      </c>
      <c r="G194" s="23">
        <f ca="1">COUNTIF(OFFSET(class11_1,MATCH(G$1,'11 класс'!$A:$A,0)-7+'Итог по классам'!$B194,,,),"ш")</f>
        <v>0</v>
      </c>
      <c r="H194" s="23">
        <f ca="1">COUNTIF(OFFSET(class11_2,MATCH(H$1,'11 класс'!$A:$A,0)-7+'Итог по классам'!$B194,,,),"Ф")</f>
        <v>0</v>
      </c>
      <c r="I194" s="23">
        <f ca="1">COUNTIF(OFFSET(class11_2,MATCH(I$1,'11 класс'!$A:$A,0)-7+'Итог по классам'!$B194,,,),"р")</f>
        <v>0</v>
      </c>
      <c r="J194" s="23">
        <f ca="1">COUNTIF(OFFSET(class11_2,MATCH(J$1,'11 класс'!$A:$A,0)-7+'Итог по классам'!$B194,,,),"ш")</f>
        <v>1</v>
      </c>
      <c r="K194" s="65">
        <f ca="1">COUNTIF(OFFSET(class11_1,MATCH(K$1,'11 класс'!$A:$A,0)-7+'Итог по классам'!$B194,,,),"Ф")</f>
        <v>0</v>
      </c>
      <c r="L194" s="23">
        <f ca="1">COUNTIF(OFFSET(class11_1,MATCH(L$1,'11 класс'!$A:$A,0)-7+'Итог по классам'!$B194,,,),"р")</f>
        <v>0</v>
      </c>
      <c r="M194" s="23">
        <f ca="1">COUNTIF(OFFSET(class11_1,MATCH(M$1,'11 класс'!$A:$A,0)-7+'Итог по классам'!$B194,,,),"ш")</f>
        <v>0</v>
      </c>
      <c r="N194" s="23">
        <f ca="1">COUNTIF(OFFSET(class11_2,MATCH(N$1,'11 класс'!$A:$A,0)-7+'Итог по классам'!$B194,,,),"Ф")</f>
        <v>0</v>
      </c>
      <c r="O194" s="23">
        <f ca="1">COUNTIF(OFFSET(class11_2,MATCH(O$1,'11 класс'!$A:$A,0)-7+'Итог по классам'!$B194,,,),"р")</f>
        <v>0</v>
      </c>
      <c r="P194" s="23">
        <f ca="1">COUNTIF(OFFSET(class11_2,MATCH(P$1,'11 класс'!$A:$A,0)-7+'Итог по классам'!$B194,,,),"ш")</f>
        <v>0</v>
      </c>
      <c r="Q194" s="65" t="e">
        <f ca="1">COUNTIF(OFFSET(class11_1,MATCH(Q$1,'11 класс'!$A:$A,0)-7+'Итог по классам'!$B194,,,),"Ф")</f>
        <v>#N/A</v>
      </c>
      <c r="R194" s="23" t="e">
        <f ca="1">COUNTIF(OFFSET(class11_1,MATCH(R$1,'11 класс'!$A:$A,0)-7+'Итог по классам'!$B194,,,),"р")</f>
        <v>#N/A</v>
      </c>
      <c r="S194" s="23" t="e">
        <f ca="1">COUNTIF(OFFSET(class11_1,MATCH(S$1,'11 класс'!$A:$A,0)-7+'Итог по классам'!$B194,,,),"ш")</f>
        <v>#N/A</v>
      </c>
      <c r="T194" s="23" t="e">
        <f ca="1">COUNTIF(OFFSET(class11_2,MATCH(T$1,'11 класс'!$A:$A,0)-7+'Итог по классам'!$B194,,,),"Ф")</f>
        <v>#N/A</v>
      </c>
      <c r="U194" s="23" t="e">
        <f ca="1">COUNTIF(OFFSET(class11_2,MATCH(U$1,'11 класс'!$A:$A,0)-7+'Итог по классам'!$B194,,,),"р")</f>
        <v>#N/A</v>
      </c>
      <c r="V194" s="23" t="e">
        <f ca="1">COUNTIF(OFFSET(class11_2,MATCH(V$1,'11 класс'!$A:$A,0)-7+'Итог по классам'!$B194,,,),"ш")</f>
        <v>#N/A</v>
      </c>
      <c r="W194" s="65" t="e">
        <f ca="1">COUNTIF(OFFSET(class11_1,MATCH(W$1,'11 класс'!$A:$A,0)-7+'Итог по классам'!$B194,,,),"Ф")</f>
        <v>#N/A</v>
      </c>
      <c r="X194" s="23" t="e">
        <f ca="1">COUNTIF(OFFSET(class11_1,MATCH(X$1,'11 класс'!$A:$A,0)-7+'Итог по классам'!$B194,,,),"р")</f>
        <v>#N/A</v>
      </c>
      <c r="Y194" s="23" t="e">
        <f ca="1">COUNTIF(OFFSET(class11_1,MATCH(Y$1,'11 класс'!$A:$A,0)-7+'Итог по классам'!$B194,,,),"ш")</f>
        <v>#N/A</v>
      </c>
      <c r="Z194" s="23" t="e">
        <f ca="1">COUNTIF(OFFSET(class11_2,MATCH(Z$1,'11 класс'!$A:$A,0)-7+'Итог по классам'!$B194,,,),"Ф")</f>
        <v>#N/A</v>
      </c>
      <c r="AA194" s="23" t="e">
        <f ca="1">COUNTIF(OFFSET(class11_2,MATCH(AA$1,'11 класс'!$A:$A,0)-7+'Итог по классам'!$B194,,,),"р")</f>
        <v>#N/A</v>
      </c>
      <c r="AB194" s="23" t="e">
        <f ca="1">COUNTIF(OFFSET(class11_2,MATCH(AB$1,'11 класс'!$A:$A,0)-7+'Итог по классам'!$B194,,,),"ш")</f>
        <v>#N/A</v>
      </c>
    </row>
    <row r="195" spans="1:28" ht="15.75" customHeight="1" x14ac:dyDescent="0.25">
      <c r="A195" s="64">
        <f t="shared" si="9"/>
        <v>1</v>
      </c>
      <c r="B195" s="23">
        <v>9</v>
      </c>
      <c r="C195" s="38" t="s">
        <v>118</v>
      </c>
      <c r="D195" s="38" t="s">
        <v>126</v>
      </c>
      <c r="E195" s="23">
        <f ca="1">COUNTIF(OFFSET(class11_1,MATCH(E$1,'11 класс'!$A:$A,0)-7+'Итог по классам'!$B195,,,),"Ф")</f>
        <v>0</v>
      </c>
      <c r="F195" s="23">
        <f ca="1">COUNTIF(OFFSET(class11_1,MATCH(F$1,'11 класс'!$A:$A,0)-7+'Итог по классам'!$B195,,,),"р")</f>
        <v>0</v>
      </c>
      <c r="G195" s="23">
        <f ca="1">COUNTIF(OFFSET(class11_1,MATCH(G$1,'11 класс'!$A:$A,0)-7+'Итог по классам'!$B195,,,),"ш")</f>
        <v>0</v>
      </c>
      <c r="H195" s="23">
        <f ca="1">COUNTIF(OFFSET(class11_2,MATCH(H$1,'11 класс'!$A:$A,0)-7+'Итог по классам'!$B195,,,),"Ф")</f>
        <v>0</v>
      </c>
      <c r="I195" s="23">
        <f ca="1">COUNTIF(OFFSET(class11_2,MATCH(I$1,'11 класс'!$A:$A,0)-7+'Итог по классам'!$B195,,,),"р")</f>
        <v>0</v>
      </c>
      <c r="J195" s="23">
        <f ca="1">COUNTIF(OFFSET(class11_2,MATCH(J$1,'11 класс'!$A:$A,0)-7+'Итог по классам'!$B195,,,),"ш")</f>
        <v>0</v>
      </c>
      <c r="K195" s="65">
        <f ca="1">COUNTIF(OFFSET(class11_1,MATCH(K$1,'11 класс'!$A:$A,0)-7+'Итог по классам'!$B195,,,),"Ф")</f>
        <v>0</v>
      </c>
      <c r="L195" s="23">
        <f ca="1">COUNTIF(OFFSET(class11_1,MATCH(L$1,'11 класс'!$A:$A,0)-7+'Итог по классам'!$B195,,,),"р")</f>
        <v>0</v>
      </c>
      <c r="M195" s="23">
        <f ca="1">COUNTIF(OFFSET(class11_1,MATCH(M$1,'11 класс'!$A:$A,0)-7+'Итог по классам'!$B195,,,),"ш")</f>
        <v>0</v>
      </c>
      <c r="N195" s="23">
        <f ca="1">COUNTIF(OFFSET(class11_2,MATCH(N$1,'11 класс'!$A:$A,0)-7+'Итог по классам'!$B195,,,),"Ф")</f>
        <v>0</v>
      </c>
      <c r="O195" s="23">
        <f ca="1">COUNTIF(OFFSET(class11_2,MATCH(O$1,'11 класс'!$A:$A,0)-7+'Итог по классам'!$B195,,,),"р")</f>
        <v>0</v>
      </c>
      <c r="P195" s="23">
        <f ca="1">COUNTIF(OFFSET(class11_2,MATCH(P$1,'11 класс'!$A:$A,0)-7+'Итог по классам'!$B195,,,),"ш")</f>
        <v>0</v>
      </c>
      <c r="Q195" s="65" t="e">
        <f ca="1">COUNTIF(OFFSET(class11_1,MATCH(Q$1,'11 класс'!$A:$A,0)-7+'Итог по классам'!$B195,,,),"Ф")</f>
        <v>#N/A</v>
      </c>
      <c r="R195" s="23" t="e">
        <f ca="1">COUNTIF(OFFSET(class11_1,MATCH(R$1,'11 класс'!$A:$A,0)-7+'Итог по классам'!$B195,,,),"р")</f>
        <v>#N/A</v>
      </c>
      <c r="S195" s="23" t="e">
        <f ca="1">COUNTIF(OFFSET(class11_1,MATCH(S$1,'11 класс'!$A:$A,0)-7+'Итог по классам'!$B195,,,),"ш")</f>
        <v>#N/A</v>
      </c>
      <c r="T195" s="23" t="e">
        <f ca="1">COUNTIF(OFFSET(class11_2,MATCH(T$1,'11 класс'!$A:$A,0)-7+'Итог по классам'!$B195,,,),"Ф")</f>
        <v>#N/A</v>
      </c>
      <c r="U195" s="23" t="e">
        <f ca="1">COUNTIF(OFFSET(class11_2,MATCH(U$1,'11 класс'!$A:$A,0)-7+'Итог по классам'!$B195,,,),"р")</f>
        <v>#N/A</v>
      </c>
      <c r="V195" s="23" t="e">
        <f ca="1">COUNTIF(OFFSET(class11_2,MATCH(V$1,'11 класс'!$A:$A,0)-7+'Итог по классам'!$B195,,,),"ш")</f>
        <v>#N/A</v>
      </c>
      <c r="W195" s="65" t="e">
        <f ca="1">COUNTIF(OFFSET(class11_1,MATCH(W$1,'11 класс'!$A:$A,0)-7+'Итог по классам'!$B195,,,),"Ф")</f>
        <v>#N/A</v>
      </c>
      <c r="X195" s="23" t="e">
        <f ca="1">COUNTIF(OFFSET(class11_1,MATCH(X$1,'11 класс'!$A:$A,0)-7+'Итог по классам'!$B195,,,),"р")</f>
        <v>#N/A</v>
      </c>
      <c r="Y195" s="23" t="e">
        <f ca="1">COUNTIF(OFFSET(class11_1,MATCH(Y$1,'11 класс'!$A:$A,0)-7+'Итог по классам'!$B195,,,),"ш")</f>
        <v>#N/A</v>
      </c>
      <c r="Z195" s="23" t="e">
        <f ca="1">COUNTIF(OFFSET(class11_2,MATCH(Z$1,'11 класс'!$A:$A,0)-7+'Итог по классам'!$B195,,,),"Ф")</f>
        <v>#N/A</v>
      </c>
      <c r="AA195" s="23" t="e">
        <f ca="1">COUNTIF(OFFSET(class11_2,MATCH(AA$1,'11 класс'!$A:$A,0)-7+'Итог по классам'!$B195,,,),"р")</f>
        <v>#N/A</v>
      </c>
      <c r="AB195" s="23" t="e">
        <f ca="1">COUNTIF(OFFSET(class11_2,MATCH(AB$1,'11 класс'!$A:$A,0)-7+'Итог по классам'!$B195,,,),"ш")</f>
        <v>#N/A</v>
      </c>
    </row>
    <row r="196" spans="1:28" ht="15.75" customHeight="1" x14ac:dyDescent="0.25">
      <c r="A196" s="64">
        <f t="shared" si="9"/>
        <v>1</v>
      </c>
      <c r="B196" s="23">
        <v>10</v>
      </c>
      <c r="C196" s="38" t="s">
        <v>119</v>
      </c>
      <c r="D196" s="38" t="s">
        <v>126</v>
      </c>
      <c r="E196" s="23">
        <f ca="1">COUNTIF(OFFSET(class11_1,MATCH(E$1,'11 класс'!$A:$A,0)-7+'Итог по классам'!$B196,,,),"Ф")</f>
        <v>0</v>
      </c>
      <c r="F196" s="23">
        <f ca="1">COUNTIF(OFFSET(class11_1,MATCH(F$1,'11 класс'!$A:$A,0)-7+'Итог по классам'!$B196,,,),"р")</f>
        <v>0</v>
      </c>
      <c r="G196" s="23">
        <f ca="1">COUNTIF(OFFSET(class11_1,MATCH(G$1,'11 класс'!$A:$A,0)-7+'Итог по классам'!$B196,,,),"ш")</f>
        <v>0</v>
      </c>
      <c r="H196" s="23">
        <f ca="1">COUNTIF(OFFSET(class11_2,MATCH(H$1,'11 класс'!$A:$A,0)-7+'Итог по классам'!$B196,,,),"Ф")</f>
        <v>0</v>
      </c>
      <c r="I196" s="23">
        <f ca="1">COUNTIF(OFFSET(class11_2,MATCH(I$1,'11 класс'!$A:$A,0)-7+'Итог по классам'!$B196,,,),"р")</f>
        <v>0</v>
      </c>
      <c r="J196" s="23">
        <f ca="1">COUNTIF(OFFSET(class11_2,MATCH(J$1,'11 класс'!$A:$A,0)-7+'Итог по классам'!$B196,,,),"ш")</f>
        <v>0</v>
      </c>
      <c r="K196" s="65">
        <f ca="1">COUNTIF(OFFSET(class11_1,MATCH(K$1,'11 класс'!$A:$A,0)-7+'Итог по классам'!$B196,,,),"Ф")</f>
        <v>0</v>
      </c>
      <c r="L196" s="23">
        <f ca="1">COUNTIF(OFFSET(class11_1,MATCH(L$1,'11 класс'!$A:$A,0)-7+'Итог по классам'!$B196,,,),"р")</f>
        <v>0</v>
      </c>
      <c r="M196" s="23">
        <f ca="1">COUNTIF(OFFSET(class11_1,MATCH(M$1,'11 класс'!$A:$A,0)-7+'Итог по классам'!$B196,,,),"ш")</f>
        <v>0</v>
      </c>
      <c r="N196" s="23">
        <f ca="1">COUNTIF(OFFSET(class11_2,MATCH(N$1,'11 класс'!$A:$A,0)-7+'Итог по классам'!$B196,,,),"Ф")</f>
        <v>0</v>
      </c>
      <c r="O196" s="23">
        <f ca="1">COUNTIF(OFFSET(class11_2,MATCH(O$1,'11 класс'!$A:$A,0)-7+'Итог по классам'!$B196,,,),"р")</f>
        <v>0</v>
      </c>
      <c r="P196" s="23">
        <f ca="1">COUNTIF(OFFSET(class11_2,MATCH(P$1,'11 класс'!$A:$A,0)-7+'Итог по классам'!$B196,,,),"ш")</f>
        <v>0</v>
      </c>
      <c r="Q196" s="65" t="e">
        <f ca="1">COUNTIF(OFFSET(class11_1,MATCH(Q$1,'11 класс'!$A:$A,0)-7+'Итог по классам'!$B196,,,),"Ф")</f>
        <v>#N/A</v>
      </c>
      <c r="R196" s="23" t="e">
        <f ca="1">COUNTIF(OFFSET(class11_1,MATCH(R$1,'11 класс'!$A:$A,0)-7+'Итог по классам'!$B196,,,),"р")</f>
        <v>#N/A</v>
      </c>
      <c r="S196" s="23" t="e">
        <f ca="1">COUNTIF(OFFSET(class11_1,MATCH(S$1,'11 класс'!$A:$A,0)-7+'Итог по классам'!$B196,,,),"ш")</f>
        <v>#N/A</v>
      </c>
      <c r="T196" s="23" t="e">
        <f ca="1">COUNTIF(OFFSET(class11_2,MATCH(T$1,'11 класс'!$A:$A,0)-7+'Итог по классам'!$B196,,,),"Ф")</f>
        <v>#N/A</v>
      </c>
      <c r="U196" s="23" t="e">
        <f ca="1">COUNTIF(OFFSET(class11_2,MATCH(U$1,'11 класс'!$A:$A,0)-7+'Итог по классам'!$B196,,,),"р")</f>
        <v>#N/A</v>
      </c>
      <c r="V196" s="23" t="e">
        <f ca="1">COUNTIF(OFFSET(class11_2,MATCH(V$1,'11 класс'!$A:$A,0)-7+'Итог по классам'!$B196,,,),"ш")</f>
        <v>#N/A</v>
      </c>
      <c r="W196" s="65" t="e">
        <f ca="1">COUNTIF(OFFSET(class11_1,MATCH(W$1,'11 класс'!$A:$A,0)-7+'Итог по классам'!$B196,,,),"Ф")</f>
        <v>#N/A</v>
      </c>
      <c r="X196" s="23" t="e">
        <f ca="1">COUNTIF(OFFSET(class11_1,MATCH(X$1,'11 класс'!$A:$A,0)-7+'Итог по классам'!$B196,,,),"р")</f>
        <v>#N/A</v>
      </c>
      <c r="Y196" s="23" t="e">
        <f ca="1">COUNTIF(OFFSET(class11_1,MATCH(Y$1,'11 класс'!$A:$A,0)-7+'Итог по классам'!$B196,,,),"ш")</f>
        <v>#N/A</v>
      </c>
      <c r="Z196" s="23" t="e">
        <f ca="1">COUNTIF(OFFSET(class11_2,MATCH(Z$1,'11 класс'!$A:$A,0)-7+'Итог по классам'!$B196,,,),"Ф")</f>
        <v>#N/A</v>
      </c>
      <c r="AA196" s="23" t="e">
        <f ca="1">COUNTIF(OFFSET(class11_2,MATCH(AA$1,'11 класс'!$A:$A,0)-7+'Итог по классам'!$B196,,,),"р")</f>
        <v>#N/A</v>
      </c>
      <c r="AB196" s="23" t="e">
        <f ca="1">COUNTIF(OFFSET(class11_2,MATCH(AB$1,'11 класс'!$A:$A,0)-7+'Итог по классам'!$B196,,,),"ш")</f>
        <v>#N/A</v>
      </c>
    </row>
    <row r="197" spans="1:28" ht="15.75" customHeight="1" x14ac:dyDescent="0.25">
      <c r="A197" s="64">
        <f t="shared" si="9"/>
        <v>1</v>
      </c>
      <c r="B197" s="23">
        <v>11</v>
      </c>
      <c r="C197" s="38" t="s">
        <v>97</v>
      </c>
      <c r="D197" s="38" t="s">
        <v>126</v>
      </c>
      <c r="E197" s="23">
        <f ca="1">COUNTIF(OFFSET(class11_1,MATCH(E$1,'11 класс'!$A:$A,0)-7+'Итог по классам'!$B197,,,),"Ф")</f>
        <v>0</v>
      </c>
      <c r="F197" s="23">
        <f ca="1">COUNTIF(OFFSET(class11_1,MATCH(F$1,'11 класс'!$A:$A,0)-7+'Итог по классам'!$B197,,,),"р")</f>
        <v>0</v>
      </c>
      <c r="G197" s="23">
        <f ca="1">COUNTIF(OFFSET(class11_1,MATCH(G$1,'11 класс'!$A:$A,0)-7+'Итог по классам'!$B197,,,),"ш")</f>
        <v>1</v>
      </c>
      <c r="H197" s="23">
        <f ca="1">COUNTIF(OFFSET(class11_2,MATCH(H$1,'11 класс'!$A:$A,0)-7+'Итог по классам'!$B197,,,),"Ф")</f>
        <v>0</v>
      </c>
      <c r="I197" s="23">
        <f ca="1">COUNTIF(OFFSET(class11_2,MATCH(I$1,'11 класс'!$A:$A,0)-7+'Итог по классам'!$B197,,,),"р")</f>
        <v>0</v>
      </c>
      <c r="J197" s="23">
        <f ca="1">COUNTIF(OFFSET(class11_2,MATCH(J$1,'11 класс'!$A:$A,0)-7+'Итог по классам'!$B197,,,),"ш")</f>
        <v>1</v>
      </c>
      <c r="K197" s="65">
        <f ca="1">COUNTIF(OFFSET(class11_1,MATCH(K$1,'11 класс'!$A:$A,0)-7+'Итог по классам'!$B197,,,),"Ф")</f>
        <v>0</v>
      </c>
      <c r="L197" s="23">
        <f ca="1">COUNTIF(OFFSET(class11_1,MATCH(L$1,'11 класс'!$A:$A,0)-7+'Итог по классам'!$B197,,,),"р")</f>
        <v>0</v>
      </c>
      <c r="M197" s="23">
        <f ca="1">COUNTIF(OFFSET(class11_1,MATCH(M$1,'11 класс'!$A:$A,0)-7+'Итог по классам'!$B197,,,),"ш")</f>
        <v>0</v>
      </c>
      <c r="N197" s="23">
        <f ca="1">COUNTIF(OFFSET(class11_2,MATCH(N$1,'11 класс'!$A:$A,0)-7+'Итог по классам'!$B197,,,),"Ф")</f>
        <v>0</v>
      </c>
      <c r="O197" s="23">
        <f ca="1">COUNTIF(OFFSET(class11_2,MATCH(O$1,'11 класс'!$A:$A,0)-7+'Итог по классам'!$B197,,,),"р")</f>
        <v>0</v>
      </c>
      <c r="P197" s="23">
        <f ca="1">COUNTIF(OFFSET(class11_2,MATCH(P$1,'11 класс'!$A:$A,0)-7+'Итог по классам'!$B197,,,),"ш")</f>
        <v>0</v>
      </c>
      <c r="Q197" s="65" t="e">
        <f ca="1">COUNTIF(OFFSET(class11_1,MATCH(Q$1,'11 класс'!$A:$A,0)-7+'Итог по классам'!$B197,,,),"Ф")</f>
        <v>#N/A</v>
      </c>
      <c r="R197" s="23" t="e">
        <f ca="1">COUNTIF(OFFSET(class11_1,MATCH(R$1,'11 класс'!$A:$A,0)-7+'Итог по классам'!$B197,,,),"р")</f>
        <v>#N/A</v>
      </c>
      <c r="S197" s="23" t="e">
        <f ca="1">COUNTIF(OFFSET(class11_1,MATCH(S$1,'11 класс'!$A:$A,0)-7+'Итог по классам'!$B197,,,),"ш")</f>
        <v>#N/A</v>
      </c>
      <c r="T197" s="23" t="e">
        <f ca="1">COUNTIF(OFFSET(class11_2,MATCH(T$1,'11 класс'!$A:$A,0)-7+'Итог по классам'!$B197,,,),"Ф")</f>
        <v>#N/A</v>
      </c>
      <c r="U197" s="23" t="e">
        <f ca="1">COUNTIF(OFFSET(class11_2,MATCH(U$1,'11 класс'!$A:$A,0)-7+'Итог по классам'!$B197,,,),"р")</f>
        <v>#N/A</v>
      </c>
      <c r="V197" s="23" t="e">
        <f ca="1">COUNTIF(OFFSET(class11_2,MATCH(V$1,'11 класс'!$A:$A,0)-7+'Итог по классам'!$B197,,,),"ш")</f>
        <v>#N/A</v>
      </c>
      <c r="W197" s="65" t="e">
        <f ca="1">COUNTIF(OFFSET(class11_1,MATCH(W$1,'11 класс'!$A:$A,0)-7+'Итог по классам'!$B197,,,),"Ф")</f>
        <v>#N/A</v>
      </c>
      <c r="X197" s="23" t="e">
        <f ca="1">COUNTIF(OFFSET(class11_1,MATCH(X$1,'11 класс'!$A:$A,0)-7+'Итог по классам'!$B197,,,),"р")</f>
        <v>#N/A</v>
      </c>
      <c r="Y197" s="23" t="e">
        <f ca="1">COUNTIF(OFFSET(class11_1,MATCH(Y$1,'11 класс'!$A:$A,0)-7+'Итог по классам'!$B197,,,),"ш")</f>
        <v>#N/A</v>
      </c>
      <c r="Z197" s="23" t="e">
        <f ca="1">COUNTIF(OFFSET(class11_2,MATCH(Z$1,'11 класс'!$A:$A,0)-7+'Итог по классам'!$B197,,,),"Ф")</f>
        <v>#N/A</v>
      </c>
      <c r="AA197" s="23" t="e">
        <f ca="1">COUNTIF(OFFSET(class11_2,MATCH(AA$1,'11 класс'!$A:$A,0)-7+'Итог по классам'!$B197,,,),"р")</f>
        <v>#N/A</v>
      </c>
      <c r="AB197" s="23" t="e">
        <f ca="1">COUNTIF(OFFSET(class11_2,MATCH(AB$1,'11 класс'!$A:$A,0)-7+'Итог по классам'!$B197,,,),"ш")</f>
        <v>#N/A</v>
      </c>
    </row>
    <row r="198" spans="1:28" ht="15.75" customHeight="1" x14ac:dyDescent="0.25">
      <c r="A198" s="64">
        <f t="shared" si="9"/>
        <v>1</v>
      </c>
      <c r="B198" s="23">
        <v>12</v>
      </c>
      <c r="C198" s="38" t="s">
        <v>120</v>
      </c>
      <c r="D198" s="38" t="s">
        <v>126</v>
      </c>
      <c r="E198" s="23">
        <f ca="1">COUNTIF(OFFSET(class11_1,MATCH(E$1,'11 класс'!$A:$A,0)-7+'Итог по классам'!$B198,,,),"Ф")</f>
        <v>0</v>
      </c>
      <c r="F198" s="23">
        <f ca="1">COUNTIF(OFFSET(class11_1,MATCH(F$1,'11 класс'!$A:$A,0)-7+'Итог по классам'!$B198,,,),"р")</f>
        <v>0</v>
      </c>
      <c r="G198" s="23">
        <f ca="1">COUNTIF(OFFSET(class11_1,MATCH(G$1,'11 класс'!$A:$A,0)-7+'Итог по классам'!$B198,,,),"ш")</f>
        <v>0</v>
      </c>
      <c r="H198" s="23">
        <f ca="1">COUNTIF(OFFSET(class11_2,MATCH(H$1,'11 класс'!$A:$A,0)-7+'Итог по классам'!$B198,,,),"Ф")</f>
        <v>0</v>
      </c>
      <c r="I198" s="23">
        <f ca="1">COUNTIF(OFFSET(class11_2,MATCH(I$1,'11 класс'!$A:$A,0)-7+'Итог по классам'!$B198,,,),"р")</f>
        <v>0</v>
      </c>
      <c r="J198" s="23">
        <f ca="1">COUNTIF(OFFSET(class11_2,MATCH(J$1,'11 класс'!$A:$A,0)-7+'Итог по классам'!$B198,,,),"ш")</f>
        <v>0</v>
      </c>
      <c r="K198" s="65">
        <f ca="1">COUNTIF(OFFSET(class11_1,MATCH(K$1,'11 класс'!$A:$A,0)-7+'Итог по классам'!$B198,,,),"Ф")</f>
        <v>0</v>
      </c>
      <c r="L198" s="23">
        <f ca="1">COUNTIF(OFFSET(class11_1,MATCH(L$1,'11 класс'!$A:$A,0)-7+'Итог по классам'!$B198,,,),"р")</f>
        <v>0</v>
      </c>
      <c r="M198" s="23">
        <f ca="1">COUNTIF(OFFSET(class11_1,MATCH(M$1,'11 класс'!$A:$A,0)-7+'Итог по классам'!$B198,,,),"ш")</f>
        <v>0</v>
      </c>
      <c r="N198" s="23">
        <f ca="1">COUNTIF(OFFSET(class11_2,MATCH(N$1,'11 класс'!$A:$A,0)-7+'Итог по классам'!$B198,,,),"Ф")</f>
        <v>0</v>
      </c>
      <c r="O198" s="23">
        <f ca="1">COUNTIF(OFFSET(class11_2,MATCH(O$1,'11 класс'!$A:$A,0)-7+'Итог по классам'!$B198,,,),"р")</f>
        <v>0</v>
      </c>
      <c r="P198" s="23">
        <f ca="1">COUNTIF(OFFSET(class11_2,MATCH(P$1,'11 класс'!$A:$A,0)-7+'Итог по классам'!$B198,,,),"ш")</f>
        <v>0</v>
      </c>
      <c r="Q198" s="65" t="e">
        <f ca="1">COUNTIF(OFFSET(class11_1,MATCH(Q$1,'11 класс'!$A:$A,0)-7+'Итог по классам'!$B198,,,),"Ф")</f>
        <v>#N/A</v>
      </c>
      <c r="R198" s="23" t="e">
        <f ca="1">COUNTIF(OFFSET(class11_1,MATCH(R$1,'11 класс'!$A:$A,0)-7+'Итог по классам'!$B198,,,),"р")</f>
        <v>#N/A</v>
      </c>
      <c r="S198" s="23" t="e">
        <f ca="1">COUNTIF(OFFSET(class11_1,MATCH(S$1,'11 класс'!$A:$A,0)-7+'Итог по классам'!$B198,,,),"ш")</f>
        <v>#N/A</v>
      </c>
      <c r="T198" s="23" t="e">
        <f ca="1">COUNTIF(OFFSET(class11_2,MATCH(T$1,'11 класс'!$A:$A,0)-7+'Итог по классам'!$B198,,,),"Ф")</f>
        <v>#N/A</v>
      </c>
      <c r="U198" s="23" t="e">
        <f ca="1">COUNTIF(OFFSET(class11_2,MATCH(U$1,'11 класс'!$A:$A,0)-7+'Итог по классам'!$B198,,,),"р")</f>
        <v>#N/A</v>
      </c>
      <c r="V198" s="23" t="e">
        <f ca="1">COUNTIF(OFFSET(class11_2,MATCH(V$1,'11 класс'!$A:$A,0)-7+'Итог по классам'!$B198,,,),"ш")</f>
        <v>#N/A</v>
      </c>
      <c r="W198" s="65" t="e">
        <f ca="1">COUNTIF(OFFSET(class11_1,MATCH(W$1,'11 класс'!$A:$A,0)-7+'Итог по классам'!$B198,,,),"Ф")</f>
        <v>#N/A</v>
      </c>
      <c r="X198" s="23" t="e">
        <f ca="1">COUNTIF(OFFSET(class11_1,MATCH(X$1,'11 класс'!$A:$A,0)-7+'Итог по классам'!$B198,,,),"р")</f>
        <v>#N/A</v>
      </c>
      <c r="Y198" s="23" t="e">
        <f ca="1">COUNTIF(OFFSET(class11_1,MATCH(Y$1,'11 класс'!$A:$A,0)-7+'Итог по классам'!$B198,,,),"ш")</f>
        <v>#N/A</v>
      </c>
      <c r="Z198" s="23" t="e">
        <f ca="1">COUNTIF(OFFSET(class11_2,MATCH(Z$1,'11 класс'!$A:$A,0)-7+'Итог по классам'!$B198,,,),"Ф")</f>
        <v>#N/A</v>
      </c>
      <c r="AA198" s="23" t="e">
        <f ca="1">COUNTIF(OFFSET(class11_2,MATCH(AA$1,'11 класс'!$A:$A,0)-7+'Итог по классам'!$B198,,,),"р")</f>
        <v>#N/A</v>
      </c>
      <c r="AB198" s="23" t="e">
        <f ca="1">COUNTIF(OFFSET(class11_2,MATCH(AB$1,'11 класс'!$A:$A,0)-7+'Итог по классам'!$B198,,,),"ш")</f>
        <v>#N/A</v>
      </c>
    </row>
    <row r="199" spans="1:28" ht="15.75" customHeight="1" x14ac:dyDescent="0.25">
      <c r="A199" s="64">
        <f t="shared" si="9"/>
        <v>1</v>
      </c>
      <c r="B199" s="23">
        <v>13</v>
      </c>
      <c r="C199" s="38" t="s">
        <v>121</v>
      </c>
      <c r="D199" s="38" t="s">
        <v>126</v>
      </c>
      <c r="E199" s="23">
        <f ca="1">COUNTIF(OFFSET(class11_1,MATCH(E$1,'11 класс'!$A:$A,0)-7+'Итог по классам'!$B199,,,),"Ф")</f>
        <v>0</v>
      </c>
      <c r="F199" s="23">
        <f ca="1">COUNTIF(OFFSET(class11_1,MATCH(F$1,'11 класс'!$A:$A,0)-7+'Итог по классам'!$B199,,,),"р")</f>
        <v>0</v>
      </c>
      <c r="G199" s="23">
        <f ca="1">COUNTIF(OFFSET(class11_1,MATCH(G$1,'11 класс'!$A:$A,0)-7+'Итог по классам'!$B199,,,),"ш")</f>
        <v>3</v>
      </c>
      <c r="H199" s="23">
        <f ca="1">COUNTIF(OFFSET(class11_2,MATCH(H$1,'11 класс'!$A:$A,0)-7+'Итог по классам'!$B199,,,),"Ф")</f>
        <v>0</v>
      </c>
      <c r="I199" s="23">
        <f ca="1">COUNTIF(OFFSET(class11_2,MATCH(I$1,'11 класс'!$A:$A,0)-7+'Итог по классам'!$B199,,,),"р")</f>
        <v>0</v>
      </c>
      <c r="J199" s="23">
        <f ca="1">COUNTIF(OFFSET(class11_2,MATCH(J$1,'11 класс'!$A:$A,0)-7+'Итог по классам'!$B199,,,),"ш")</f>
        <v>3</v>
      </c>
      <c r="K199" s="65">
        <f ca="1">COUNTIF(OFFSET(class11_1,MATCH(K$1,'11 класс'!$A:$A,0)-7+'Итог по классам'!$B199,,,),"Ф")</f>
        <v>0</v>
      </c>
      <c r="L199" s="23">
        <f ca="1">COUNTIF(OFFSET(class11_1,MATCH(L$1,'11 класс'!$A:$A,0)-7+'Итог по классам'!$B199,,,),"р")</f>
        <v>0</v>
      </c>
      <c r="M199" s="23">
        <f ca="1">COUNTIF(OFFSET(class11_1,MATCH(M$1,'11 класс'!$A:$A,0)-7+'Итог по классам'!$B199,,,),"ш")</f>
        <v>0</v>
      </c>
      <c r="N199" s="23">
        <f ca="1">COUNTIF(OFFSET(class11_2,MATCH(N$1,'11 класс'!$A:$A,0)-7+'Итог по классам'!$B199,,,),"Ф")</f>
        <v>0</v>
      </c>
      <c r="O199" s="23">
        <f ca="1">COUNTIF(OFFSET(class11_2,MATCH(O$1,'11 класс'!$A:$A,0)-7+'Итог по классам'!$B199,,,),"р")</f>
        <v>0</v>
      </c>
      <c r="P199" s="23">
        <f ca="1">COUNTIF(OFFSET(class11_2,MATCH(P$1,'11 класс'!$A:$A,0)-7+'Итог по классам'!$B199,,,),"ш")</f>
        <v>0</v>
      </c>
      <c r="Q199" s="65" t="e">
        <f ca="1">COUNTIF(OFFSET(class11_1,MATCH(Q$1,'11 класс'!$A:$A,0)-7+'Итог по классам'!$B199,,,),"Ф")</f>
        <v>#N/A</v>
      </c>
      <c r="R199" s="23" t="e">
        <f ca="1">COUNTIF(OFFSET(class11_1,MATCH(R$1,'11 класс'!$A:$A,0)-7+'Итог по классам'!$B199,,,),"р")</f>
        <v>#N/A</v>
      </c>
      <c r="S199" s="23" t="e">
        <f ca="1">COUNTIF(OFFSET(class11_1,MATCH(S$1,'11 класс'!$A:$A,0)-7+'Итог по классам'!$B199,,,),"ш")</f>
        <v>#N/A</v>
      </c>
      <c r="T199" s="23" t="e">
        <f ca="1">COUNTIF(OFFSET(class11_2,MATCH(T$1,'11 класс'!$A:$A,0)-7+'Итог по классам'!$B199,,,),"Ф")</f>
        <v>#N/A</v>
      </c>
      <c r="U199" s="23" t="e">
        <f ca="1">COUNTIF(OFFSET(class11_2,MATCH(U$1,'11 класс'!$A:$A,0)-7+'Итог по классам'!$B199,,,),"р")</f>
        <v>#N/A</v>
      </c>
      <c r="V199" s="23" t="e">
        <f ca="1">COUNTIF(OFFSET(class11_2,MATCH(V$1,'11 класс'!$A:$A,0)-7+'Итог по классам'!$B199,,,),"ш")</f>
        <v>#N/A</v>
      </c>
      <c r="W199" s="65" t="e">
        <f ca="1">COUNTIF(OFFSET(class11_1,MATCH(W$1,'11 класс'!$A:$A,0)-7+'Итог по классам'!$B199,,,),"Ф")</f>
        <v>#N/A</v>
      </c>
      <c r="X199" s="23" t="e">
        <f ca="1">COUNTIF(OFFSET(class11_1,MATCH(X$1,'11 класс'!$A:$A,0)-7+'Итог по классам'!$B199,,,),"р")</f>
        <v>#N/A</v>
      </c>
      <c r="Y199" s="23" t="e">
        <f ca="1">COUNTIF(OFFSET(class11_1,MATCH(Y$1,'11 класс'!$A:$A,0)-7+'Итог по классам'!$B199,,,),"ш")</f>
        <v>#N/A</v>
      </c>
      <c r="Z199" s="23" t="e">
        <f ca="1">COUNTIF(OFFSET(class11_2,MATCH(Z$1,'11 класс'!$A:$A,0)-7+'Итог по классам'!$B199,,,),"Ф")</f>
        <v>#N/A</v>
      </c>
      <c r="AA199" s="23" t="e">
        <f ca="1">COUNTIF(OFFSET(class11_2,MATCH(AA$1,'11 класс'!$A:$A,0)-7+'Итог по классам'!$B199,,,),"р")</f>
        <v>#N/A</v>
      </c>
      <c r="AB199" s="23" t="e">
        <f ca="1">COUNTIF(OFFSET(class11_2,MATCH(AB$1,'11 класс'!$A:$A,0)-7+'Итог по классам'!$B199,,,),"ш")</f>
        <v>#N/A</v>
      </c>
    </row>
    <row r="200" spans="1:28" ht="15.75" customHeight="1" x14ac:dyDescent="0.25">
      <c r="A200" s="64">
        <f t="shared" si="9"/>
        <v>1</v>
      </c>
      <c r="B200" s="23">
        <v>14</v>
      </c>
      <c r="C200" s="38" t="s">
        <v>109</v>
      </c>
      <c r="D200" s="38" t="s">
        <v>126</v>
      </c>
      <c r="E200" s="23">
        <f ca="1">COUNTIF(OFFSET(class11_1,MATCH(E$1,'11 класс'!$A:$A,0)-7+'Итог по классам'!$B200,,,),"Ф")</f>
        <v>0</v>
      </c>
      <c r="F200" s="23">
        <f ca="1">COUNTIF(OFFSET(class11_1,MATCH(F$1,'11 класс'!$A:$A,0)-7+'Итог по классам'!$B200,,,),"р")</f>
        <v>0</v>
      </c>
      <c r="G200" s="23">
        <f ca="1">COUNTIF(OFFSET(class11_1,MATCH(G$1,'11 класс'!$A:$A,0)-7+'Итог по классам'!$B200,,,),"ш")</f>
        <v>0</v>
      </c>
      <c r="H200" s="23">
        <f ca="1">COUNTIF(OFFSET(class11_2,MATCH(H$1,'11 класс'!$A:$A,0)-7+'Итог по классам'!$B200,,,),"Ф")</f>
        <v>0</v>
      </c>
      <c r="I200" s="23">
        <f ca="1">COUNTIF(OFFSET(class11_2,MATCH(I$1,'11 класс'!$A:$A,0)-7+'Итог по классам'!$B200,,,),"р")</f>
        <v>0</v>
      </c>
      <c r="J200" s="23">
        <f ca="1">COUNTIF(OFFSET(class11_2,MATCH(J$1,'11 класс'!$A:$A,0)-7+'Итог по классам'!$B200,,,),"ш")</f>
        <v>3</v>
      </c>
      <c r="K200" s="65">
        <f ca="1">COUNTIF(OFFSET(class11_1,MATCH(K$1,'11 класс'!$A:$A,0)-7+'Итог по классам'!$B200,,,),"Ф")</f>
        <v>0</v>
      </c>
      <c r="L200" s="23">
        <f ca="1">COUNTIF(OFFSET(class11_1,MATCH(L$1,'11 класс'!$A:$A,0)-7+'Итог по классам'!$B200,,,),"р")</f>
        <v>0</v>
      </c>
      <c r="M200" s="23">
        <f ca="1">COUNTIF(OFFSET(class11_1,MATCH(M$1,'11 класс'!$A:$A,0)-7+'Итог по классам'!$B200,,,),"ш")</f>
        <v>0</v>
      </c>
      <c r="N200" s="23">
        <f ca="1">COUNTIF(OFFSET(class11_2,MATCH(N$1,'11 класс'!$A:$A,0)-7+'Итог по классам'!$B200,,,),"Ф")</f>
        <v>0</v>
      </c>
      <c r="O200" s="23">
        <f ca="1">COUNTIF(OFFSET(class11_2,MATCH(O$1,'11 класс'!$A:$A,0)-7+'Итог по классам'!$B200,,,),"р")</f>
        <v>0</v>
      </c>
      <c r="P200" s="23">
        <f ca="1">COUNTIF(OFFSET(class11_2,MATCH(P$1,'11 класс'!$A:$A,0)-7+'Итог по классам'!$B200,,,),"ш")</f>
        <v>0</v>
      </c>
      <c r="Q200" s="65" t="e">
        <f ca="1">COUNTIF(OFFSET(class11_1,MATCH(Q$1,'11 класс'!$A:$A,0)-7+'Итог по классам'!$B200,,,),"Ф")</f>
        <v>#N/A</v>
      </c>
      <c r="R200" s="23" t="e">
        <f ca="1">COUNTIF(OFFSET(class11_1,MATCH(R$1,'11 класс'!$A:$A,0)-7+'Итог по классам'!$B200,,,),"р")</f>
        <v>#N/A</v>
      </c>
      <c r="S200" s="23" t="e">
        <f ca="1">COUNTIF(OFFSET(class11_1,MATCH(S$1,'11 класс'!$A:$A,0)-7+'Итог по классам'!$B200,,,),"ш")</f>
        <v>#N/A</v>
      </c>
      <c r="T200" s="23" t="e">
        <f ca="1">COUNTIF(OFFSET(class11_2,MATCH(T$1,'11 класс'!$A:$A,0)-7+'Итог по классам'!$B200,,,),"Ф")</f>
        <v>#N/A</v>
      </c>
      <c r="U200" s="23" t="e">
        <f ca="1">COUNTIF(OFFSET(class11_2,MATCH(U$1,'11 класс'!$A:$A,0)-7+'Итог по классам'!$B200,,,),"р")</f>
        <v>#N/A</v>
      </c>
      <c r="V200" s="23" t="e">
        <f ca="1">COUNTIF(OFFSET(class11_2,MATCH(V$1,'11 класс'!$A:$A,0)-7+'Итог по классам'!$B200,,,),"ш")</f>
        <v>#N/A</v>
      </c>
      <c r="W200" s="65" t="e">
        <f ca="1">COUNTIF(OFFSET(class11_1,MATCH(W$1,'11 класс'!$A:$A,0)-7+'Итог по классам'!$B200,,,),"Ф")</f>
        <v>#N/A</v>
      </c>
      <c r="X200" s="23" t="e">
        <f ca="1">COUNTIF(OFFSET(class11_1,MATCH(X$1,'11 класс'!$A:$A,0)-7+'Итог по классам'!$B200,,,),"р")</f>
        <v>#N/A</v>
      </c>
      <c r="Y200" s="23" t="e">
        <f ca="1">COUNTIF(OFFSET(class11_1,MATCH(Y$1,'11 класс'!$A:$A,0)-7+'Итог по классам'!$B200,,,),"ш")</f>
        <v>#N/A</v>
      </c>
      <c r="Z200" s="23" t="e">
        <f ca="1">COUNTIF(OFFSET(class11_2,MATCH(Z$1,'11 класс'!$A:$A,0)-7+'Итог по классам'!$B200,,,),"Ф")</f>
        <v>#N/A</v>
      </c>
      <c r="AA200" s="23" t="e">
        <f ca="1">COUNTIF(OFFSET(class11_2,MATCH(AA$1,'11 класс'!$A:$A,0)-7+'Итог по классам'!$B200,,,),"р")</f>
        <v>#N/A</v>
      </c>
      <c r="AB200" s="23" t="e">
        <f ca="1">COUNTIF(OFFSET(class11_2,MATCH(AB$1,'11 класс'!$A:$A,0)-7+'Итог по классам'!$B200,,,),"ш")</f>
        <v>#N/A</v>
      </c>
    </row>
    <row r="201" spans="1:28" ht="15.75" customHeight="1" x14ac:dyDescent="0.25">
      <c r="A201" s="64">
        <f t="shared" si="9"/>
        <v>1</v>
      </c>
      <c r="B201" s="23">
        <v>15</v>
      </c>
      <c r="C201" s="38" t="s">
        <v>110</v>
      </c>
      <c r="D201" s="38" t="s">
        <v>126</v>
      </c>
      <c r="E201" s="23">
        <f ca="1">COUNTIF(OFFSET(class11_1,MATCH(E$1,'11 класс'!$A:$A,0)-7+'Итог по классам'!$B201,,,),"Ф")</f>
        <v>0</v>
      </c>
      <c r="F201" s="23">
        <f ca="1">COUNTIF(OFFSET(class11_1,MATCH(F$1,'11 класс'!$A:$A,0)-7+'Итог по классам'!$B201,,,),"р")</f>
        <v>0</v>
      </c>
      <c r="G201" s="23">
        <f ca="1">COUNTIF(OFFSET(class11_1,MATCH(G$1,'11 класс'!$A:$A,0)-7+'Итог по классам'!$B201,,,),"ш")</f>
        <v>0</v>
      </c>
      <c r="H201" s="23">
        <f ca="1">COUNTIF(OFFSET(class11_2,MATCH(H$1,'11 класс'!$A:$A,0)-7+'Итог по классам'!$B201,,,),"Ф")</f>
        <v>0</v>
      </c>
      <c r="I201" s="23">
        <f ca="1">COUNTIF(OFFSET(class11_2,MATCH(I$1,'11 класс'!$A:$A,0)-7+'Итог по классам'!$B201,,,),"р")</f>
        <v>0</v>
      </c>
      <c r="J201" s="23">
        <f ca="1">COUNTIF(OFFSET(class11_2,MATCH(J$1,'11 класс'!$A:$A,0)-7+'Итог по классам'!$B201,,,),"ш")</f>
        <v>2</v>
      </c>
      <c r="K201" s="65">
        <f ca="1">COUNTIF(OFFSET(class11_1,MATCH(K$1,'11 класс'!$A:$A,0)-7+'Итог по классам'!$B201,,,),"Ф")</f>
        <v>0</v>
      </c>
      <c r="L201" s="23">
        <f ca="1">COUNTIF(OFFSET(class11_1,MATCH(L$1,'11 класс'!$A:$A,0)-7+'Итог по классам'!$B201,,,),"р")</f>
        <v>0</v>
      </c>
      <c r="M201" s="23">
        <f ca="1">COUNTIF(OFFSET(class11_1,MATCH(M$1,'11 класс'!$A:$A,0)-7+'Итог по классам'!$B201,,,),"ш")</f>
        <v>0</v>
      </c>
      <c r="N201" s="23">
        <f ca="1">COUNTIF(OFFSET(class11_2,MATCH(N$1,'11 класс'!$A:$A,0)-7+'Итог по классам'!$B201,,,),"Ф")</f>
        <v>0</v>
      </c>
      <c r="O201" s="23">
        <f ca="1">COUNTIF(OFFSET(class11_2,MATCH(O$1,'11 класс'!$A:$A,0)-7+'Итог по классам'!$B201,,,),"р")</f>
        <v>0</v>
      </c>
      <c r="P201" s="23">
        <f ca="1">COUNTIF(OFFSET(class11_2,MATCH(P$1,'11 класс'!$A:$A,0)-7+'Итог по классам'!$B201,,,),"ш")</f>
        <v>0</v>
      </c>
      <c r="Q201" s="65" t="e">
        <f ca="1">COUNTIF(OFFSET(class11_1,MATCH(Q$1,'11 класс'!$A:$A,0)-7+'Итог по классам'!$B201,,,),"Ф")</f>
        <v>#N/A</v>
      </c>
      <c r="R201" s="23" t="e">
        <f ca="1">COUNTIF(OFFSET(class11_1,MATCH(R$1,'11 класс'!$A:$A,0)-7+'Итог по классам'!$B201,,,),"р")</f>
        <v>#N/A</v>
      </c>
      <c r="S201" s="23" t="e">
        <f ca="1">COUNTIF(OFFSET(class11_1,MATCH(S$1,'11 класс'!$A:$A,0)-7+'Итог по классам'!$B201,,,),"ш")</f>
        <v>#N/A</v>
      </c>
      <c r="T201" s="23" t="e">
        <f ca="1">COUNTIF(OFFSET(class11_2,MATCH(T$1,'11 класс'!$A:$A,0)-7+'Итог по классам'!$B201,,,),"Ф")</f>
        <v>#N/A</v>
      </c>
      <c r="U201" s="23" t="e">
        <f ca="1">COUNTIF(OFFSET(class11_2,MATCH(U$1,'11 класс'!$A:$A,0)-7+'Итог по классам'!$B201,,,),"р")</f>
        <v>#N/A</v>
      </c>
      <c r="V201" s="23" t="e">
        <f ca="1">COUNTIF(OFFSET(class11_2,MATCH(V$1,'11 класс'!$A:$A,0)-7+'Итог по классам'!$B201,,,),"ш")</f>
        <v>#N/A</v>
      </c>
      <c r="W201" s="65" t="e">
        <f ca="1">COUNTIF(OFFSET(class11_1,MATCH(W$1,'11 класс'!$A:$A,0)-7+'Итог по классам'!$B201,,,),"Ф")</f>
        <v>#N/A</v>
      </c>
      <c r="X201" s="23" t="e">
        <f ca="1">COUNTIF(OFFSET(class11_1,MATCH(X$1,'11 класс'!$A:$A,0)-7+'Итог по классам'!$B201,,,),"р")</f>
        <v>#N/A</v>
      </c>
      <c r="Y201" s="23" t="e">
        <f ca="1">COUNTIF(OFFSET(class11_1,MATCH(Y$1,'11 класс'!$A:$A,0)-7+'Итог по классам'!$B201,,,),"ш")</f>
        <v>#N/A</v>
      </c>
      <c r="Z201" s="23" t="e">
        <f ca="1">COUNTIF(OFFSET(class11_2,MATCH(Z$1,'11 класс'!$A:$A,0)-7+'Итог по классам'!$B201,,,),"Ф")</f>
        <v>#N/A</v>
      </c>
      <c r="AA201" s="23" t="e">
        <f ca="1">COUNTIF(OFFSET(class11_2,MATCH(AA$1,'11 класс'!$A:$A,0)-7+'Итог по классам'!$B201,,,),"р")</f>
        <v>#N/A</v>
      </c>
      <c r="AB201" s="23" t="e">
        <f ca="1">COUNTIF(OFFSET(class11_2,MATCH(AB$1,'11 класс'!$A:$A,0)-7+'Итог по классам'!$B201,,,),"ш")</f>
        <v>#N/A</v>
      </c>
    </row>
    <row r="202" spans="1:28" ht="15.75" customHeight="1" x14ac:dyDescent="0.25">
      <c r="A202" s="64">
        <f t="shared" si="9"/>
        <v>1</v>
      </c>
      <c r="B202" s="23">
        <v>16</v>
      </c>
      <c r="C202" s="38" t="s">
        <v>95</v>
      </c>
      <c r="D202" s="38" t="s">
        <v>126</v>
      </c>
      <c r="E202" s="23">
        <f ca="1">COUNTIF(OFFSET(class11_1,MATCH(E$1,'11 класс'!$A:$A,0)-7+'Итог по классам'!$B202,,,),"Ф")</f>
        <v>0</v>
      </c>
      <c r="F202" s="23">
        <f ca="1">COUNTIF(OFFSET(class11_1,MATCH(F$1,'11 класс'!$A:$A,0)-7+'Итог по классам'!$B202,,,),"р")</f>
        <v>0</v>
      </c>
      <c r="G202" s="23">
        <f ca="1">COUNTIF(OFFSET(class11_1,MATCH(G$1,'11 класс'!$A:$A,0)-7+'Итог по классам'!$B202,,,),"ш")</f>
        <v>0</v>
      </c>
      <c r="H202" s="23">
        <f ca="1">COUNTIF(OFFSET(class11_2,MATCH(H$1,'11 класс'!$A:$A,0)-7+'Итог по классам'!$B202,,,),"Ф")</f>
        <v>0</v>
      </c>
      <c r="I202" s="23">
        <f ca="1">COUNTIF(OFFSET(class11_2,MATCH(I$1,'11 класс'!$A:$A,0)-7+'Итог по классам'!$B202,,,),"р")</f>
        <v>0</v>
      </c>
      <c r="J202" s="23">
        <f ca="1">COUNTIF(OFFSET(class11_2,MATCH(J$1,'11 класс'!$A:$A,0)-7+'Итог по классам'!$B202,,,),"ш")</f>
        <v>1</v>
      </c>
      <c r="K202" s="65">
        <f ca="1">COUNTIF(OFFSET(class11_1,MATCH(K$1,'11 класс'!$A:$A,0)-7+'Итог по классам'!$B202,,,),"Ф")</f>
        <v>0</v>
      </c>
      <c r="L202" s="23">
        <f ca="1">COUNTIF(OFFSET(class11_1,MATCH(L$1,'11 класс'!$A:$A,0)-7+'Итог по классам'!$B202,,,),"р")</f>
        <v>0</v>
      </c>
      <c r="M202" s="23">
        <f ca="1">COUNTIF(OFFSET(class11_1,MATCH(M$1,'11 класс'!$A:$A,0)-7+'Итог по классам'!$B202,,,),"ш")</f>
        <v>0</v>
      </c>
      <c r="N202" s="23">
        <f ca="1">COUNTIF(OFFSET(class11_2,MATCH(N$1,'11 класс'!$A:$A,0)-7+'Итог по классам'!$B202,,,),"Ф")</f>
        <v>0</v>
      </c>
      <c r="O202" s="23">
        <f ca="1">COUNTIF(OFFSET(class11_2,MATCH(O$1,'11 класс'!$A:$A,0)-7+'Итог по классам'!$B202,,,),"р")</f>
        <v>0</v>
      </c>
      <c r="P202" s="23">
        <f ca="1">COUNTIF(OFFSET(class11_2,MATCH(P$1,'11 класс'!$A:$A,0)-7+'Итог по классам'!$B202,,,),"ш")</f>
        <v>0</v>
      </c>
      <c r="Q202" s="65" t="e">
        <f ca="1">COUNTIF(OFFSET(class11_1,MATCH(Q$1,'11 класс'!$A:$A,0)-7+'Итог по классам'!$B202,,,),"Ф")</f>
        <v>#N/A</v>
      </c>
      <c r="R202" s="23" t="e">
        <f ca="1">COUNTIF(OFFSET(class11_1,MATCH(R$1,'11 класс'!$A:$A,0)-7+'Итог по классам'!$B202,,,),"р")</f>
        <v>#N/A</v>
      </c>
      <c r="S202" s="23" t="e">
        <f ca="1">COUNTIF(OFFSET(class11_1,MATCH(S$1,'11 класс'!$A:$A,0)-7+'Итог по классам'!$B202,,,),"ш")</f>
        <v>#N/A</v>
      </c>
      <c r="T202" s="23" t="e">
        <f ca="1">COUNTIF(OFFSET(class11_2,MATCH(T$1,'11 класс'!$A:$A,0)-7+'Итог по классам'!$B202,,,),"Ф")</f>
        <v>#N/A</v>
      </c>
      <c r="U202" s="23" t="e">
        <f ca="1">COUNTIF(OFFSET(class11_2,MATCH(U$1,'11 класс'!$A:$A,0)-7+'Итог по классам'!$B202,,,),"р")</f>
        <v>#N/A</v>
      </c>
      <c r="V202" s="23" t="e">
        <f ca="1">COUNTIF(OFFSET(class11_2,MATCH(V$1,'11 класс'!$A:$A,0)-7+'Итог по классам'!$B202,,,),"ш")</f>
        <v>#N/A</v>
      </c>
      <c r="W202" s="65" t="e">
        <f ca="1">COUNTIF(OFFSET(class11_1,MATCH(W$1,'11 класс'!$A:$A,0)-7+'Итог по классам'!$B202,,,),"Ф")</f>
        <v>#N/A</v>
      </c>
      <c r="X202" s="23" t="e">
        <f ca="1">COUNTIF(OFFSET(class11_1,MATCH(X$1,'11 класс'!$A:$A,0)-7+'Итог по классам'!$B202,,,),"р")</f>
        <v>#N/A</v>
      </c>
      <c r="Y202" s="23" t="e">
        <f ca="1">COUNTIF(OFFSET(class11_1,MATCH(Y$1,'11 класс'!$A:$A,0)-7+'Итог по классам'!$B202,,,),"ш")</f>
        <v>#N/A</v>
      </c>
      <c r="Z202" s="23" t="e">
        <f ca="1">COUNTIF(OFFSET(class11_2,MATCH(Z$1,'11 класс'!$A:$A,0)-7+'Итог по классам'!$B202,,,),"Ф")</f>
        <v>#N/A</v>
      </c>
      <c r="AA202" s="23" t="e">
        <f ca="1">COUNTIF(OFFSET(class11_2,MATCH(AA$1,'11 класс'!$A:$A,0)-7+'Итог по классам'!$B202,,,),"р")</f>
        <v>#N/A</v>
      </c>
      <c r="AB202" s="23" t="e">
        <f ca="1">COUNTIF(OFFSET(class11_2,MATCH(AB$1,'11 класс'!$A:$A,0)-7+'Итог по классам'!$B202,,,),"ш")</f>
        <v>#N/A</v>
      </c>
    </row>
    <row r="203" spans="1:28" ht="15.75" customHeight="1" x14ac:dyDescent="0.25">
      <c r="A203" s="64">
        <f t="shared" si="9"/>
        <v>1</v>
      </c>
      <c r="B203" s="23">
        <v>17</v>
      </c>
      <c r="C203" s="38" t="s">
        <v>99</v>
      </c>
      <c r="D203" s="38" t="s">
        <v>126</v>
      </c>
      <c r="E203" s="23">
        <f ca="1">COUNTIF(OFFSET(class11_1,MATCH(E$1,'11 класс'!$A:$A,0)-7+'Итог по классам'!$B203,,,),"Ф")</f>
        <v>0</v>
      </c>
      <c r="F203" s="23">
        <f ca="1">COUNTIF(OFFSET(class11_1,MATCH(F$1,'11 класс'!$A:$A,0)-7+'Итог по классам'!$B203,,,),"р")</f>
        <v>0</v>
      </c>
      <c r="G203" s="23">
        <f ca="1">COUNTIF(OFFSET(class11_1,MATCH(G$1,'11 класс'!$A:$A,0)-7+'Итог по классам'!$B203,,,),"ш")</f>
        <v>2</v>
      </c>
      <c r="H203" s="23">
        <f ca="1">COUNTIF(OFFSET(class11_2,MATCH(H$1,'11 класс'!$A:$A,0)-7+'Итог по классам'!$B203,,,),"Ф")</f>
        <v>0</v>
      </c>
      <c r="I203" s="23">
        <f ca="1">COUNTIF(OFFSET(class11_2,MATCH(I$1,'11 класс'!$A:$A,0)-7+'Итог по классам'!$B203,,,),"р")</f>
        <v>0</v>
      </c>
      <c r="J203" s="23">
        <f ca="1">COUNTIF(OFFSET(class11_2,MATCH(J$1,'11 класс'!$A:$A,0)-7+'Итог по классам'!$B203,,,),"ш")</f>
        <v>1</v>
      </c>
      <c r="K203" s="65">
        <f ca="1">COUNTIF(OFFSET(class11_1,MATCH(K$1,'11 класс'!$A:$A,0)-7+'Итог по классам'!$B203,,,),"Ф")</f>
        <v>0</v>
      </c>
      <c r="L203" s="23">
        <f ca="1">COUNTIF(OFFSET(class11_1,MATCH(L$1,'11 класс'!$A:$A,0)-7+'Итог по классам'!$B203,,,),"р")</f>
        <v>0</v>
      </c>
      <c r="M203" s="23">
        <f ca="1">COUNTIF(OFFSET(class11_1,MATCH(M$1,'11 класс'!$A:$A,0)-7+'Итог по классам'!$B203,,,),"ш")</f>
        <v>0</v>
      </c>
      <c r="N203" s="23">
        <f ca="1">COUNTIF(OFFSET(class11_2,MATCH(N$1,'11 класс'!$A:$A,0)-7+'Итог по классам'!$B203,,,),"Ф")</f>
        <v>0</v>
      </c>
      <c r="O203" s="23">
        <f ca="1">COUNTIF(OFFSET(class11_2,MATCH(O$1,'11 класс'!$A:$A,0)-7+'Итог по классам'!$B203,,,),"р")</f>
        <v>0</v>
      </c>
      <c r="P203" s="23">
        <f ca="1">COUNTIF(OFFSET(class11_2,MATCH(P$1,'11 класс'!$A:$A,0)-7+'Итог по классам'!$B203,,,),"ш")</f>
        <v>0</v>
      </c>
      <c r="Q203" s="65" t="e">
        <f ca="1">COUNTIF(OFFSET(class11_1,MATCH(Q$1,'11 класс'!$A:$A,0)-7+'Итог по классам'!$B203,,,),"Ф")</f>
        <v>#N/A</v>
      </c>
      <c r="R203" s="23" t="e">
        <f ca="1">COUNTIF(OFFSET(class11_1,MATCH(R$1,'11 класс'!$A:$A,0)-7+'Итог по классам'!$B203,,,),"р")</f>
        <v>#N/A</v>
      </c>
      <c r="S203" s="23" t="e">
        <f ca="1">COUNTIF(OFFSET(class11_1,MATCH(S$1,'11 класс'!$A:$A,0)-7+'Итог по классам'!$B203,,,),"ш")</f>
        <v>#N/A</v>
      </c>
      <c r="T203" s="23" t="e">
        <f ca="1">COUNTIF(OFFSET(class11_2,MATCH(T$1,'11 класс'!$A:$A,0)-7+'Итог по классам'!$B203,,,),"Ф")</f>
        <v>#N/A</v>
      </c>
      <c r="U203" s="23" t="e">
        <f ca="1">COUNTIF(OFFSET(class11_2,MATCH(U$1,'11 класс'!$A:$A,0)-7+'Итог по классам'!$B203,,,),"р")</f>
        <v>#N/A</v>
      </c>
      <c r="V203" s="23" t="e">
        <f ca="1">COUNTIF(OFFSET(class11_2,MATCH(V$1,'11 класс'!$A:$A,0)-7+'Итог по классам'!$B203,,,),"ш")</f>
        <v>#N/A</v>
      </c>
      <c r="W203" s="65" t="e">
        <f ca="1">COUNTIF(OFFSET(class11_1,MATCH(W$1,'11 класс'!$A:$A,0)-7+'Итог по классам'!$B203,,,),"Ф")</f>
        <v>#N/A</v>
      </c>
      <c r="X203" s="23" t="e">
        <f ca="1">COUNTIF(OFFSET(class11_1,MATCH(X$1,'11 класс'!$A:$A,0)-7+'Итог по классам'!$B203,,,),"р")</f>
        <v>#N/A</v>
      </c>
      <c r="Y203" s="23" t="e">
        <f ca="1">COUNTIF(OFFSET(class11_1,MATCH(Y$1,'11 класс'!$A:$A,0)-7+'Итог по классам'!$B203,,,),"ш")</f>
        <v>#N/A</v>
      </c>
      <c r="Z203" s="23" t="e">
        <f ca="1">COUNTIF(OFFSET(class11_2,MATCH(Z$1,'11 класс'!$A:$A,0)-7+'Итог по классам'!$B203,,,),"Ф")</f>
        <v>#N/A</v>
      </c>
      <c r="AA203" s="23" t="e">
        <f ca="1">COUNTIF(OFFSET(class11_2,MATCH(AA$1,'11 класс'!$A:$A,0)-7+'Итог по классам'!$B203,,,),"р")</f>
        <v>#N/A</v>
      </c>
      <c r="AB203" s="23" t="e">
        <f ca="1">COUNTIF(OFFSET(class11_2,MATCH(AB$1,'11 класс'!$A:$A,0)-7+'Итог по классам'!$B203,,,),"ш")</f>
        <v>#N/A</v>
      </c>
    </row>
    <row r="204" spans="1:28" ht="15.75" customHeight="1" x14ac:dyDescent="0.25">
      <c r="A204" s="64">
        <f t="shared" si="9"/>
        <v>1</v>
      </c>
      <c r="B204" s="23">
        <v>18</v>
      </c>
      <c r="C204" s="38" t="s">
        <v>100</v>
      </c>
      <c r="D204" s="38" t="s">
        <v>126</v>
      </c>
      <c r="E204" s="23">
        <f ca="1">COUNTIF(OFFSET(class11_1,MATCH(E$1,'11 класс'!$A:$A,0)-7+'Итог по классам'!$B204,,,),"Ф")</f>
        <v>0</v>
      </c>
      <c r="F204" s="23">
        <f ca="1">COUNTIF(OFFSET(class11_1,MATCH(F$1,'11 класс'!$A:$A,0)-7+'Итог по классам'!$B204,,,),"р")</f>
        <v>0</v>
      </c>
      <c r="G204" s="23">
        <f ca="1">COUNTIF(OFFSET(class11_1,MATCH(G$1,'11 класс'!$A:$A,0)-7+'Итог по классам'!$B204,,,),"ш")</f>
        <v>1</v>
      </c>
      <c r="H204" s="23">
        <f ca="1">COUNTIF(OFFSET(class11_2,MATCH(H$1,'11 класс'!$A:$A,0)-7+'Итог по классам'!$B204,,,),"Ф")</f>
        <v>0</v>
      </c>
      <c r="I204" s="23">
        <f ca="1">COUNTIF(OFFSET(class11_2,MATCH(I$1,'11 класс'!$A:$A,0)-7+'Итог по классам'!$B204,,,),"р")</f>
        <v>0</v>
      </c>
      <c r="J204" s="23">
        <f ca="1">COUNTIF(OFFSET(class11_2,MATCH(J$1,'11 класс'!$A:$A,0)-7+'Итог по классам'!$B204,,,),"ш")</f>
        <v>2</v>
      </c>
      <c r="K204" s="65">
        <f ca="1">COUNTIF(OFFSET(class11_1,MATCH(K$1,'11 класс'!$A:$A,0)-7+'Итог по классам'!$B204,,,),"Ф")</f>
        <v>0</v>
      </c>
      <c r="L204" s="23">
        <f ca="1">COUNTIF(OFFSET(class11_1,MATCH(L$1,'11 класс'!$A:$A,0)-7+'Итог по классам'!$B204,,,),"р")</f>
        <v>0</v>
      </c>
      <c r="M204" s="23">
        <f ca="1">COUNTIF(OFFSET(class11_1,MATCH(M$1,'11 класс'!$A:$A,0)-7+'Итог по классам'!$B204,,,),"ш")</f>
        <v>0</v>
      </c>
      <c r="N204" s="23">
        <f ca="1">COUNTIF(OFFSET(class11_2,MATCH(N$1,'11 класс'!$A:$A,0)-7+'Итог по классам'!$B204,,,),"Ф")</f>
        <v>0</v>
      </c>
      <c r="O204" s="23">
        <f ca="1">COUNTIF(OFFSET(class11_2,MATCH(O$1,'11 класс'!$A:$A,0)-7+'Итог по классам'!$B204,,,),"р")</f>
        <v>0</v>
      </c>
      <c r="P204" s="23">
        <f ca="1">COUNTIF(OFFSET(class11_2,MATCH(P$1,'11 класс'!$A:$A,0)-7+'Итог по классам'!$B204,,,),"ш")</f>
        <v>0</v>
      </c>
      <c r="Q204" s="65" t="e">
        <f ca="1">COUNTIF(OFFSET(class11_1,MATCH(Q$1,'11 класс'!$A:$A,0)-7+'Итог по классам'!$B204,,,),"Ф")</f>
        <v>#N/A</v>
      </c>
      <c r="R204" s="23" t="e">
        <f ca="1">COUNTIF(OFFSET(class11_1,MATCH(R$1,'11 класс'!$A:$A,0)-7+'Итог по классам'!$B204,,,),"р")</f>
        <v>#N/A</v>
      </c>
      <c r="S204" s="23" t="e">
        <f ca="1">COUNTIF(OFFSET(class11_1,MATCH(S$1,'11 класс'!$A:$A,0)-7+'Итог по классам'!$B204,,,),"ш")</f>
        <v>#N/A</v>
      </c>
      <c r="T204" s="23" t="e">
        <f ca="1">COUNTIF(OFFSET(class11_2,MATCH(T$1,'11 класс'!$A:$A,0)-7+'Итог по классам'!$B204,,,),"Ф")</f>
        <v>#N/A</v>
      </c>
      <c r="U204" s="23" t="e">
        <f ca="1">COUNTIF(OFFSET(class11_2,MATCH(U$1,'11 класс'!$A:$A,0)-7+'Итог по классам'!$B204,,,),"р")</f>
        <v>#N/A</v>
      </c>
      <c r="V204" s="23" t="e">
        <f ca="1">COUNTIF(OFFSET(class11_2,MATCH(V$1,'11 класс'!$A:$A,0)-7+'Итог по классам'!$B204,,,),"ш")</f>
        <v>#N/A</v>
      </c>
      <c r="W204" s="65" t="e">
        <f ca="1">COUNTIF(OFFSET(class11_1,MATCH(W$1,'11 класс'!$A:$A,0)-7+'Итог по классам'!$B204,,,),"Ф")</f>
        <v>#N/A</v>
      </c>
      <c r="X204" s="23" t="e">
        <f ca="1">COUNTIF(OFFSET(class11_1,MATCH(X$1,'11 класс'!$A:$A,0)-7+'Итог по классам'!$B204,,,),"р")</f>
        <v>#N/A</v>
      </c>
      <c r="Y204" s="23" t="e">
        <f ca="1">COUNTIF(OFFSET(class11_1,MATCH(Y$1,'11 класс'!$A:$A,0)-7+'Итог по классам'!$B204,,,),"ш")</f>
        <v>#N/A</v>
      </c>
      <c r="Z204" s="23" t="e">
        <f ca="1">COUNTIF(OFFSET(class11_2,MATCH(Z$1,'11 класс'!$A:$A,0)-7+'Итог по классам'!$B204,,,),"Ф")</f>
        <v>#N/A</v>
      </c>
      <c r="AA204" s="23" t="e">
        <f ca="1">COUNTIF(OFFSET(class11_2,MATCH(AA$1,'11 класс'!$A:$A,0)-7+'Итог по классам'!$B204,,,),"р")</f>
        <v>#N/A</v>
      </c>
      <c r="AB204" s="23" t="e">
        <f ca="1">COUNTIF(OFFSET(class11_2,MATCH(AB$1,'11 класс'!$A:$A,0)-7+'Итог по классам'!$B204,,,),"ш")</f>
        <v>#N/A</v>
      </c>
    </row>
    <row r="205" spans="1:28" ht="15.75" customHeight="1" x14ac:dyDescent="0.25">
      <c r="A205" s="64">
        <f t="shared" si="9"/>
        <v>1</v>
      </c>
      <c r="B205" s="23">
        <v>19</v>
      </c>
      <c r="C205" s="38" t="s">
        <v>101</v>
      </c>
      <c r="D205" s="38" t="s">
        <v>126</v>
      </c>
      <c r="E205" s="23">
        <f ca="1">COUNTIF(OFFSET(class11_1,MATCH(E$1,'11 класс'!$A:$A,0)-7+'Итог по классам'!$B205,,,),"Ф")</f>
        <v>0</v>
      </c>
      <c r="F205" s="23">
        <f ca="1">COUNTIF(OFFSET(class11_1,MATCH(F$1,'11 класс'!$A:$A,0)-7+'Итог по классам'!$B205,,,),"р")</f>
        <v>0</v>
      </c>
      <c r="G205" s="23">
        <f ca="1">COUNTIF(OFFSET(class11_1,MATCH(G$1,'11 класс'!$A:$A,0)-7+'Итог по классам'!$B205,,,),"ш")</f>
        <v>0</v>
      </c>
      <c r="H205" s="23">
        <f ca="1">COUNTIF(OFFSET(class11_2,MATCH(H$1,'11 класс'!$A:$A,0)-7+'Итог по классам'!$B205,,,),"Ф")</f>
        <v>0</v>
      </c>
      <c r="I205" s="23">
        <f ca="1">COUNTIF(OFFSET(class11_2,MATCH(I$1,'11 класс'!$A:$A,0)-7+'Итог по классам'!$B205,,,),"р")</f>
        <v>0</v>
      </c>
      <c r="J205" s="23">
        <f ca="1">COUNTIF(OFFSET(class11_2,MATCH(J$1,'11 класс'!$A:$A,0)-7+'Итог по классам'!$B205,,,),"ш")</f>
        <v>0</v>
      </c>
      <c r="K205" s="65">
        <f ca="1">COUNTIF(OFFSET(class11_1,MATCH(K$1,'11 класс'!$A:$A,0)-7+'Итог по классам'!$B205,,,),"Ф")</f>
        <v>0</v>
      </c>
      <c r="L205" s="23">
        <f ca="1">COUNTIF(OFFSET(class11_1,MATCH(L$1,'11 класс'!$A:$A,0)-7+'Итог по классам'!$B205,,,),"р")</f>
        <v>0</v>
      </c>
      <c r="M205" s="23">
        <f ca="1">COUNTIF(OFFSET(class11_1,MATCH(M$1,'11 класс'!$A:$A,0)-7+'Итог по классам'!$B205,,,),"ш")</f>
        <v>0</v>
      </c>
      <c r="N205" s="23">
        <f ca="1">COUNTIF(OFFSET(class11_2,MATCH(N$1,'11 класс'!$A:$A,0)-7+'Итог по классам'!$B205,,,),"Ф")</f>
        <v>0</v>
      </c>
      <c r="O205" s="23">
        <f ca="1">COUNTIF(OFFSET(class11_2,MATCH(O$1,'11 класс'!$A:$A,0)-7+'Итог по классам'!$B205,,,),"р")</f>
        <v>0</v>
      </c>
      <c r="P205" s="23">
        <f ca="1">COUNTIF(OFFSET(class11_2,MATCH(P$1,'11 класс'!$A:$A,0)-7+'Итог по классам'!$B205,,,),"ш")</f>
        <v>0</v>
      </c>
      <c r="Q205" s="65" t="e">
        <f ca="1">COUNTIF(OFFSET(class11_1,MATCH(Q$1,'11 класс'!$A:$A,0)-7+'Итог по классам'!$B205,,,),"Ф")</f>
        <v>#N/A</v>
      </c>
      <c r="R205" s="23" t="e">
        <f ca="1">COUNTIF(OFFSET(class11_1,MATCH(R$1,'11 класс'!$A:$A,0)-7+'Итог по классам'!$B205,,,),"р")</f>
        <v>#N/A</v>
      </c>
      <c r="S205" s="23" t="e">
        <f ca="1">COUNTIF(OFFSET(class11_1,MATCH(S$1,'11 класс'!$A:$A,0)-7+'Итог по классам'!$B205,,,),"ш")</f>
        <v>#N/A</v>
      </c>
      <c r="T205" s="23" t="e">
        <f ca="1">COUNTIF(OFFSET(class11_2,MATCH(T$1,'11 класс'!$A:$A,0)-7+'Итог по классам'!$B205,,,),"Ф")</f>
        <v>#N/A</v>
      </c>
      <c r="U205" s="23" t="e">
        <f ca="1">COUNTIF(OFFSET(class11_2,MATCH(U$1,'11 класс'!$A:$A,0)-7+'Итог по классам'!$B205,,,),"р")</f>
        <v>#N/A</v>
      </c>
      <c r="V205" s="23" t="e">
        <f ca="1">COUNTIF(OFFSET(class11_2,MATCH(V$1,'11 класс'!$A:$A,0)-7+'Итог по классам'!$B205,,,),"ш")</f>
        <v>#N/A</v>
      </c>
      <c r="W205" s="65" t="e">
        <f ca="1">COUNTIF(OFFSET(class11_1,MATCH(W$1,'11 класс'!$A:$A,0)-7+'Итог по классам'!$B205,,,),"Ф")</f>
        <v>#N/A</v>
      </c>
      <c r="X205" s="23" t="e">
        <f ca="1">COUNTIF(OFFSET(class11_1,MATCH(X$1,'11 класс'!$A:$A,0)-7+'Итог по классам'!$B205,,,),"р")</f>
        <v>#N/A</v>
      </c>
      <c r="Y205" s="23" t="e">
        <f ca="1">COUNTIF(OFFSET(class11_1,MATCH(Y$1,'11 класс'!$A:$A,0)-7+'Итог по классам'!$B205,,,),"ш")</f>
        <v>#N/A</v>
      </c>
      <c r="Z205" s="23" t="e">
        <f ca="1">COUNTIF(OFFSET(class11_2,MATCH(Z$1,'11 класс'!$A:$A,0)-7+'Итог по классам'!$B205,,,),"Ф")</f>
        <v>#N/A</v>
      </c>
      <c r="AA205" s="23" t="e">
        <f ca="1">COUNTIF(OFFSET(class11_2,MATCH(AA$1,'11 класс'!$A:$A,0)-7+'Итог по классам'!$B205,,,),"р")</f>
        <v>#N/A</v>
      </c>
      <c r="AB205" s="23" t="e">
        <f ca="1">COUNTIF(OFFSET(class11_2,MATCH(AB$1,'11 класс'!$A:$A,0)-7+'Итог по классам'!$B205,,,),"ш")</f>
        <v>#N/A</v>
      </c>
    </row>
    <row r="206" spans="1:28" ht="15.75" customHeight="1" x14ac:dyDescent="0.25">
      <c r="A206" s="64">
        <f t="shared" si="9"/>
        <v>1</v>
      </c>
      <c r="B206" s="23">
        <v>20</v>
      </c>
      <c r="C206" s="38" t="s">
        <v>122</v>
      </c>
      <c r="D206" s="38" t="s">
        <v>126</v>
      </c>
      <c r="E206" s="23">
        <f ca="1">COUNTIF(OFFSET(class11_1,MATCH(E$1,'11 класс'!$A:$A,0)-7+'Итог по классам'!$B206,,,),"Ф")</f>
        <v>0</v>
      </c>
      <c r="F206" s="23">
        <f ca="1">COUNTIF(OFFSET(class11_1,MATCH(F$1,'11 класс'!$A:$A,0)-7+'Итог по классам'!$B206,,,),"р")</f>
        <v>0</v>
      </c>
      <c r="G206" s="23">
        <f ca="1">COUNTIF(OFFSET(class11_1,MATCH(G$1,'11 класс'!$A:$A,0)-7+'Итог по классам'!$B206,,,),"ш")</f>
        <v>0</v>
      </c>
      <c r="H206" s="23">
        <f ca="1">COUNTIF(OFFSET(class11_2,MATCH(H$1,'11 класс'!$A:$A,0)-7+'Итог по классам'!$B206,,,),"Ф")</f>
        <v>0</v>
      </c>
      <c r="I206" s="23">
        <f ca="1">COUNTIF(OFFSET(class11_2,MATCH(I$1,'11 класс'!$A:$A,0)-7+'Итог по классам'!$B206,,,),"р")</f>
        <v>0</v>
      </c>
      <c r="J206" s="23">
        <f ca="1">COUNTIF(OFFSET(class11_2,MATCH(J$1,'11 класс'!$A:$A,0)-7+'Итог по классам'!$B206,,,),"ш")</f>
        <v>0</v>
      </c>
      <c r="K206" s="65">
        <f ca="1">COUNTIF(OFFSET(class11_1,MATCH(K$1,'11 класс'!$A:$A,0)-7+'Итог по классам'!$B206,,,),"Ф")</f>
        <v>0</v>
      </c>
      <c r="L206" s="23">
        <f ca="1">COUNTIF(OFFSET(class11_1,MATCH(L$1,'11 класс'!$A:$A,0)-7+'Итог по классам'!$B206,,,),"р")</f>
        <v>0</v>
      </c>
      <c r="M206" s="23">
        <f ca="1">COUNTIF(OFFSET(class11_1,MATCH(M$1,'11 класс'!$A:$A,0)-7+'Итог по классам'!$B206,,,),"ш")</f>
        <v>0</v>
      </c>
      <c r="N206" s="23">
        <f ca="1">COUNTIF(OFFSET(class11_2,MATCH(N$1,'11 класс'!$A:$A,0)-7+'Итог по классам'!$B206,,,),"Ф")</f>
        <v>0</v>
      </c>
      <c r="O206" s="23">
        <f ca="1">COUNTIF(OFFSET(class11_2,MATCH(O$1,'11 класс'!$A:$A,0)-7+'Итог по классам'!$B206,,,),"р")</f>
        <v>0</v>
      </c>
      <c r="P206" s="23">
        <f ca="1">COUNTIF(OFFSET(class11_2,MATCH(P$1,'11 класс'!$A:$A,0)-7+'Итог по классам'!$B206,,,),"ш")</f>
        <v>0</v>
      </c>
      <c r="Q206" s="65" t="e">
        <f ca="1">COUNTIF(OFFSET(class11_1,MATCH(Q$1,'11 класс'!$A:$A,0)-7+'Итог по классам'!$B206,,,),"Ф")</f>
        <v>#N/A</v>
      </c>
      <c r="R206" s="23" t="e">
        <f ca="1">COUNTIF(OFFSET(class11_1,MATCH(R$1,'11 класс'!$A:$A,0)-7+'Итог по классам'!$B206,,,),"р")</f>
        <v>#N/A</v>
      </c>
      <c r="S206" s="23" t="e">
        <f ca="1">COUNTIF(OFFSET(class11_1,MATCH(S$1,'11 класс'!$A:$A,0)-7+'Итог по классам'!$B206,,,),"ш")</f>
        <v>#N/A</v>
      </c>
      <c r="T206" s="23" t="e">
        <f ca="1">COUNTIF(OFFSET(class11_2,MATCH(T$1,'11 класс'!$A:$A,0)-7+'Итог по классам'!$B206,,,),"Ф")</f>
        <v>#N/A</v>
      </c>
      <c r="U206" s="23" t="e">
        <f ca="1">COUNTIF(OFFSET(class11_2,MATCH(U$1,'11 класс'!$A:$A,0)-7+'Итог по классам'!$B206,,,),"р")</f>
        <v>#N/A</v>
      </c>
      <c r="V206" s="23" t="e">
        <f ca="1">COUNTIF(OFFSET(class11_2,MATCH(V$1,'11 класс'!$A:$A,0)-7+'Итог по классам'!$B206,,,),"ш")</f>
        <v>#N/A</v>
      </c>
      <c r="W206" s="65" t="e">
        <f ca="1">COUNTIF(OFFSET(class11_1,MATCH(W$1,'11 класс'!$A:$A,0)-7+'Итог по классам'!$B206,,,),"Ф")</f>
        <v>#N/A</v>
      </c>
      <c r="X206" s="23" t="e">
        <f ca="1">COUNTIF(OFFSET(class11_1,MATCH(X$1,'11 класс'!$A:$A,0)-7+'Итог по классам'!$B206,,,),"р")</f>
        <v>#N/A</v>
      </c>
      <c r="Y206" s="23" t="e">
        <f ca="1">COUNTIF(OFFSET(class11_1,MATCH(Y$1,'11 класс'!$A:$A,0)-7+'Итог по классам'!$B206,,,),"ш")</f>
        <v>#N/A</v>
      </c>
      <c r="Z206" s="23" t="e">
        <f ca="1">COUNTIF(OFFSET(class11_2,MATCH(Z$1,'11 класс'!$A:$A,0)-7+'Итог по классам'!$B206,,,),"Ф")</f>
        <v>#N/A</v>
      </c>
      <c r="AA206" s="23" t="e">
        <f ca="1">COUNTIF(OFFSET(class11_2,MATCH(AA$1,'11 класс'!$A:$A,0)-7+'Итог по классам'!$B206,,,),"р")</f>
        <v>#N/A</v>
      </c>
      <c r="AB206" s="23" t="e">
        <f ca="1">COUNTIF(OFFSET(class11_2,MATCH(AB$1,'11 класс'!$A:$A,0)-7+'Итог по классам'!$B206,,,),"ш")</f>
        <v>#N/A</v>
      </c>
    </row>
    <row r="207" spans="1:28" ht="15.75" customHeight="1" x14ac:dyDescent="0.25">
      <c r="A207" s="64">
        <f t="shared" si="9"/>
        <v>1</v>
      </c>
      <c r="B207" s="23">
        <v>21</v>
      </c>
      <c r="C207" s="38" t="s">
        <v>123</v>
      </c>
      <c r="D207" s="38" t="s">
        <v>126</v>
      </c>
      <c r="E207" s="23">
        <f ca="1">COUNTIF(OFFSET(class11_1,MATCH(E$1,'11 класс'!$A:$A,0)-7+'Итог по классам'!$B207,,,),"Ф")</f>
        <v>0</v>
      </c>
      <c r="F207" s="23">
        <f ca="1">COUNTIF(OFFSET(class11_1,MATCH(F$1,'11 класс'!$A:$A,0)-7+'Итог по классам'!$B207,,,),"р")</f>
        <v>0</v>
      </c>
      <c r="G207" s="23">
        <f ca="1">COUNTIF(OFFSET(class11_1,MATCH(G$1,'11 класс'!$A:$A,0)-7+'Итог по классам'!$B207,,,),"ш")</f>
        <v>0</v>
      </c>
      <c r="H207" s="23">
        <f ca="1">COUNTIF(OFFSET(class11_2,MATCH(H$1,'11 класс'!$A:$A,0)-7+'Итог по классам'!$B207,,,),"Ф")</f>
        <v>0</v>
      </c>
      <c r="I207" s="23">
        <f ca="1">COUNTIF(OFFSET(class11_2,MATCH(I$1,'11 класс'!$A:$A,0)-7+'Итог по классам'!$B207,,,),"р")</f>
        <v>0</v>
      </c>
      <c r="J207" s="23">
        <f ca="1">COUNTIF(OFFSET(class11_2,MATCH(J$1,'11 класс'!$A:$A,0)-7+'Итог по классам'!$B207,,,),"ш")</f>
        <v>0</v>
      </c>
      <c r="K207" s="65">
        <f ca="1">COUNTIF(OFFSET(class11_1,MATCH(K$1,'11 класс'!$A:$A,0)-7+'Итог по классам'!$B207,,,),"Ф")</f>
        <v>0</v>
      </c>
      <c r="L207" s="23">
        <f ca="1">COUNTIF(OFFSET(class11_1,MATCH(L$1,'11 класс'!$A:$A,0)-7+'Итог по классам'!$B207,,,),"р")</f>
        <v>0</v>
      </c>
      <c r="M207" s="23">
        <f ca="1">COUNTIF(OFFSET(class11_1,MATCH(M$1,'11 класс'!$A:$A,0)-7+'Итог по классам'!$B207,,,),"ш")</f>
        <v>0</v>
      </c>
      <c r="N207" s="23">
        <f ca="1">COUNTIF(OFFSET(class11_2,MATCH(N$1,'11 класс'!$A:$A,0)-7+'Итог по классам'!$B207,,,),"Ф")</f>
        <v>0</v>
      </c>
      <c r="O207" s="23">
        <f ca="1">COUNTIF(OFFSET(class11_2,MATCH(O$1,'11 класс'!$A:$A,0)-7+'Итог по классам'!$B207,,,),"р")</f>
        <v>0</v>
      </c>
      <c r="P207" s="23">
        <f ca="1">COUNTIF(OFFSET(class11_2,MATCH(P$1,'11 класс'!$A:$A,0)-7+'Итог по классам'!$B207,,,),"ш")</f>
        <v>0</v>
      </c>
      <c r="Q207" s="65" t="e">
        <f ca="1">COUNTIF(OFFSET(class11_1,MATCH(Q$1,'11 класс'!$A:$A,0)-7+'Итог по классам'!$B207,,,),"Ф")</f>
        <v>#N/A</v>
      </c>
      <c r="R207" s="23" t="e">
        <f ca="1">COUNTIF(OFFSET(class11_1,MATCH(R$1,'11 класс'!$A:$A,0)-7+'Итог по классам'!$B207,,,),"р")</f>
        <v>#N/A</v>
      </c>
      <c r="S207" s="23" t="e">
        <f ca="1">COUNTIF(OFFSET(class11_1,MATCH(S$1,'11 класс'!$A:$A,0)-7+'Итог по классам'!$B207,,,),"ш")</f>
        <v>#N/A</v>
      </c>
      <c r="T207" s="23" t="e">
        <f ca="1">COUNTIF(OFFSET(class11_2,MATCH(T$1,'11 класс'!$A:$A,0)-7+'Итог по классам'!$B207,,,),"Ф")</f>
        <v>#N/A</v>
      </c>
      <c r="U207" s="23" t="e">
        <f ca="1">COUNTIF(OFFSET(class11_2,MATCH(U$1,'11 класс'!$A:$A,0)-7+'Итог по классам'!$B207,,,),"р")</f>
        <v>#N/A</v>
      </c>
      <c r="V207" s="23" t="e">
        <f ca="1">COUNTIF(OFFSET(class11_2,MATCH(V$1,'11 класс'!$A:$A,0)-7+'Итог по классам'!$B207,,,),"ш")</f>
        <v>#N/A</v>
      </c>
      <c r="W207" s="65" t="e">
        <f ca="1">COUNTIF(OFFSET(class11_1,MATCH(W$1,'11 класс'!$A:$A,0)-7+'Итог по классам'!$B207,,,),"Ф")</f>
        <v>#N/A</v>
      </c>
      <c r="X207" s="23" t="e">
        <f ca="1">COUNTIF(OFFSET(class11_1,MATCH(X$1,'11 класс'!$A:$A,0)-7+'Итог по классам'!$B207,,,),"р")</f>
        <v>#N/A</v>
      </c>
      <c r="Y207" s="23" t="e">
        <f ca="1">COUNTIF(OFFSET(class11_1,MATCH(Y$1,'11 класс'!$A:$A,0)-7+'Итог по классам'!$B207,,,),"ш")</f>
        <v>#N/A</v>
      </c>
      <c r="Z207" s="23" t="e">
        <f ca="1">COUNTIF(OFFSET(class11_2,MATCH(Z$1,'11 класс'!$A:$A,0)-7+'Итог по классам'!$B207,,,),"Ф")</f>
        <v>#N/A</v>
      </c>
      <c r="AA207" s="23" t="e">
        <f ca="1">COUNTIF(OFFSET(class11_2,MATCH(AA$1,'11 класс'!$A:$A,0)-7+'Итог по классам'!$B207,,,),"р")</f>
        <v>#N/A</v>
      </c>
      <c r="AB207" s="23" t="e">
        <f ca="1">COUNTIF(OFFSET(class11_2,MATCH(AB$1,'11 класс'!$A:$A,0)-7+'Итог по классам'!$B207,,,),"ш")</f>
        <v>#N/A</v>
      </c>
    </row>
    <row r="208" spans="1:28" ht="15.75" customHeight="1" x14ac:dyDescent="0.25">
      <c r="A208" s="64">
        <f t="shared" si="9"/>
        <v>1</v>
      </c>
      <c r="B208" s="23">
        <v>22</v>
      </c>
      <c r="C208" s="38" t="s">
        <v>81</v>
      </c>
      <c r="D208" s="38" t="s">
        <v>126</v>
      </c>
      <c r="E208" s="23">
        <f ca="1">COUNTIF(OFFSET(class11_1,MATCH(E$1,'11 класс'!$A:$A,0)-7+'Итог по классам'!$B208,,,),"Ф")</f>
        <v>0</v>
      </c>
      <c r="F208" s="23">
        <f ca="1">COUNTIF(OFFSET(class11_1,MATCH(F$1,'11 класс'!$A:$A,0)-7+'Итог по классам'!$B208,,,),"р")</f>
        <v>0</v>
      </c>
      <c r="G208" s="23">
        <f ca="1">COUNTIF(OFFSET(class11_1,MATCH(G$1,'11 класс'!$A:$A,0)-7+'Итог по классам'!$B208,,,),"ш")</f>
        <v>0</v>
      </c>
      <c r="H208" s="23">
        <f ca="1">COUNTIF(OFFSET(class11_2,MATCH(H$1,'11 класс'!$A:$A,0)-7+'Итог по классам'!$B208,,,),"Ф")</f>
        <v>0</v>
      </c>
      <c r="I208" s="23">
        <f ca="1">COUNTIF(OFFSET(class11_2,MATCH(I$1,'11 класс'!$A:$A,0)-7+'Итог по классам'!$B208,,,),"р")</f>
        <v>0</v>
      </c>
      <c r="J208" s="23">
        <f ca="1">COUNTIF(OFFSET(class11_2,MATCH(J$1,'11 класс'!$A:$A,0)-7+'Итог по классам'!$B208,,,),"ш")</f>
        <v>0</v>
      </c>
      <c r="K208" s="65">
        <f ca="1">COUNTIF(OFFSET(class11_1,MATCH(K$1,'11 класс'!$A:$A,0)-7+'Итог по классам'!$B208,,,),"Ф")</f>
        <v>0</v>
      </c>
      <c r="L208" s="23">
        <f ca="1">COUNTIF(OFFSET(class11_1,MATCH(L$1,'11 класс'!$A:$A,0)-7+'Итог по классам'!$B208,,,),"р")</f>
        <v>0</v>
      </c>
      <c r="M208" s="23">
        <f ca="1">COUNTIF(OFFSET(class11_1,MATCH(M$1,'11 класс'!$A:$A,0)-7+'Итог по классам'!$B208,,,),"ш")</f>
        <v>0</v>
      </c>
      <c r="N208" s="23">
        <f ca="1">COUNTIF(OFFSET(class11_2,MATCH(N$1,'11 класс'!$A:$A,0)-7+'Итог по классам'!$B208,,,),"Ф")</f>
        <v>0</v>
      </c>
      <c r="O208" s="23">
        <f ca="1">COUNTIF(OFFSET(class11_2,MATCH(O$1,'11 класс'!$A:$A,0)-7+'Итог по классам'!$B208,,,),"р")</f>
        <v>0</v>
      </c>
      <c r="P208" s="23">
        <f ca="1">COUNTIF(OFFSET(class11_2,MATCH(P$1,'11 класс'!$A:$A,0)-7+'Итог по классам'!$B208,,,),"ш")</f>
        <v>0</v>
      </c>
      <c r="Q208" s="65" t="e">
        <f ca="1">COUNTIF(OFFSET(class11_1,MATCH(Q$1,'11 класс'!$A:$A,0)-7+'Итог по классам'!$B208,,,),"Ф")</f>
        <v>#N/A</v>
      </c>
      <c r="R208" s="23" t="e">
        <f ca="1">COUNTIF(OFFSET(class11_1,MATCH(R$1,'11 класс'!$A:$A,0)-7+'Итог по классам'!$B208,,,),"р")</f>
        <v>#N/A</v>
      </c>
      <c r="S208" s="23" t="e">
        <f ca="1">COUNTIF(OFFSET(class11_1,MATCH(S$1,'11 класс'!$A:$A,0)-7+'Итог по классам'!$B208,,,),"ш")</f>
        <v>#N/A</v>
      </c>
      <c r="T208" s="23" t="e">
        <f ca="1">COUNTIF(OFFSET(class11_2,MATCH(T$1,'11 класс'!$A:$A,0)-7+'Итог по классам'!$B208,,,),"Ф")</f>
        <v>#N/A</v>
      </c>
      <c r="U208" s="23" t="e">
        <f ca="1">COUNTIF(OFFSET(class11_2,MATCH(U$1,'11 класс'!$A:$A,0)-7+'Итог по классам'!$B208,,,),"р")</f>
        <v>#N/A</v>
      </c>
      <c r="V208" s="23" t="e">
        <f ca="1">COUNTIF(OFFSET(class11_2,MATCH(V$1,'11 класс'!$A:$A,0)-7+'Итог по классам'!$B208,,,),"ш")</f>
        <v>#N/A</v>
      </c>
      <c r="W208" s="65" t="e">
        <f ca="1">COUNTIF(OFFSET(class11_1,MATCH(W$1,'11 класс'!$A:$A,0)-7+'Итог по классам'!$B208,,,),"Ф")</f>
        <v>#N/A</v>
      </c>
      <c r="X208" s="23" t="e">
        <f ca="1">COUNTIF(OFFSET(class11_1,MATCH(X$1,'11 класс'!$A:$A,0)-7+'Итог по классам'!$B208,,,),"р")</f>
        <v>#N/A</v>
      </c>
      <c r="Y208" s="23" t="e">
        <f ca="1">COUNTIF(OFFSET(class11_1,MATCH(Y$1,'11 класс'!$A:$A,0)-7+'Итог по классам'!$B208,,,),"ш")</f>
        <v>#N/A</v>
      </c>
      <c r="Z208" s="23" t="e">
        <f ca="1">COUNTIF(OFFSET(class11_2,MATCH(Z$1,'11 класс'!$A:$A,0)-7+'Итог по классам'!$B208,,,),"Ф")</f>
        <v>#N/A</v>
      </c>
      <c r="AA208" s="23" t="e">
        <f ca="1">COUNTIF(OFFSET(class11_2,MATCH(AA$1,'11 класс'!$A:$A,0)-7+'Итог по классам'!$B208,,,),"р")</f>
        <v>#N/A</v>
      </c>
      <c r="AB208" s="23" t="e">
        <f ca="1">COUNTIF(OFFSET(class11_2,MATCH(AB$1,'11 класс'!$A:$A,0)-7+'Итог по классам'!$B208,,,),"ш")</f>
        <v>#N/A</v>
      </c>
    </row>
    <row r="209" spans="1:28" ht="15.75" customHeight="1" x14ac:dyDescent="0.25">
      <c r="A209" s="64">
        <f t="shared" si="9"/>
        <v>1</v>
      </c>
      <c r="B209" s="23">
        <v>23</v>
      </c>
      <c r="C209" s="38" t="s">
        <v>124</v>
      </c>
      <c r="D209" s="38" t="s">
        <v>126</v>
      </c>
      <c r="E209" s="23">
        <f ca="1">COUNTIF(OFFSET(class11_1,MATCH(E$1,'11 класс'!$A:$A,0)-7+'Итог по классам'!$B209,,,),"Ф")</f>
        <v>0</v>
      </c>
      <c r="F209" s="23">
        <f ca="1">COUNTIF(OFFSET(class11_1,MATCH(F$1,'11 класс'!$A:$A,0)-7+'Итог по классам'!$B209,,,),"р")</f>
        <v>0</v>
      </c>
      <c r="G209" s="23">
        <f ca="1">COUNTIF(OFFSET(class11_1,MATCH(G$1,'11 класс'!$A:$A,0)-7+'Итог по классам'!$B209,,,),"ш")</f>
        <v>0</v>
      </c>
      <c r="H209" s="23">
        <f ca="1">COUNTIF(OFFSET(class11_2,MATCH(H$1,'11 класс'!$A:$A,0)-7+'Итог по классам'!$B209,,,),"Ф")</f>
        <v>0</v>
      </c>
      <c r="I209" s="23">
        <f ca="1">COUNTIF(OFFSET(class11_2,MATCH(I$1,'11 класс'!$A:$A,0)-7+'Итог по классам'!$B209,,,),"р")</f>
        <v>0</v>
      </c>
      <c r="J209" s="23">
        <f ca="1">COUNTIF(OFFSET(class11_2,MATCH(J$1,'11 класс'!$A:$A,0)-7+'Итог по классам'!$B209,,,),"ш")</f>
        <v>0</v>
      </c>
      <c r="K209" s="65">
        <f ca="1">COUNTIF(OFFSET(class11_1,MATCH(K$1,'11 класс'!$A:$A,0)-7+'Итог по классам'!$B209,,,),"Ф")</f>
        <v>0</v>
      </c>
      <c r="L209" s="23">
        <f ca="1">COUNTIF(OFFSET(class11_1,MATCH(L$1,'11 класс'!$A:$A,0)-7+'Итог по классам'!$B209,,,),"р")</f>
        <v>0</v>
      </c>
      <c r="M209" s="23">
        <f ca="1">COUNTIF(OFFSET(class11_1,MATCH(M$1,'11 класс'!$A:$A,0)-7+'Итог по классам'!$B209,,,),"ш")</f>
        <v>0</v>
      </c>
      <c r="N209" s="23">
        <f ca="1">COUNTIF(OFFSET(class11_2,MATCH(N$1,'11 класс'!$A:$A,0)-7+'Итог по классам'!$B209,,,),"Ф")</f>
        <v>0</v>
      </c>
      <c r="O209" s="23">
        <f ca="1">COUNTIF(OFFSET(class11_2,MATCH(O$1,'11 класс'!$A:$A,0)-7+'Итог по классам'!$B209,,,),"р")</f>
        <v>0</v>
      </c>
      <c r="P209" s="23">
        <f ca="1">COUNTIF(OFFSET(class11_2,MATCH(P$1,'11 класс'!$A:$A,0)-7+'Итог по классам'!$B209,,,),"ш")</f>
        <v>0</v>
      </c>
      <c r="Q209" s="65" t="e">
        <f ca="1">COUNTIF(OFFSET(class11_1,MATCH(Q$1,'11 класс'!$A:$A,0)-7+'Итог по классам'!$B209,,,),"Ф")</f>
        <v>#N/A</v>
      </c>
      <c r="R209" s="23" t="e">
        <f ca="1">COUNTIF(OFFSET(class11_1,MATCH(R$1,'11 класс'!$A:$A,0)-7+'Итог по классам'!$B209,,,),"р")</f>
        <v>#N/A</v>
      </c>
      <c r="S209" s="23" t="e">
        <f ca="1">COUNTIF(OFFSET(class11_1,MATCH(S$1,'11 класс'!$A:$A,0)-7+'Итог по классам'!$B209,,,),"ш")</f>
        <v>#N/A</v>
      </c>
      <c r="T209" s="23" t="e">
        <f ca="1">COUNTIF(OFFSET(class11_2,MATCH(T$1,'11 класс'!$A:$A,0)-7+'Итог по классам'!$B209,,,),"Ф")</f>
        <v>#N/A</v>
      </c>
      <c r="U209" s="23" t="e">
        <f ca="1">COUNTIF(OFFSET(class11_2,MATCH(U$1,'11 класс'!$A:$A,0)-7+'Итог по классам'!$B209,,,),"р")</f>
        <v>#N/A</v>
      </c>
      <c r="V209" s="23" t="e">
        <f ca="1">COUNTIF(OFFSET(class11_2,MATCH(V$1,'11 класс'!$A:$A,0)-7+'Итог по классам'!$B209,,,),"ш")</f>
        <v>#N/A</v>
      </c>
      <c r="W209" s="65" t="e">
        <f ca="1">COUNTIF(OFFSET(class11_1,MATCH(W$1,'11 класс'!$A:$A,0)-7+'Итог по классам'!$B209,,,),"Ф")</f>
        <v>#N/A</v>
      </c>
      <c r="X209" s="23" t="e">
        <f ca="1">COUNTIF(OFFSET(class11_1,MATCH(X$1,'11 класс'!$A:$A,0)-7+'Итог по классам'!$B209,,,),"р")</f>
        <v>#N/A</v>
      </c>
      <c r="Y209" s="23" t="e">
        <f ca="1">COUNTIF(OFFSET(class11_1,MATCH(Y$1,'11 класс'!$A:$A,0)-7+'Итог по классам'!$B209,,,),"ш")</f>
        <v>#N/A</v>
      </c>
      <c r="Z209" s="23" t="e">
        <f ca="1">COUNTIF(OFFSET(class11_2,MATCH(Z$1,'11 класс'!$A:$A,0)-7+'Итог по классам'!$B209,,,),"Ф")</f>
        <v>#N/A</v>
      </c>
      <c r="AA209" s="23" t="e">
        <f ca="1">COUNTIF(OFFSET(class11_2,MATCH(AA$1,'11 класс'!$A:$A,0)-7+'Итог по классам'!$B209,,,),"р")</f>
        <v>#N/A</v>
      </c>
      <c r="AB209" s="23" t="e">
        <f ca="1">COUNTIF(OFFSET(class11_2,MATCH(AB$1,'11 класс'!$A:$A,0)-7+'Итог по классам'!$B209,,,),"ш")</f>
        <v>#N/A</v>
      </c>
    </row>
    <row r="210" spans="1:28" ht="15.75" customHeight="1" x14ac:dyDescent="0.25">
      <c r="A210" s="64">
        <f t="shared" si="9"/>
        <v>1</v>
      </c>
      <c r="B210" s="23">
        <v>24</v>
      </c>
      <c r="C210" s="38" t="s">
        <v>102</v>
      </c>
      <c r="D210" s="38" t="s">
        <v>126</v>
      </c>
      <c r="E210" s="23">
        <f ca="1">COUNTIF(OFFSET(class11_1,MATCH(E$1,'11 класс'!$A:$A,0)-7+'Итог по классам'!$B210,,,),"Ф")</f>
        <v>0</v>
      </c>
      <c r="F210" s="23">
        <f ca="1">COUNTIF(OFFSET(class11_1,MATCH(F$1,'11 класс'!$A:$A,0)-7+'Итог по классам'!$B210,,,),"р")</f>
        <v>0</v>
      </c>
      <c r="G210" s="23">
        <f ca="1">COUNTIF(OFFSET(class11_1,MATCH(G$1,'11 класс'!$A:$A,0)-7+'Итог по классам'!$B210,,,),"ш")</f>
        <v>0</v>
      </c>
      <c r="H210" s="23">
        <f ca="1">COUNTIF(OFFSET(class11_2,MATCH(H$1,'11 класс'!$A:$A,0)-7+'Итог по классам'!$B210,,,),"Ф")</f>
        <v>0</v>
      </c>
      <c r="I210" s="23">
        <f ca="1">COUNTIF(OFFSET(class11_2,MATCH(I$1,'11 класс'!$A:$A,0)-7+'Итог по классам'!$B210,,,),"р")</f>
        <v>0</v>
      </c>
      <c r="J210" s="23">
        <f ca="1">COUNTIF(OFFSET(class11_2,MATCH(J$1,'11 класс'!$A:$A,0)-7+'Итог по классам'!$B210,,,),"ш")</f>
        <v>0</v>
      </c>
      <c r="K210" s="65">
        <f ca="1">COUNTIF(OFFSET(class11_1,MATCH(K$1,'11 класс'!$A:$A,0)-7+'Итог по классам'!$B210,,,),"Ф")</f>
        <v>0</v>
      </c>
      <c r="L210" s="23">
        <f ca="1">COUNTIF(OFFSET(class11_1,MATCH(L$1,'11 класс'!$A:$A,0)-7+'Итог по классам'!$B210,,,),"р")</f>
        <v>0</v>
      </c>
      <c r="M210" s="23">
        <f ca="1">COUNTIF(OFFSET(class11_1,MATCH(M$1,'11 класс'!$A:$A,0)-7+'Итог по классам'!$B210,,,),"ш")</f>
        <v>0</v>
      </c>
      <c r="N210" s="23">
        <f ca="1">COUNTIF(OFFSET(class11_2,MATCH(N$1,'11 класс'!$A:$A,0)-7+'Итог по классам'!$B210,,,),"Ф")</f>
        <v>0</v>
      </c>
      <c r="O210" s="23">
        <f ca="1">COUNTIF(OFFSET(class11_2,MATCH(O$1,'11 класс'!$A:$A,0)-7+'Итог по классам'!$B210,,,),"р")</f>
        <v>0</v>
      </c>
      <c r="P210" s="23">
        <f ca="1">COUNTIF(OFFSET(class11_2,MATCH(P$1,'11 класс'!$A:$A,0)-7+'Итог по классам'!$B210,,,),"ш")</f>
        <v>0</v>
      </c>
      <c r="Q210" s="65" t="e">
        <f ca="1">COUNTIF(OFFSET(class11_1,MATCH(Q$1,'11 класс'!$A:$A,0)-7+'Итог по классам'!$B210,,,),"Ф")</f>
        <v>#N/A</v>
      </c>
      <c r="R210" s="23" t="e">
        <f ca="1">COUNTIF(OFFSET(class11_1,MATCH(R$1,'11 класс'!$A:$A,0)-7+'Итог по классам'!$B210,,,),"р")</f>
        <v>#N/A</v>
      </c>
      <c r="S210" s="23" t="e">
        <f ca="1">COUNTIF(OFFSET(class11_1,MATCH(S$1,'11 класс'!$A:$A,0)-7+'Итог по классам'!$B210,,,),"ш")</f>
        <v>#N/A</v>
      </c>
      <c r="T210" s="23" t="e">
        <f ca="1">COUNTIF(OFFSET(class11_2,MATCH(T$1,'11 класс'!$A:$A,0)-7+'Итог по классам'!$B210,,,),"Ф")</f>
        <v>#N/A</v>
      </c>
      <c r="U210" s="23" t="e">
        <f ca="1">COUNTIF(OFFSET(class11_2,MATCH(U$1,'11 класс'!$A:$A,0)-7+'Итог по классам'!$B210,,,),"р")</f>
        <v>#N/A</v>
      </c>
      <c r="V210" s="23" t="e">
        <f ca="1">COUNTIF(OFFSET(class11_2,MATCH(V$1,'11 класс'!$A:$A,0)-7+'Итог по классам'!$B210,,,),"ш")</f>
        <v>#N/A</v>
      </c>
      <c r="W210" s="65" t="e">
        <f ca="1">COUNTIF(OFFSET(class11_1,MATCH(W$1,'11 класс'!$A:$A,0)-7+'Итог по классам'!$B210,,,),"Ф")</f>
        <v>#N/A</v>
      </c>
      <c r="X210" s="23" t="e">
        <f ca="1">COUNTIF(OFFSET(class11_1,MATCH(X$1,'11 класс'!$A:$A,0)-7+'Итог по классам'!$B210,,,),"р")</f>
        <v>#N/A</v>
      </c>
      <c r="Y210" s="23" t="e">
        <f ca="1">COUNTIF(OFFSET(class11_1,MATCH(Y$1,'11 класс'!$A:$A,0)-7+'Итог по классам'!$B210,,,),"ш")</f>
        <v>#N/A</v>
      </c>
      <c r="Z210" s="23" t="e">
        <f ca="1">COUNTIF(OFFSET(class11_2,MATCH(Z$1,'11 класс'!$A:$A,0)-7+'Итог по классам'!$B210,,,),"Ф")</f>
        <v>#N/A</v>
      </c>
      <c r="AA210" s="23" t="e">
        <f ca="1">COUNTIF(OFFSET(class11_2,MATCH(AA$1,'11 класс'!$A:$A,0)-7+'Итог по классам'!$B210,,,),"р")</f>
        <v>#N/A</v>
      </c>
      <c r="AB210" s="23" t="e">
        <f ca="1">COUNTIF(OFFSET(class11_2,MATCH(AB$1,'11 класс'!$A:$A,0)-7+'Итог по классам'!$B210,,,),"ш")</f>
        <v>#N/A</v>
      </c>
    </row>
    <row r="211" spans="1:28" ht="15.75" customHeight="1" x14ac:dyDescent="0.25">
      <c r="A211" s="64">
        <f t="shared" si="9"/>
        <v>1</v>
      </c>
      <c r="B211" s="23">
        <v>25</v>
      </c>
      <c r="C211" s="45" t="s">
        <v>82</v>
      </c>
      <c r="D211" s="45" t="s">
        <v>126</v>
      </c>
      <c r="E211" s="23">
        <f ca="1">COUNTIF(OFFSET(class11_1,MATCH(E$1,'11 класс'!$A:$A,0)-7+'Итог по классам'!$B211,,,),"Ф")</f>
        <v>0</v>
      </c>
      <c r="F211" s="23">
        <f ca="1">COUNTIF(OFFSET(class11_1,MATCH(F$1,'11 класс'!$A:$A,0)-7+'Итог по классам'!$B211,,,),"р")</f>
        <v>0</v>
      </c>
      <c r="G211" s="23">
        <f ca="1">COUNTIF(OFFSET(class11_1,MATCH(G$1,'11 класс'!$A:$A,0)-7+'Итог по классам'!$B211,,,),"ш")</f>
        <v>0</v>
      </c>
      <c r="H211" s="23">
        <f ca="1">COUNTIF(OFFSET(class11_2,MATCH(H$1,'11 класс'!$A:$A,0)-7+'Итог по классам'!$B211,,,),"Ф")</f>
        <v>0</v>
      </c>
      <c r="I211" s="23">
        <f ca="1">COUNTIF(OFFSET(class11_2,MATCH(I$1,'11 класс'!$A:$A,0)-7+'Итог по классам'!$B211,,,),"р")</f>
        <v>0</v>
      </c>
      <c r="J211" s="23">
        <f ca="1">COUNTIF(OFFSET(class11_2,MATCH(J$1,'11 класс'!$A:$A,0)-7+'Итог по классам'!$B211,,,),"ш")</f>
        <v>0</v>
      </c>
      <c r="K211" s="65">
        <f ca="1">COUNTIF(OFFSET(class11_1,MATCH(K$1,'11 класс'!$A:$A,0)-7+'Итог по классам'!$B211,,,),"Ф")</f>
        <v>0</v>
      </c>
      <c r="L211" s="23">
        <f ca="1">COUNTIF(OFFSET(class11_1,MATCH(L$1,'11 класс'!$A:$A,0)-7+'Итог по классам'!$B211,,,),"р")</f>
        <v>0</v>
      </c>
      <c r="M211" s="23">
        <f ca="1">COUNTIF(OFFSET(class11_1,MATCH(M$1,'11 класс'!$A:$A,0)-7+'Итог по классам'!$B211,,,),"ш")</f>
        <v>0</v>
      </c>
      <c r="N211" s="23">
        <f ca="1">COUNTIF(OFFSET(class11_2,MATCH(N$1,'11 класс'!$A:$A,0)-7+'Итог по классам'!$B211,,,),"Ф")</f>
        <v>0</v>
      </c>
      <c r="O211" s="23">
        <f ca="1">COUNTIF(OFFSET(class11_2,MATCH(O$1,'11 класс'!$A:$A,0)-7+'Итог по классам'!$B211,,,),"р")</f>
        <v>0</v>
      </c>
      <c r="P211" s="23">
        <f ca="1">COUNTIF(OFFSET(class11_2,MATCH(P$1,'11 класс'!$A:$A,0)-7+'Итог по классам'!$B211,,,),"ш")</f>
        <v>0</v>
      </c>
      <c r="Q211" s="65" t="e">
        <f ca="1">COUNTIF(OFFSET(class11_1,MATCH(Q$1,'11 класс'!$A:$A,0)-7+'Итог по классам'!$B211,,,),"Ф")</f>
        <v>#N/A</v>
      </c>
      <c r="R211" s="23" t="e">
        <f ca="1">COUNTIF(OFFSET(class11_1,MATCH(R$1,'11 класс'!$A:$A,0)-7+'Итог по классам'!$B211,,,),"р")</f>
        <v>#N/A</v>
      </c>
      <c r="S211" s="23" t="e">
        <f ca="1">COUNTIF(OFFSET(class11_1,MATCH(S$1,'11 класс'!$A:$A,0)-7+'Итог по классам'!$B211,,,),"ш")</f>
        <v>#N/A</v>
      </c>
      <c r="T211" s="23" t="e">
        <f ca="1">COUNTIF(OFFSET(class11_2,MATCH(T$1,'11 класс'!$A:$A,0)-7+'Итог по классам'!$B211,,,),"Ф")</f>
        <v>#N/A</v>
      </c>
      <c r="U211" s="23" t="e">
        <f ca="1">COUNTIF(OFFSET(class11_2,MATCH(U$1,'11 класс'!$A:$A,0)-7+'Итог по классам'!$B211,,,),"р")</f>
        <v>#N/A</v>
      </c>
      <c r="V211" s="23" t="e">
        <f ca="1">COUNTIF(OFFSET(class11_2,MATCH(V$1,'11 класс'!$A:$A,0)-7+'Итог по классам'!$B211,,,),"ш")</f>
        <v>#N/A</v>
      </c>
      <c r="W211" s="65" t="e">
        <f ca="1">COUNTIF(OFFSET(class11_1,MATCH(W$1,'11 класс'!$A:$A,0)-7+'Итог по классам'!$B211,,,),"Ф")</f>
        <v>#N/A</v>
      </c>
      <c r="X211" s="23" t="e">
        <f ca="1">COUNTIF(OFFSET(class11_1,MATCH(X$1,'11 класс'!$A:$A,0)-7+'Итог по классам'!$B211,,,),"р")</f>
        <v>#N/A</v>
      </c>
      <c r="Y211" s="23" t="e">
        <f ca="1">COUNTIF(OFFSET(class11_1,MATCH(Y$1,'11 класс'!$A:$A,0)-7+'Итог по классам'!$B211,,,),"ш")</f>
        <v>#N/A</v>
      </c>
      <c r="Z211" s="23" t="e">
        <f ca="1">COUNTIF(OFFSET(class11_2,MATCH(Z$1,'11 класс'!$A:$A,0)-7+'Итог по классам'!$B211,,,),"Ф")</f>
        <v>#N/A</v>
      </c>
      <c r="AA211" s="23" t="e">
        <f ca="1">COUNTIF(OFFSET(class11_2,MATCH(AA$1,'11 класс'!$A:$A,0)-7+'Итог по классам'!$B211,,,),"р")</f>
        <v>#N/A</v>
      </c>
      <c r="AB211" s="23" t="e">
        <f ca="1">COUNTIF(OFFSET(class11_2,MATCH(AB$1,'11 класс'!$A:$A,0)-7+'Итог по классам'!$B211,,,),"ш")</f>
        <v>#N/A</v>
      </c>
    </row>
  </sheetData>
  <mergeCells count="50">
    <mergeCell ref="E48:J48"/>
    <mergeCell ref="K48:P48"/>
    <mergeCell ref="Q48:V48"/>
    <mergeCell ref="W48:AB48"/>
    <mergeCell ref="E186:J186"/>
    <mergeCell ref="K186:P186"/>
    <mergeCell ref="Q186:V186"/>
    <mergeCell ref="W186:AB186"/>
    <mergeCell ref="E160:J160"/>
    <mergeCell ref="K160:P160"/>
    <mergeCell ref="Q160:V160"/>
    <mergeCell ref="W160:AB160"/>
    <mergeCell ref="E136:J136"/>
    <mergeCell ref="K136:P136"/>
    <mergeCell ref="Q136:V136"/>
    <mergeCell ref="W136:AB136"/>
    <mergeCell ref="E19:J19"/>
    <mergeCell ref="K19:P19"/>
    <mergeCell ref="Q19:V19"/>
    <mergeCell ref="W19:AB19"/>
    <mergeCell ref="E33:J33"/>
    <mergeCell ref="K33:P33"/>
    <mergeCell ref="Q33:V33"/>
    <mergeCell ref="W33:AB33"/>
    <mergeCell ref="C2:C3"/>
    <mergeCell ref="D2:D3"/>
    <mergeCell ref="E2:G2"/>
    <mergeCell ref="H2:J2"/>
    <mergeCell ref="K2:M2"/>
    <mergeCell ref="N2:P2"/>
    <mergeCell ref="Q2:S2"/>
    <mergeCell ref="T2:V2"/>
    <mergeCell ref="W2:Y2"/>
    <mergeCell ref="Z2:AB2"/>
    <mergeCell ref="E5:J5"/>
    <mergeCell ref="K5:P5"/>
    <mergeCell ref="Q5:V5"/>
    <mergeCell ref="W5:AB5"/>
    <mergeCell ref="E113:J113"/>
    <mergeCell ref="K113:P113"/>
    <mergeCell ref="Q113:V113"/>
    <mergeCell ref="W113:AB113"/>
    <mergeCell ref="E69:J69"/>
    <mergeCell ref="K69:P69"/>
    <mergeCell ref="Q69:V69"/>
    <mergeCell ref="W69:AB69"/>
    <mergeCell ref="E90:J90"/>
    <mergeCell ref="K90:P90"/>
    <mergeCell ref="Q90:V90"/>
    <mergeCell ref="W90:AB90"/>
  </mergeCells>
  <conditionalFormatting sqref="E2:AB211">
    <cfRule type="expression" dxfId="1" priority="1">
      <formula>E$1&gt;$A$1</formula>
    </cfRule>
  </conditionalFormatting>
  <conditionalFormatting sqref="E5:AB211">
    <cfRule type="expression" dxfId="0" priority="2">
      <formula>E$1&gt;$A5</formula>
    </cfRule>
  </conditionalFormatting>
  <pageMargins left="0.7" right="0.7" top="0.75" bottom="0.75" header="0" footer="0"/>
  <pageSetup paperSize="9" orientation="landscape" r:id="rId1"/>
  <rowBreaks count="9" manualBreakCount="9">
    <brk id="18" max="16383" man="1"/>
    <brk id="32" max="16383" man="1"/>
    <brk id="46" max="16383" man="1"/>
    <brk id="68" max="16383" man="1"/>
    <brk id="89" max="16383" man="1"/>
    <brk id="112" max="16383" man="1"/>
    <brk id="135" max="16383" man="1"/>
    <brk id="158" max="16383" man="1"/>
    <brk id="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32</vt:i4>
      </vt:variant>
    </vt:vector>
  </HeadingPairs>
  <TitlesOfParts>
    <vt:vector size="44" baseType="lpstr">
      <vt:lpstr>Инструкция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Итог по классам</vt:lpstr>
      <vt:lpstr>cl10name</vt:lpstr>
      <vt:lpstr>cl11name</vt:lpstr>
      <vt:lpstr>cl2name</vt:lpstr>
      <vt:lpstr>cl3name</vt:lpstr>
      <vt:lpstr>cl4name</vt:lpstr>
      <vt:lpstr>cl5name</vt:lpstr>
      <vt:lpstr>cl6name</vt:lpstr>
      <vt:lpstr>cl7name</vt:lpstr>
      <vt:lpstr>cl8name</vt:lpstr>
      <vt:lpstr>cl9name</vt:lpstr>
      <vt:lpstr>class10_1</vt:lpstr>
      <vt:lpstr>class10_2</vt:lpstr>
      <vt:lpstr>class11_1</vt:lpstr>
      <vt:lpstr>class11_2</vt:lpstr>
      <vt:lpstr>class2_1</vt:lpstr>
      <vt:lpstr>class2_2</vt:lpstr>
      <vt:lpstr>class3_1</vt:lpstr>
      <vt:lpstr>class3_2</vt:lpstr>
      <vt:lpstr>class4_1</vt:lpstr>
      <vt:lpstr>class4_2</vt:lpstr>
      <vt:lpstr>class5_1</vt:lpstr>
      <vt:lpstr>class5_2</vt:lpstr>
      <vt:lpstr>class6_1</vt:lpstr>
      <vt:lpstr>class6_2</vt:lpstr>
      <vt:lpstr>class7_1</vt:lpstr>
      <vt:lpstr>class7_2</vt:lpstr>
      <vt:lpstr>class8_1</vt:lpstr>
      <vt:lpstr>class8_2</vt:lpstr>
      <vt:lpstr>class9_1</vt:lpstr>
      <vt:lpstr>class9_2</vt:lpstr>
      <vt:lpstr>'2 класс'!Область_печати</vt:lpstr>
      <vt:lpstr>'4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пт0</cp:lastModifiedBy>
  <cp:lastPrinted>2024-09-27T13:02:00Z</cp:lastPrinted>
  <dcterms:modified xsi:type="dcterms:W3CDTF">2024-09-27T13:03:16Z</dcterms:modified>
</cp:coreProperties>
</file>