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77099B15-845C-4AB5-8CFD-274A25AB747C}" xr6:coauthVersionLast="47" xr6:coauthVersionMax="47" xr10:uidLastSave="{00000000-0000-0000-0000-000000000000}"/>
  <bookViews>
    <workbookView xWindow="-120" yWindow="-120" windowWidth="29040" windowHeight="15840" activeTab="11" xr2:uid="{00000000-000D-0000-FFFF-FFFF00000000}"/>
  </bookViews>
  <sheets>
    <sheet name="Инструкция" sheetId="1" r:id="rId1"/>
    <sheet name="2 класс" sheetId="2" r:id="rId2"/>
    <sheet name="3 класс" sheetId="3" r:id="rId3"/>
    <sheet name="4 класс" sheetId="5" r:id="rId4"/>
    <sheet name="5 класс" sheetId="6" r:id="rId5"/>
    <sheet name="6 класс" sheetId="7" r:id="rId6"/>
    <sheet name="7 класс" sheetId="8" r:id="rId7"/>
    <sheet name="8 класс" sheetId="9" r:id="rId8"/>
    <sheet name="9 класс" sheetId="10" r:id="rId9"/>
    <sheet name="10 класс" sheetId="11" r:id="rId10"/>
    <sheet name="11 класс" sheetId="12" r:id="rId11"/>
    <sheet name="Итог по классам" sheetId="13" r:id="rId12"/>
  </sheets>
  <definedNames>
    <definedName name="cl10name">'10 класс'!$D$6</definedName>
    <definedName name="cl11name">'11 класс'!$D$6</definedName>
    <definedName name="cl2name">'2 класс'!$D$6</definedName>
    <definedName name="cl3name">'3 класс'!$D$6</definedName>
    <definedName name="cl4name">'4 класс'!$D$6</definedName>
    <definedName name="cl5name">'5 класс'!$D$6</definedName>
    <definedName name="cl6name">'6 класс'!$D$6</definedName>
    <definedName name="cl7name">'7 класс'!$D$6</definedName>
    <definedName name="cl8name">'8 класс'!$D$6</definedName>
    <definedName name="cl9name">'9 класс'!$D$6</definedName>
    <definedName name="class10_1">'10 класс'!$D$7:$AA$7</definedName>
    <definedName name="class10_2">'10 класс'!$AB$7:$BE$7</definedName>
    <definedName name="class11_1">'11 класс'!$D$7:$AA$7</definedName>
    <definedName name="class11_2">'11 класс'!$AB$7:$BE$7</definedName>
    <definedName name="class2_1">'2 класс'!$D$7:$AA$7</definedName>
    <definedName name="class2_2">'2 класс'!$AB$7:$BE$7</definedName>
    <definedName name="class3_1">'3 класс'!$D$7:$AA$7</definedName>
    <definedName name="class3_2">'3 класс'!$AB$7:$BE$7</definedName>
    <definedName name="class4_1">'4 класс'!$D$7:$AA$7</definedName>
    <definedName name="class4_2">'4 класс'!$AB$7:$BE$7</definedName>
    <definedName name="class5_1">'5 класс'!$D$7:$AA$7</definedName>
    <definedName name="class5_2">'5 класс'!$AB$7:$BE$7</definedName>
    <definedName name="class6_1">'6 класс'!$D$7:$AA$7</definedName>
    <definedName name="class6_2">'6 класс'!$AB$7:$BE$7</definedName>
    <definedName name="class7_1">'7 класс'!$D$7:$AA$7</definedName>
    <definedName name="class7_2">'7 класс'!$AB$7:$BE$7</definedName>
    <definedName name="class8_1">'8 класс'!$D$7:$AA$7</definedName>
    <definedName name="class8_2">'8 класс'!$AB$7:$BE$7</definedName>
    <definedName name="class9_1">'9 класс'!$D$7:$AA$7</definedName>
    <definedName name="class9_2">'9 класс'!$AB$7:$BE$7</definedName>
  </definedNames>
  <calcPr calcId="181029"/>
</workbook>
</file>

<file path=xl/calcChain.xml><?xml version="1.0" encoding="utf-8"?>
<calcChain xmlns="http://schemas.openxmlformats.org/spreadsheetml/2006/main">
  <c r="AN249" i="13" l="1"/>
  <c r="AM249" i="13"/>
  <c r="AL249" i="13"/>
  <c r="AE249" i="13"/>
  <c r="AD249" i="13"/>
  <c r="AC249" i="13"/>
  <c r="V249" i="13"/>
  <c r="U249" i="13"/>
  <c r="T249" i="13"/>
  <c r="M249" i="13"/>
  <c r="L249" i="13"/>
  <c r="K249" i="13"/>
  <c r="AB248" i="13"/>
  <c r="AA248" i="13"/>
  <c r="AD248" i="13" s="1"/>
  <c r="Z248" i="13"/>
  <c r="Y248" i="13"/>
  <c r="X248" i="13"/>
  <c r="W248" i="13"/>
  <c r="S248" i="13"/>
  <c r="R248" i="13"/>
  <c r="Q248" i="13"/>
  <c r="P248" i="13"/>
  <c r="O248" i="13"/>
  <c r="N248" i="13"/>
  <c r="AB247" i="13"/>
  <c r="AA247" i="13"/>
  <c r="Z247" i="13"/>
  <c r="Y247" i="13"/>
  <c r="X247" i="13"/>
  <c r="W247" i="13"/>
  <c r="S247" i="13"/>
  <c r="R247" i="13"/>
  <c r="Q247" i="13"/>
  <c r="P247" i="13"/>
  <c r="O247" i="13"/>
  <c r="N247" i="13"/>
  <c r="AB246" i="13"/>
  <c r="AA246" i="13"/>
  <c r="Z246" i="13"/>
  <c r="Y246" i="13"/>
  <c r="X246" i="13"/>
  <c r="W246" i="13"/>
  <c r="S246" i="13"/>
  <c r="R246" i="13"/>
  <c r="Q246" i="13"/>
  <c r="P246" i="13"/>
  <c r="O246" i="13"/>
  <c r="N246" i="13"/>
  <c r="AB245" i="13"/>
  <c r="AA245" i="13"/>
  <c r="Z245" i="13"/>
  <c r="Y245" i="13"/>
  <c r="X245" i="13"/>
  <c r="W245" i="13"/>
  <c r="S245" i="13"/>
  <c r="R245" i="13"/>
  <c r="Q245" i="13"/>
  <c r="P245" i="13"/>
  <c r="O245" i="13"/>
  <c r="N245" i="13"/>
  <c r="AB244" i="13"/>
  <c r="AA244" i="13"/>
  <c r="Z244" i="13"/>
  <c r="Y244" i="13"/>
  <c r="X244" i="13"/>
  <c r="W244" i="13"/>
  <c r="S244" i="13"/>
  <c r="R244" i="13"/>
  <c r="Q244" i="13"/>
  <c r="P244" i="13"/>
  <c r="O244" i="13"/>
  <c r="N244" i="13"/>
  <c r="AB243" i="13"/>
  <c r="AA243" i="13"/>
  <c r="Z243" i="13"/>
  <c r="Y243" i="13"/>
  <c r="X243" i="13"/>
  <c r="W243" i="13"/>
  <c r="S243" i="13"/>
  <c r="R243" i="13"/>
  <c r="Q243" i="13"/>
  <c r="P243" i="13"/>
  <c r="O243" i="13"/>
  <c r="N243" i="13"/>
  <c r="AB242" i="13"/>
  <c r="AA242" i="13"/>
  <c r="Z242" i="13"/>
  <c r="Y242" i="13"/>
  <c r="X242" i="13"/>
  <c r="W242" i="13"/>
  <c r="S242" i="13"/>
  <c r="R242" i="13"/>
  <c r="Q242" i="13"/>
  <c r="P242" i="13"/>
  <c r="O242" i="13"/>
  <c r="N242" i="13"/>
  <c r="AB241" i="13"/>
  <c r="AA241" i="13"/>
  <c r="Z241" i="13"/>
  <c r="Y241" i="13"/>
  <c r="X241" i="13"/>
  <c r="W241" i="13"/>
  <c r="S241" i="13"/>
  <c r="R241" i="13"/>
  <c r="Q241" i="13"/>
  <c r="P241" i="13"/>
  <c r="O241" i="13"/>
  <c r="N241" i="13"/>
  <c r="AB240" i="13"/>
  <c r="AA240" i="13"/>
  <c r="Z240" i="13"/>
  <c r="Y240" i="13"/>
  <c r="X240" i="13"/>
  <c r="W240" i="13"/>
  <c r="S240" i="13"/>
  <c r="R240" i="13"/>
  <c r="Q240" i="13"/>
  <c r="P240" i="13"/>
  <c r="O240" i="13"/>
  <c r="N240" i="13"/>
  <c r="AB239" i="13"/>
  <c r="AA239" i="13"/>
  <c r="Z239" i="13"/>
  <c r="Y239" i="13"/>
  <c r="X239" i="13"/>
  <c r="W239" i="13"/>
  <c r="S239" i="13"/>
  <c r="R239" i="13"/>
  <c r="Q239" i="13"/>
  <c r="P239" i="13"/>
  <c r="O239" i="13"/>
  <c r="N239" i="13"/>
  <c r="AB238" i="13"/>
  <c r="AA238" i="13"/>
  <c r="Z238" i="13"/>
  <c r="Y238" i="13"/>
  <c r="X238" i="13"/>
  <c r="W238" i="13"/>
  <c r="S238" i="13"/>
  <c r="R238" i="13"/>
  <c r="Q238" i="13"/>
  <c r="P238" i="13"/>
  <c r="O238" i="13"/>
  <c r="N238" i="13"/>
  <c r="AB237" i="13"/>
  <c r="AA237" i="13"/>
  <c r="Z237" i="13"/>
  <c r="Y237" i="13"/>
  <c r="X237" i="13"/>
  <c r="W237" i="13"/>
  <c r="S237" i="13"/>
  <c r="R237" i="13"/>
  <c r="Q237" i="13"/>
  <c r="P237" i="13"/>
  <c r="O237" i="13"/>
  <c r="N237" i="13"/>
  <c r="AB236" i="13"/>
  <c r="AA236" i="13"/>
  <c r="Z236" i="13"/>
  <c r="Y236" i="13"/>
  <c r="X236" i="13"/>
  <c r="W236" i="13"/>
  <c r="S236" i="13"/>
  <c r="R236" i="13"/>
  <c r="Q236" i="13"/>
  <c r="P236" i="13"/>
  <c r="O236" i="13"/>
  <c r="N236" i="13"/>
  <c r="AB235" i="13"/>
  <c r="AA235" i="13"/>
  <c r="Z235" i="13"/>
  <c r="Y235" i="13"/>
  <c r="X235" i="13"/>
  <c r="W235" i="13"/>
  <c r="S235" i="13"/>
  <c r="R235" i="13"/>
  <c r="Q235" i="13"/>
  <c r="P235" i="13"/>
  <c r="O235" i="13"/>
  <c r="N235" i="13"/>
  <c r="AB234" i="13"/>
  <c r="AA234" i="13"/>
  <c r="Z234" i="13"/>
  <c r="Y234" i="13"/>
  <c r="X234" i="13"/>
  <c r="W234" i="13"/>
  <c r="S234" i="13"/>
  <c r="R234" i="13"/>
  <c r="Q234" i="13"/>
  <c r="P234" i="13"/>
  <c r="O234" i="13"/>
  <c r="N234" i="13"/>
  <c r="AB233" i="13"/>
  <c r="AA233" i="13"/>
  <c r="Z233" i="13"/>
  <c r="Y233" i="13"/>
  <c r="X233" i="13"/>
  <c r="W233" i="13"/>
  <c r="S233" i="13"/>
  <c r="R233" i="13"/>
  <c r="Q233" i="13"/>
  <c r="P233" i="13"/>
  <c r="O233" i="13"/>
  <c r="N233" i="13"/>
  <c r="AB232" i="13"/>
  <c r="AA232" i="13"/>
  <c r="Z232" i="13"/>
  <c r="Y232" i="13"/>
  <c r="X232" i="13"/>
  <c r="W232" i="13"/>
  <c r="S232" i="13"/>
  <c r="R232" i="13"/>
  <c r="Q232" i="13"/>
  <c r="P232" i="13"/>
  <c r="O232" i="13"/>
  <c r="N232" i="13"/>
  <c r="AB231" i="13"/>
  <c r="AA231" i="13"/>
  <c r="Z231" i="13"/>
  <c r="Y231" i="13"/>
  <c r="X231" i="13"/>
  <c r="W231" i="13"/>
  <c r="S231" i="13"/>
  <c r="R231" i="13"/>
  <c r="Q231" i="13"/>
  <c r="P231" i="13"/>
  <c r="O231" i="13"/>
  <c r="N231" i="13"/>
  <c r="AB230" i="13"/>
  <c r="AA230" i="13"/>
  <c r="Z230" i="13"/>
  <c r="Y230" i="13"/>
  <c r="X230" i="13"/>
  <c r="W230" i="13"/>
  <c r="S230" i="13"/>
  <c r="R230" i="13"/>
  <c r="Q230" i="13"/>
  <c r="P230" i="13"/>
  <c r="O230" i="13"/>
  <c r="N230" i="13"/>
  <c r="AB229" i="13"/>
  <c r="AA229" i="13"/>
  <c r="Z229" i="13"/>
  <c r="Y229" i="13"/>
  <c r="X229" i="13"/>
  <c r="W229" i="13"/>
  <c r="S229" i="13"/>
  <c r="R229" i="13"/>
  <c r="Q229" i="13"/>
  <c r="P229" i="13"/>
  <c r="O229" i="13"/>
  <c r="N229" i="13"/>
  <c r="AB228" i="13"/>
  <c r="AA228" i="13"/>
  <c r="Z228" i="13"/>
  <c r="Y228" i="13"/>
  <c r="X228" i="13"/>
  <c r="W228" i="13"/>
  <c r="S228" i="13"/>
  <c r="R228" i="13"/>
  <c r="Q228" i="13"/>
  <c r="P228" i="13"/>
  <c r="O228" i="13"/>
  <c r="N228" i="13"/>
  <c r="AB227" i="13"/>
  <c r="AA227" i="13"/>
  <c r="Z227" i="13"/>
  <c r="Y227" i="13"/>
  <c r="X227" i="13"/>
  <c r="W227" i="13"/>
  <c r="S227" i="13"/>
  <c r="R227" i="13"/>
  <c r="Q227" i="13"/>
  <c r="P227" i="13"/>
  <c r="O227" i="13"/>
  <c r="N227" i="13"/>
  <c r="AB226" i="13"/>
  <c r="AA226" i="13"/>
  <c r="Z226" i="13"/>
  <c r="Y226" i="13"/>
  <c r="X226" i="13"/>
  <c r="W226" i="13"/>
  <c r="S226" i="13"/>
  <c r="R226" i="13"/>
  <c r="Q226" i="13"/>
  <c r="P226" i="13"/>
  <c r="O226" i="13"/>
  <c r="N226" i="13"/>
  <c r="AB225" i="13"/>
  <c r="AA225" i="13"/>
  <c r="Z225" i="13"/>
  <c r="Y225" i="13"/>
  <c r="X225" i="13"/>
  <c r="W225" i="13"/>
  <c r="S225" i="13"/>
  <c r="R225" i="13"/>
  <c r="Q225" i="13"/>
  <c r="P225" i="13"/>
  <c r="O225" i="13"/>
  <c r="N225" i="13"/>
  <c r="AB224" i="13"/>
  <c r="AA224" i="13"/>
  <c r="Z224" i="13"/>
  <c r="Y224" i="13"/>
  <c r="X224" i="13"/>
  <c r="W224" i="13"/>
  <c r="S224" i="13"/>
  <c r="R224" i="13"/>
  <c r="Q224" i="13"/>
  <c r="P224" i="13"/>
  <c r="O224" i="13"/>
  <c r="N224" i="13"/>
  <c r="AB223" i="13"/>
  <c r="AA223" i="13"/>
  <c r="Z223" i="13"/>
  <c r="Y223" i="13"/>
  <c r="X223" i="13"/>
  <c r="W223" i="13"/>
  <c r="S223" i="13"/>
  <c r="R223" i="13"/>
  <c r="Q223" i="13"/>
  <c r="P223" i="13"/>
  <c r="O223" i="13"/>
  <c r="N223" i="13"/>
  <c r="AB222" i="13"/>
  <c r="AA222" i="13"/>
  <c r="Z222" i="13"/>
  <c r="Y222" i="13"/>
  <c r="X222" i="13"/>
  <c r="W222" i="13"/>
  <c r="S222" i="13"/>
  <c r="R222" i="13"/>
  <c r="Q222" i="13"/>
  <c r="P222" i="13"/>
  <c r="O222" i="13"/>
  <c r="N222" i="13"/>
  <c r="W221" i="13"/>
  <c r="N221" i="13"/>
  <c r="E221" i="13"/>
  <c r="A221" i="13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N220" i="13"/>
  <c r="AM220" i="13"/>
  <c r="AL220" i="13"/>
  <c r="AE220" i="13"/>
  <c r="AD220" i="13"/>
  <c r="AC220" i="13"/>
  <c r="V220" i="13"/>
  <c r="U220" i="13"/>
  <c r="T220" i="13"/>
  <c r="M220" i="13"/>
  <c r="L220" i="13"/>
  <c r="K220" i="13"/>
  <c r="AN219" i="13"/>
  <c r="AM219" i="13"/>
  <c r="AL219" i="13"/>
  <c r="AE219" i="13"/>
  <c r="AD219" i="13"/>
  <c r="AC219" i="13"/>
  <c r="V219" i="13"/>
  <c r="U219" i="13"/>
  <c r="T219" i="13"/>
  <c r="M219" i="13"/>
  <c r="L219" i="13"/>
  <c r="K219" i="13"/>
  <c r="AN218" i="13"/>
  <c r="AM218" i="13"/>
  <c r="AL218" i="13"/>
  <c r="AE218" i="13"/>
  <c r="AD218" i="13"/>
  <c r="AC218" i="13"/>
  <c r="V218" i="13"/>
  <c r="U218" i="13"/>
  <c r="T218" i="13"/>
  <c r="M218" i="13"/>
  <c r="L218" i="13"/>
  <c r="K218" i="13"/>
  <c r="AN217" i="13"/>
  <c r="AM217" i="13"/>
  <c r="AL217" i="13"/>
  <c r="AE217" i="13"/>
  <c r="AD217" i="13"/>
  <c r="AC217" i="13"/>
  <c r="V217" i="13"/>
  <c r="U217" i="13"/>
  <c r="T217" i="13"/>
  <c r="M217" i="13"/>
  <c r="L217" i="13"/>
  <c r="K217" i="13"/>
  <c r="AN216" i="13"/>
  <c r="AM216" i="13"/>
  <c r="AL216" i="13"/>
  <c r="AE216" i="13"/>
  <c r="AD216" i="13"/>
  <c r="AC216" i="13"/>
  <c r="V216" i="13"/>
  <c r="U216" i="13"/>
  <c r="T216" i="13"/>
  <c r="M216" i="13"/>
  <c r="L216" i="13"/>
  <c r="K216" i="13"/>
  <c r="AB215" i="13"/>
  <c r="AA215" i="13"/>
  <c r="Z215" i="13"/>
  <c r="Y215" i="13"/>
  <c r="X215" i="13"/>
  <c r="W215" i="13"/>
  <c r="S215" i="13"/>
  <c r="R215" i="13"/>
  <c r="Q215" i="13"/>
  <c r="P215" i="13"/>
  <c r="O215" i="13"/>
  <c r="N215" i="13"/>
  <c r="AB214" i="13"/>
  <c r="AA214" i="13"/>
  <c r="Z214" i="13"/>
  <c r="Y214" i="13"/>
  <c r="X214" i="13"/>
  <c r="W214" i="13"/>
  <c r="S214" i="13"/>
  <c r="R214" i="13"/>
  <c r="Q214" i="13"/>
  <c r="P214" i="13"/>
  <c r="O214" i="13"/>
  <c r="N214" i="13"/>
  <c r="AB213" i="13"/>
  <c r="AA213" i="13"/>
  <c r="Z213" i="13"/>
  <c r="Y213" i="13"/>
  <c r="X213" i="13"/>
  <c r="W213" i="13"/>
  <c r="S213" i="13"/>
  <c r="R213" i="13"/>
  <c r="Q213" i="13"/>
  <c r="P213" i="13"/>
  <c r="O213" i="13"/>
  <c r="N213" i="13"/>
  <c r="AB212" i="13"/>
  <c r="AA212" i="13"/>
  <c r="Z212" i="13"/>
  <c r="Y212" i="13"/>
  <c r="X212" i="13"/>
  <c r="W212" i="13"/>
  <c r="S212" i="13"/>
  <c r="R212" i="13"/>
  <c r="Q212" i="13"/>
  <c r="P212" i="13"/>
  <c r="O212" i="13"/>
  <c r="N212" i="13"/>
  <c r="AB211" i="13"/>
  <c r="AA211" i="13"/>
  <c r="Z211" i="13"/>
  <c r="Y211" i="13"/>
  <c r="X211" i="13"/>
  <c r="W211" i="13"/>
  <c r="S211" i="13"/>
  <c r="R211" i="13"/>
  <c r="Q211" i="13"/>
  <c r="P211" i="13"/>
  <c r="O211" i="13"/>
  <c r="N211" i="13"/>
  <c r="AB210" i="13"/>
  <c r="AA210" i="13"/>
  <c r="Z210" i="13"/>
  <c r="Y210" i="13"/>
  <c r="X210" i="13"/>
  <c r="W210" i="13"/>
  <c r="S210" i="13"/>
  <c r="R210" i="13"/>
  <c r="Q210" i="13"/>
  <c r="P210" i="13"/>
  <c r="O210" i="13"/>
  <c r="N210" i="13"/>
  <c r="AB209" i="13"/>
  <c r="AA209" i="13"/>
  <c r="Z209" i="13"/>
  <c r="Y209" i="13"/>
  <c r="X209" i="13"/>
  <c r="W209" i="13"/>
  <c r="S209" i="13"/>
  <c r="R209" i="13"/>
  <c r="Q209" i="13"/>
  <c r="P209" i="13"/>
  <c r="O209" i="13"/>
  <c r="N209" i="13"/>
  <c r="AB208" i="13"/>
  <c r="AA208" i="13"/>
  <c r="Z208" i="13"/>
  <c r="Y208" i="13"/>
  <c r="X208" i="13"/>
  <c r="W208" i="13"/>
  <c r="S208" i="13"/>
  <c r="R208" i="13"/>
  <c r="Q208" i="13"/>
  <c r="P208" i="13"/>
  <c r="O208" i="13"/>
  <c r="N208" i="13"/>
  <c r="AB207" i="13"/>
  <c r="AA207" i="13"/>
  <c r="Z207" i="13"/>
  <c r="Y207" i="13"/>
  <c r="X207" i="13"/>
  <c r="W207" i="13"/>
  <c r="S207" i="13"/>
  <c r="R207" i="13"/>
  <c r="Q207" i="13"/>
  <c r="P207" i="13"/>
  <c r="O207" i="13"/>
  <c r="N207" i="13"/>
  <c r="AB206" i="13"/>
  <c r="AA206" i="13"/>
  <c r="Z206" i="13"/>
  <c r="Y206" i="13"/>
  <c r="X206" i="13"/>
  <c r="W206" i="13"/>
  <c r="S206" i="13"/>
  <c r="R206" i="13"/>
  <c r="Q206" i="13"/>
  <c r="P206" i="13"/>
  <c r="O206" i="13"/>
  <c r="N206" i="13"/>
  <c r="AB205" i="13"/>
  <c r="AA205" i="13"/>
  <c r="Z205" i="13"/>
  <c r="Y205" i="13"/>
  <c r="X205" i="13"/>
  <c r="W205" i="13"/>
  <c r="S205" i="13"/>
  <c r="R205" i="13"/>
  <c r="Q205" i="13"/>
  <c r="P205" i="13"/>
  <c r="O205" i="13"/>
  <c r="N205" i="13"/>
  <c r="AB204" i="13"/>
  <c r="AA204" i="13"/>
  <c r="Z204" i="13"/>
  <c r="Y204" i="13"/>
  <c r="X204" i="13"/>
  <c r="W204" i="13"/>
  <c r="S204" i="13"/>
  <c r="R204" i="13"/>
  <c r="Q204" i="13"/>
  <c r="P204" i="13"/>
  <c r="O204" i="13"/>
  <c r="N204" i="13"/>
  <c r="AB203" i="13"/>
  <c r="AA203" i="13"/>
  <c r="Z203" i="13"/>
  <c r="Y203" i="13"/>
  <c r="X203" i="13"/>
  <c r="W203" i="13"/>
  <c r="S203" i="13"/>
  <c r="R203" i="13"/>
  <c r="Q203" i="13"/>
  <c r="P203" i="13"/>
  <c r="O203" i="13"/>
  <c r="N203" i="13"/>
  <c r="AB202" i="13"/>
  <c r="AA202" i="13"/>
  <c r="Z202" i="13"/>
  <c r="Y202" i="13"/>
  <c r="X202" i="13"/>
  <c r="W202" i="13"/>
  <c r="S202" i="13"/>
  <c r="R202" i="13"/>
  <c r="Q202" i="13"/>
  <c r="P202" i="13"/>
  <c r="O202" i="13"/>
  <c r="N202" i="13"/>
  <c r="AB201" i="13"/>
  <c r="AA201" i="13"/>
  <c r="Z201" i="13"/>
  <c r="Y201" i="13"/>
  <c r="X201" i="13"/>
  <c r="W201" i="13"/>
  <c r="S201" i="13"/>
  <c r="R201" i="13"/>
  <c r="Q201" i="13"/>
  <c r="P201" i="13"/>
  <c r="O201" i="13"/>
  <c r="N201" i="13"/>
  <c r="AB200" i="13"/>
  <c r="AA200" i="13"/>
  <c r="Z200" i="13"/>
  <c r="Y200" i="13"/>
  <c r="X200" i="13"/>
  <c r="W200" i="13"/>
  <c r="S200" i="13"/>
  <c r="R200" i="13"/>
  <c r="Q200" i="13"/>
  <c r="P200" i="13"/>
  <c r="O200" i="13"/>
  <c r="N200" i="13"/>
  <c r="AB199" i="13"/>
  <c r="AA199" i="13"/>
  <c r="Z199" i="13"/>
  <c r="Y199" i="13"/>
  <c r="X199" i="13"/>
  <c r="W199" i="13"/>
  <c r="S199" i="13"/>
  <c r="R199" i="13"/>
  <c r="Q199" i="13"/>
  <c r="P199" i="13"/>
  <c r="O199" i="13"/>
  <c r="N199" i="13"/>
  <c r="AB198" i="13"/>
  <c r="AA198" i="13"/>
  <c r="Z198" i="13"/>
  <c r="Y198" i="13"/>
  <c r="X198" i="13"/>
  <c r="W198" i="13"/>
  <c r="S198" i="13"/>
  <c r="R198" i="13"/>
  <c r="Q198" i="13"/>
  <c r="P198" i="13"/>
  <c r="O198" i="13"/>
  <c r="N198" i="13"/>
  <c r="AB197" i="13"/>
  <c r="AA197" i="13"/>
  <c r="Z197" i="13"/>
  <c r="Y197" i="13"/>
  <c r="X197" i="13"/>
  <c r="W197" i="13"/>
  <c r="S197" i="13"/>
  <c r="R197" i="13"/>
  <c r="Q197" i="13"/>
  <c r="P197" i="13"/>
  <c r="O197" i="13"/>
  <c r="N197" i="13"/>
  <c r="AB196" i="13"/>
  <c r="AA196" i="13"/>
  <c r="Z196" i="13"/>
  <c r="Y196" i="13"/>
  <c r="X196" i="13"/>
  <c r="W196" i="13"/>
  <c r="S196" i="13"/>
  <c r="R196" i="13"/>
  <c r="Q196" i="13"/>
  <c r="P196" i="13"/>
  <c r="O196" i="13"/>
  <c r="N196" i="13"/>
  <c r="AB195" i="13"/>
  <c r="AA195" i="13"/>
  <c r="Z195" i="13"/>
  <c r="Y195" i="13"/>
  <c r="X195" i="13"/>
  <c r="W195" i="13"/>
  <c r="S195" i="13"/>
  <c r="R195" i="13"/>
  <c r="Q195" i="13"/>
  <c r="P195" i="13"/>
  <c r="O195" i="13"/>
  <c r="N195" i="13"/>
  <c r="AB194" i="13"/>
  <c r="AA194" i="13"/>
  <c r="Z194" i="13"/>
  <c r="Y194" i="13"/>
  <c r="X194" i="13"/>
  <c r="W194" i="13"/>
  <c r="S194" i="13"/>
  <c r="R194" i="13"/>
  <c r="Q194" i="13"/>
  <c r="P194" i="13"/>
  <c r="O194" i="13"/>
  <c r="N194" i="13"/>
  <c r="AB193" i="13"/>
  <c r="AA193" i="13"/>
  <c r="Z193" i="13"/>
  <c r="Y193" i="13"/>
  <c r="X193" i="13"/>
  <c r="W193" i="13"/>
  <c r="S193" i="13"/>
  <c r="R193" i="13"/>
  <c r="Q193" i="13"/>
  <c r="P193" i="13"/>
  <c r="O193" i="13"/>
  <c r="N193" i="13"/>
  <c r="AB192" i="13"/>
  <c r="AA192" i="13"/>
  <c r="Z192" i="13"/>
  <c r="Y192" i="13"/>
  <c r="X192" i="13"/>
  <c r="W192" i="13"/>
  <c r="S192" i="13"/>
  <c r="R192" i="13"/>
  <c r="Q192" i="13"/>
  <c r="P192" i="13"/>
  <c r="O192" i="13"/>
  <c r="N192" i="13"/>
  <c r="AB191" i="13"/>
  <c r="AA191" i="13"/>
  <c r="Z191" i="13"/>
  <c r="Y191" i="13"/>
  <c r="X191" i="13"/>
  <c r="W191" i="13"/>
  <c r="S191" i="13"/>
  <c r="R191" i="13"/>
  <c r="Q191" i="13"/>
  <c r="P191" i="13"/>
  <c r="O191" i="13"/>
  <c r="N191" i="13"/>
  <c r="AB190" i="13"/>
  <c r="AA190" i="13"/>
  <c r="Z190" i="13"/>
  <c r="Y190" i="13"/>
  <c r="X190" i="13"/>
  <c r="W190" i="13"/>
  <c r="S190" i="13"/>
  <c r="R190" i="13"/>
  <c r="Q190" i="13"/>
  <c r="P190" i="13"/>
  <c r="O190" i="13"/>
  <c r="N190" i="13"/>
  <c r="A190" i="13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W189" i="13"/>
  <c r="N189" i="13"/>
  <c r="E189" i="13"/>
  <c r="A189" i="13"/>
  <c r="AN187" i="13"/>
  <c r="AM187" i="13"/>
  <c r="AL187" i="13"/>
  <c r="AE187" i="13"/>
  <c r="AD187" i="13"/>
  <c r="AC187" i="13"/>
  <c r="V187" i="13"/>
  <c r="U187" i="13"/>
  <c r="T187" i="13"/>
  <c r="M187" i="13"/>
  <c r="L187" i="13"/>
  <c r="K187" i="13"/>
  <c r="AN186" i="13"/>
  <c r="AM186" i="13"/>
  <c r="AL186" i="13"/>
  <c r="AE186" i="13"/>
  <c r="AD186" i="13"/>
  <c r="AC186" i="13"/>
  <c r="V186" i="13"/>
  <c r="U186" i="13"/>
  <c r="T186" i="13"/>
  <c r="M186" i="13"/>
  <c r="L186" i="13"/>
  <c r="K186" i="13"/>
  <c r="AN185" i="13"/>
  <c r="AM185" i="13"/>
  <c r="AL185" i="13"/>
  <c r="AE185" i="13"/>
  <c r="AD185" i="13"/>
  <c r="AC185" i="13"/>
  <c r="V185" i="13"/>
  <c r="U185" i="13"/>
  <c r="T185" i="13"/>
  <c r="M185" i="13"/>
  <c r="L185" i="13"/>
  <c r="K185" i="13"/>
  <c r="AN184" i="13"/>
  <c r="AM184" i="13"/>
  <c r="AL184" i="13"/>
  <c r="AE184" i="13"/>
  <c r="AD184" i="13"/>
  <c r="AC184" i="13"/>
  <c r="V184" i="13"/>
  <c r="U184" i="13"/>
  <c r="T184" i="13"/>
  <c r="M184" i="13"/>
  <c r="L184" i="13"/>
  <c r="K184" i="13"/>
  <c r="AN183" i="13"/>
  <c r="AM183" i="13"/>
  <c r="AL183" i="13"/>
  <c r="AE183" i="13"/>
  <c r="AD183" i="13"/>
  <c r="AC183" i="13"/>
  <c r="V183" i="13"/>
  <c r="U183" i="13"/>
  <c r="T183" i="13"/>
  <c r="M183" i="13"/>
  <c r="L183" i="13"/>
  <c r="K183" i="13"/>
  <c r="W159" i="13"/>
  <c r="N159" i="13"/>
  <c r="E159" i="13"/>
  <c r="A159" i="13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N158" i="13"/>
  <c r="AM158" i="13"/>
  <c r="AL158" i="13"/>
  <c r="AE158" i="13"/>
  <c r="AD158" i="13"/>
  <c r="AC158" i="13"/>
  <c r="V158" i="13"/>
  <c r="U158" i="13"/>
  <c r="T158" i="13"/>
  <c r="M158" i="13"/>
  <c r="L158" i="13"/>
  <c r="K158" i="13"/>
  <c r="AN157" i="13"/>
  <c r="AM157" i="13"/>
  <c r="AL157" i="13"/>
  <c r="AE157" i="13"/>
  <c r="AD157" i="13"/>
  <c r="AC157" i="13"/>
  <c r="V157" i="13"/>
  <c r="U157" i="13"/>
  <c r="T157" i="13"/>
  <c r="M157" i="13"/>
  <c r="L157" i="13"/>
  <c r="K157" i="13"/>
  <c r="AN156" i="13"/>
  <c r="AM156" i="13"/>
  <c r="AL156" i="13"/>
  <c r="AE156" i="13"/>
  <c r="AD156" i="13"/>
  <c r="AC156" i="13"/>
  <c r="V156" i="13"/>
  <c r="U156" i="13"/>
  <c r="T156" i="13"/>
  <c r="M156" i="13"/>
  <c r="L156" i="13"/>
  <c r="K156" i="13"/>
  <c r="AN155" i="13"/>
  <c r="AM155" i="13"/>
  <c r="AL155" i="13"/>
  <c r="AE155" i="13"/>
  <c r="AD155" i="13"/>
  <c r="AC155" i="13"/>
  <c r="V155" i="13"/>
  <c r="U155" i="13"/>
  <c r="T155" i="13"/>
  <c r="M155" i="13"/>
  <c r="L155" i="13"/>
  <c r="K155" i="13"/>
  <c r="AN154" i="13"/>
  <c r="AM154" i="13"/>
  <c r="AL154" i="13"/>
  <c r="AE154" i="13"/>
  <c r="AD154" i="13"/>
  <c r="AC154" i="13"/>
  <c r="V154" i="13"/>
  <c r="U154" i="13"/>
  <c r="T154" i="13"/>
  <c r="M154" i="13"/>
  <c r="L154" i="13"/>
  <c r="K154" i="13"/>
  <c r="W130" i="13"/>
  <c r="N130" i="13"/>
  <c r="E130" i="13"/>
  <c r="A130" i="13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N129" i="13"/>
  <c r="AM129" i="13"/>
  <c r="AL129" i="13"/>
  <c r="AE129" i="13"/>
  <c r="AD129" i="13"/>
  <c r="AC129" i="13"/>
  <c r="V129" i="13"/>
  <c r="U129" i="13"/>
  <c r="T129" i="13"/>
  <c r="M129" i="13"/>
  <c r="L129" i="13"/>
  <c r="K129" i="13"/>
  <c r="AN128" i="13"/>
  <c r="AM128" i="13"/>
  <c r="AL128" i="13"/>
  <c r="AE128" i="13"/>
  <c r="AD128" i="13"/>
  <c r="AC128" i="13"/>
  <c r="V128" i="13"/>
  <c r="U128" i="13"/>
  <c r="T128" i="13"/>
  <c r="M128" i="13"/>
  <c r="L128" i="13"/>
  <c r="K128" i="13"/>
  <c r="AN127" i="13"/>
  <c r="AM127" i="13"/>
  <c r="AL127" i="13"/>
  <c r="AE127" i="13"/>
  <c r="AD127" i="13"/>
  <c r="AC127" i="13"/>
  <c r="V127" i="13"/>
  <c r="U127" i="13"/>
  <c r="T127" i="13"/>
  <c r="M127" i="13"/>
  <c r="L127" i="13"/>
  <c r="K127" i="13"/>
  <c r="AN126" i="13"/>
  <c r="AM126" i="13"/>
  <c r="AL126" i="13"/>
  <c r="AE126" i="13"/>
  <c r="AD126" i="13"/>
  <c r="AC126" i="13"/>
  <c r="V126" i="13"/>
  <c r="U126" i="13"/>
  <c r="T126" i="13"/>
  <c r="M126" i="13"/>
  <c r="L126" i="13"/>
  <c r="K126" i="13"/>
  <c r="AN125" i="13"/>
  <c r="AM125" i="13"/>
  <c r="AL125" i="13"/>
  <c r="AE125" i="13"/>
  <c r="AD125" i="13"/>
  <c r="AC125" i="13"/>
  <c r="V125" i="13"/>
  <c r="U125" i="13"/>
  <c r="T125" i="13"/>
  <c r="M125" i="13"/>
  <c r="L125" i="13"/>
  <c r="K125" i="13"/>
  <c r="W101" i="13"/>
  <c r="N101" i="13"/>
  <c r="E101" i="13"/>
  <c r="A101" i="13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N100" i="13"/>
  <c r="AM100" i="13"/>
  <c r="AL100" i="13"/>
  <c r="AE100" i="13"/>
  <c r="AD100" i="13"/>
  <c r="AC100" i="13"/>
  <c r="V100" i="13"/>
  <c r="U100" i="13"/>
  <c r="T100" i="13"/>
  <c r="M100" i="13"/>
  <c r="L100" i="13"/>
  <c r="K100" i="13"/>
  <c r="AN99" i="13"/>
  <c r="AM99" i="13"/>
  <c r="AL99" i="13"/>
  <c r="AE99" i="13"/>
  <c r="AD99" i="13"/>
  <c r="AC99" i="13"/>
  <c r="V99" i="13"/>
  <c r="U99" i="13"/>
  <c r="T99" i="13"/>
  <c r="M99" i="13"/>
  <c r="L99" i="13"/>
  <c r="K99" i="13"/>
  <c r="AN98" i="13"/>
  <c r="AM98" i="13"/>
  <c r="AL98" i="13"/>
  <c r="AE98" i="13"/>
  <c r="AD98" i="13"/>
  <c r="AC98" i="13"/>
  <c r="V98" i="13"/>
  <c r="U98" i="13"/>
  <c r="T98" i="13"/>
  <c r="M98" i="13"/>
  <c r="L98" i="13"/>
  <c r="K98" i="13"/>
  <c r="AN97" i="13"/>
  <c r="AM97" i="13"/>
  <c r="AL97" i="13"/>
  <c r="AE97" i="13"/>
  <c r="AD97" i="13"/>
  <c r="AC97" i="13"/>
  <c r="V97" i="13"/>
  <c r="U97" i="13"/>
  <c r="T97" i="13"/>
  <c r="M97" i="13"/>
  <c r="L97" i="13"/>
  <c r="K97" i="13"/>
  <c r="AN96" i="13"/>
  <c r="AM96" i="13"/>
  <c r="AL96" i="13"/>
  <c r="AE96" i="13"/>
  <c r="AD96" i="13"/>
  <c r="AC96" i="13"/>
  <c r="V96" i="13"/>
  <c r="U96" i="13"/>
  <c r="T96" i="13"/>
  <c r="M96" i="13"/>
  <c r="L96" i="13"/>
  <c r="K96" i="13"/>
  <c r="W74" i="13"/>
  <c r="N74" i="13"/>
  <c r="E74" i="13"/>
  <c r="A74" i="13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N73" i="13"/>
  <c r="AM73" i="13"/>
  <c r="AL73" i="13"/>
  <c r="AE73" i="13"/>
  <c r="AD73" i="13"/>
  <c r="AC73" i="13"/>
  <c r="V73" i="13"/>
  <c r="U73" i="13"/>
  <c r="T73" i="13"/>
  <c r="M73" i="13"/>
  <c r="L73" i="13"/>
  <c r="K73" i="13"/>
  <c r="AN72" i="13"/>
  <c r="AM72" i="13"/>
  <c r="AL72" i="13"/>
  <c r="AE72" i="13"/>
  <c r="AD72" i="13"/>
  <c r="AC72" i="13"/>
  <c r="V72" i="13"/>
  <c r="U72" i="13"/>
  <c r="T72" i="13"/>
  <c r="M72" i="13"/>
  <c r="L72" i="13"/>
  <c r="K72" i="13"/>
  <c r="AN71" i="13"/>
  <c r="AM71" i="13"/>
  <c r="AL71" i="13"/>
  <c r="AE71" i="13"/>
  <c r="AD71" i="13"/>
  <c r="AC71" i="13"/>
  <c r="V71" i="13"/>
  <c r="U71" i="13"/>
  <c r="T71" i="13"/>
  <c r="M71" i="13"/>
  <c r="L71" i="13"/>
  <c r="K71" i="13"/>
  <c r="AN70" i="13"/>
  <c r="AM70" i="13"/>
  <c r="AL70" i="13"/>
  <c r="AE70" i="13"/>
  <c r="AD70" i="13"/>
  <c r="AC70" i="13"/>
  <c r="V70" i="13"/>
  <c r="U70" i="13"/>
  <c r="T70" i="13"/>
  <c r="M70" i="13"/>
  <c r="L70" i="13"/>
  <c r="K70" i="13"/>
  <c r="AN69" i="13"/>
  <c r="AM69" i="13"/>
  <c r="AL69" i="13"/>
  <c r="AE69" i="13"/>
  <c r="AD69" i="13"/>
  <c r="AC69" i="13"/>
  <c r="V69" i="13"/>
  <c r="U69" i="13"/>
  <c r="T69" i="13"/>
  <c r="M69" i="13"/>
  <c r="L69" i="13"/>
  <c r="K69" i="13"/>
  <c r="W48" i="13"/>
  <c r="N48" i="13"/>
  <c r="E48" i="13"/>
  <c r="A48" i="13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W33" i="13"/>
  <c r="N33" i="13"/>
  <c r="E33" i="13"/>
  <c r="A33" i="13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W19" i="13"/>
  <c r="N19" i="13"/>
  <c r="E19" i="13"/>
  <c r="A19" i="13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J13" i="13"/>
  <c r="AJ12" i="13"/>
  <c r="AH11" i="13"/>
  <c r="A11" i="13"/>
  <c r="A12" i="13" s="1"/>
  <c r="A13" i="13" s="1"/>
  <c r="A14" i="13" s="1"/>
  <c r="A15" i="13" s="1"/>
  <c r="A16" i="13" s="1"/>
  <c r="A17" i="13" s="1"/>
  <c r="A18" i="13" s="1"/>
  <c r="I7" i="13"/>
  <c r="W5" i="13"/>
  <c r="N5" i="13"/>
  <c r="E5" i="13"/>
  <c r="A5" i="13"/>
  <c r="A6" i="13" s="1"/>
  <c r="A7" i="13" s="1"/>
  <c r="A8" i="13" s="1"/>
  <c r="A9" i="13" s="1"/>
  <c r="A10" i="13" s="1"/>
  <c r="AN1" i="13"/>
  <c r="AM1" i="13"/>
  <c r="AL1" i="13"/>
  <c r="AK1" i="13"/>
  <c r="AK12" i="13" s="1"/>
  <c r="AJ1" i="13"/>
  <c r="AI1" i="13"/>
  <c r="AH1" i="13"/>
  <c r="AH32" i="13" s="1"/>
  <c r="AG1" i="13"/>
  <c r="AG13" i="13" s="1"/>
  <c r="AF1" i="13"/>
  <c r="BF39" i="12"/>
  <c r="AA39" i="12"/>
  <c r="BE38" i="12"/>
  <c r="AY38" i="12"/>
  <c r="AS38" i="12"/>
  <c r="AM38" i="12"/>
  <c r="AG38" i="12"/>
  <c r="AA38" i="12"/>
  <c r="U38" i="12"/>
  <c r="O38" i="12"/>
  <c r="I38" i="12"/>
  <c r="BE37" i="12"/>
  <c r="AY37" i="12"/>
  <c r="AS37" i="12"/>
  <c r="AM37" i="12"/>
  <c r="AG37" i="12"/>
  <c r="AA37" i="12"/>
  <c r="U37" i="12"/>
  <c r="O37" i="12"/>
  <c r="I37" i="12"/>
  <c r="BE36" i="12"/>
  <c r="AY36" i="12"/>
  <c r="AS36" i="12"/>
  <c r="AM36" i="12"/>
  <c r="AG36" i="12"/>
  <c r="AA36" i="12"/>
  <c r="U36" i="12"/>
  <c r="O36" i="12"/>
  <c r="I36" i="12"/>
  <c r="BE35" i="12"/>
  <c r="AY35" i="12"/>
  <c r="AS35" i="12"/>
  <c r="AM35" i="12"/>
  <c r="AG35" i="12"/>
  <c r="AA35" i="12"/>
  <c r="U35" i="12"/>
  <c r="O35" i="12"/>
  <c r="I35" i="12"/>
  <c r="BE34" i="12"/>
  <c r="AY34" i="12"/>
  <c r="AS34" i="12"/>
  <c r="AM34" i="12"/>
  <c r="AG34" i="12"/>
  <c r="AA34" i="12"/>
  <c r="U34" i="12"/>
  <c r="O34" i="12"/>
  <c r="I34" i="12"/>
  <c r="BE33" i="12"/>
  <c r="AY33" i="12"/>
  <c r="AS33" i="12"/>
  <c r="AM33" i="12"/>
  <c r="AG33" i="12"/>
  <c r="AA33" i="12"/>
  <c r="U33" i="12"/>
  <c r="O33" i="12"/>
  <c r="I33" i="12"/>
  <c r="BE32" i="12"/>
  <c r="AY32" i="12"/>
  <c r="AS32" i="12"/>
  <c r="AM32" i="12"/>
  <c r="AG32" i="12"/>
  <c r="AA32" i="12"/>
  <c r="U32" i="12"/>
  <c r="O32" i="12"/>
  <c r="I32" i="12"/>
  <c r="BE31" i="12"/>
  <c r="AY31" i="12"/>
  <c r="AS31" i="12"/>
  <c r="AM31" i="12"/>
  <c r="AG31" i="12"/>
  <c r="AA31" i="12"/>
  <c r="U31" i="12"/>
  <c r="O31" i="12"/>
  <c r="I31" i="12"/>
  <c r="BE30" i="12"/>
  <c r="AY30" i="12"/>
  <c r="AS30" i="12"/>
  <c r="AM30" i="12"/>
  <c r="AG30" i="12"/>
  <c r="AA30" i="12"/>
  <c r="U30" i="12"/>
  <c r="O30" i="12"/>
  <c r="I30" i="12"/>
  <c r="BE29" i="12"/>
  <c r="AY29" i="12"/>
  <c r="AS29" i="12"/>
  <c r="AM29" i="12"/>
  <c r="AG29" i="12"/>
  <c r="AA29" i="12"/>
  <c r="U29" i="12"/>
  <c r="O29" i="12"/>
  <c r="I29" i="12"/>
  <c r="BE28" i="12"/>
  <c r="AY28" i="12"/>
  <c r="AS28" i="12"/>
  <c r="AM28" i="12"/>
  <c r="AG28" i="12"/>
  <c r="AA28" i="12"/>
  <c r="U28" i="12"/>
  <c r="O28" i="12"/>
  <c r="I28" i="12"/>
  <c r="AY27" i="12"/>
  <c r="AS27" i="12"/>
  <c r="AM27" i="12"/>
  <c r="AG27" i="12"/>
  <c r="AA27" i="12"/>
  <c r="U27" i="12"/>
  <c r="O27" i="12"/>
  <c r="I27" i="12"/>
  <c r="BE26" i="12"/>
  <c r="AY26" i="12"/>
  <c r="AS26" i="12"/>
  <c r="AM26" i="12"/>
  <c r="AG26" i="12"/>
  <c r="AA26" i="12"/>
  <c r="U26" i="12"/>
  <c r="O26" i="12"/>
  <c r="I26" i="12"/>
  <c r="BE25" i="12"/>
  <c r="AY25" i="12"/>
  <c r="AS25" i="12"/>
  <c r="AM25" i="12"/>
  <c r="AG25" i="12"/>
  <c r="AA25" i="12"/>
  <c r="U25" i="12"/>
  <c r="O25" i="12"/>
  <c r="I25" i="12"/>
  <c r="BE24" i="12"/>
  <c r="AY24" i="12"/>
  <c r="AS24" i="12"/>
  <c r="AM24" i="12"/>
  <c r="AG24" i="12"/>
  <c r="AA24" i="12"/>
  <c r="U24" i="12"/>
  <c r="O24" i="12"/>
  <c r="I24" i="12"/>
  <c r="BE23" i="12"/>
  <c r="AY23" i="12"/>
  <c r="AS23" i="12"/>
  <c r="AM23" i="12"/>
  <c r="AG23" i="12"/>
  <c r="AA23" i="12"/>
  <c r="U23" i="12"/>
  <c r="O23" i="12"/>
  <c r="I23" i="12"/>
  <c r="BE22" i="12"/>
  <c r="AY22" i="12"/>
  <c r="AS22" i="12"/>
  <c r="AM22" i="12"/>
  <c r="AG22" i="12"/>
  <c r="AA22" i="12"/>
  <c r="U22" i="12"/>
  <c r="O22" i="12"/>
  <c r="I22" i="12"/>
  <c r="BE21" i="12"/>
  <c r="AY21" i="12"/>
  <c r="AS21" i="12"/>
  <c r="AM21" i="12"/>
  <c r="AG21" i="12"/>
  <c r="AA21" i="12"/>
  <c r="U21" i="12"/>
  <c r="O21" i="12"/>
  <c r="I21" i="12"/>
  <c r="BE20" i="12"/>
  <c r="AY20" i="12"/>
  <c r="AS20" i="12"/>
  <c r="AM20" i="12"/>
  <c r="AG20" i="12"/>
  <c r="AA20" i="12"/>
  <c r="U20" i="12"/>
  <c r="O20" i="12"/>
  <c r="I20" i="12"/>
  <c r="BE19" i="12"/>
  <c r="AY19" i="12"/>
  <c r="AS19" i="12"/>
  <c r="AM19" i="12"/>
  <c r="AG19" i="12"/>
  <c r="AA19" i="12"/>
  <c r="U19" i="12"/>
  <c r="O19" i="12"/>
  <c r="I19" i="12"/>
  <c r="BE18" i="12"/>
  <c r="AY18" i="12"/>
  <c r="AS18" i="12"/>
  <c r="AM18" i="12"/>
  <c r="AG18" i="12"/>
  <c r="AA18" i="12"/>
  <c r="U18" i="12"/>
  <c r="O18" i="12"/>
  <c r="I18" i="12"/>
  <c r="BE17" i="12"/>
  <c r="AY17" i="12"/>
  <c r="AS17" i="12"/>
  <c r="AM17" i="12"/>
  <c r="AG17" i="12"/>
  <c r="AA17" i="12"/>
  <c r="U17" i="12"/>
  <c r="O17" i="12"/>
  <c r="I17" i="12"/>
  <c r="BE16" i="12"/>
  <c r="AY16" i="12"/>
  <c r="AS16" i="12"/>
  <c r="AM16" i="12"/>
  <c r="AG16" i="12"/>
  <c r="AA16" i="12"/>
  <c r="U16" i="12"/>
  <c r="O16" i="12"/>
  <c r="I16" i="12"/>
  <c r="BE15" i="12"/>
  <c r="AY15" i="12"/>
  <c r="AS15" i="12"/>
  <c r="AM15" i="12"/>
  <c r="AG15" i="12"/>
  <c r="AA15" i="12"/>
  <c r="U15" i="12"/>
  <c r="O15" i="12"/>
  <c r="I15" i="12"/>
  <c r="BE14" i="12"/>
  <c r="AY14" i="12"/>
  <c r="AS14" i="12"/>
  <c r="AM14" i="12"/>
  <c r="AG14" i="12"/>
  <c r="AA14" i="12"/>
  <c r="U14" i="12"/>
  <c r="O14" i="12"/>
  <c r="I14" i="12"/>
  <c r="BE13" i="12"/>
  <c r="AY13" i="12"/>
  <c r="AS13" i="12"/>
  <c r="AM13" i="12"/>
  <c r="AG13" i="12"/>
  <c r="AA13" i="12"/>
  <c r="U13" i="12"/>
  <c r="O13" i="12"/>
  <c r="I13" i="12"/>
  <c r="BE12" i="12"/>
  <c r="AY12" i="12"/>
  <c r="AS12" i="12"/>
  <c r="AM12" i="12"/>
  <c r="AG12" i="12"/>
  <c r="AA12" i="12"/>
  <c r="U12" i="12"/>
  <c r="O12" i="12"/>
  <c r="I12" i="12"/>
  <c r="BE11" i="12"/>
  <c r="AY11" i="12"/>
  <c r="AS11" i="12"/>
  <c r="AM11" i="12"/>
  <c r="AM39" i="12" s="1"/>
  <c r="AG11" i="12"/>
  <c r="AA11" i="12"/>
  <c r="U11" i="12"/>
  <c r="O11" i="12"/>
  <c r="I11" i="12"/>
  <c r="BE10" i="12"/>
  <c r="AY10" i="12"/>
  <c r="AS10" i="12"/>
  <c r="AS39" i="12" s="1"/>
  <c r="AM10" i="12"/>
  <c r="AG10" i="12"/>
  <c r="AA10" i="12"/>
  <c r="U10" i="12"/>
  <c r="O10" i="12"/>
  <c r="I10" i="12"/>
  <c r="BE9" i="12"/>
  <c r="AY9" i="12"/>
  <c r="AS9" i="12"/>
  <c r="AM9" i="12"/>
  <c r="AG9" i="12"/>
  <c r="AA9" i="12"/>
  <c r="U9" i="12"/>
  <c r="O9" i="12"/>
  <c r="I9" i="12"/>
  <c r="BE8" i="12"/>
  <c r="AY8" i="12"/>
  <c r="AS8" i="12"/>
  <c r="AM8" i="12"/>
  <c r="AG8" i="12"/>
  <c r="AA8" i="12"/>
  <c r="U8" i="12"/>
  <c r="O8" i="12"/>
  <c r="I8" i="12"/>
  <c r="BE7" i="12"/>
  <c r="BE39" i="12" s="1"/>
  <c r="AY7" i="12"/>
  <c r="AS7" i="12"/>
  <c r="AM7" i="12"/>
  <c r="AG7" i="12"/>
  <c r="AA7" i="12"/>
  <c r="U7" i="12"/>
  <c r="U39" i="12" s="1"/>
  <c r="O7" i="12"/>
  <c r="O39" i="12" s="1"/>
  <c r="I7" i="12"/>
  <c r="I39" i="12" s="1"/>
  <c r="B6" i="12"/>
  <c r="BF38" i="11"/>
  <c r="BE37" i="11"/>
  <c r="AY37" i="11"/>
  <c r="AS37" i="11"/>
  <c r="AM37" i="11"/>
  <c r="AG37" i="11"/>
  <c r="AA37" i="11"/>
  <c r="U37" i="11"/>
  <c r="O37" i="11"/>
  <c r="I37" i="11"/>
  <c r="BE36" i="11"/>
  <c r="AY36" i="11"/>
  <c r="AS36" i="11"/>
  <c r="AM36" i="11"/>
  <c r="AG36" i="11"/>
  <c r="AA36" i="11"/>
  <c r="U36" i="11"/>
  <c r="O36" i="11"/>
  <c r="I36" i="11"/>
  <c r="BE35" i="11"/>
  <c r="AY35" i="11"/>
  <c r="AS35" i="11"/>
  <c r="AM35" i="11"/>
  <c r="AG35" i="11"/>
  <c r="AA35" i="11"/>
  <c r="U35" i="11"/>
  <c r="O35" i="11"/>
  <c r="I35" i="11"/>
  <c r="BE34" i="11"/>
  <c r="AY34" i="11"/>
  <c r="AS34" i="11"/>
  <c r="AM34" i="11"/>
  <c r="AG34" i="11"/>
  <c r="AA34" i="11"/>
  <c r="U34" i="11"/>
  <c r="O34" i="11"/>
  <c r="I34" i="11"/>
  <c r="BE33" i="11"/>
  <c r="AY33" i="11"/>
  <c r="AS33" i="11"/>
  <c r="AM33" i="11"/>
  <c r="AG33" i="11"/>
  <c r="AA33" i="11"/>
  <c r="U33" i="11"/>
  <c r="O33" i="11"/>
  <c r="I33" i="11"/>
  <c r="BE32" i="11"/>
  <c r="AY32" i="11"/>
  <c r="AS32" i="11"/>
  <c r="AM32" i="11"/>
  <c r="AG32" i="11"/>
  <c r="AA32" i="11"/>
  <c r="U32" i="11"/>
  <c r="O32" i="11"/>
  <c r="I32" i="11"/>
  <c r="BE31" i="11"/>
  <c r="AY31" i="11"/>
  <c r="AS31" i="11"/>
  <c r="AM31" i="11"/>
  <c r="AG31" i="11"/>
  <c r="AA31" i="11"/>
  <c r="U31" i="11"/>
  <c r="O31" i="11"/>
  <c r="I31" i="11"/>
  <c r="BE30" i="11"/>
  <c r="AY30" i="11"/>
  <c r="AS30" i="11"/>
  <c r="AM30" i="11"/>
  <c r="AG30" i="11"/>
  <c r="AA30" i="11"/>
  <c r="U30" i="11"/>
  <c r="O30" i="11"/>
  <c r="I30" i="11"/>
  <c r="BE29" i="11"/>
  <c r="AY29" i="11"/>
  <c r="AS29" i="11"/>
  <c r="AM29" i="11"/>
  <c r="AG29" i="11"/>
  <c r="AA29" i="11"/>
  <c r="U29" i="11"/>
  <c r="O29" i="11"/>
  <c r="I29" i="11"/>
  <c r="BE28" i="11"/>
  <c r="AY28" i="11"/>
  <c r="AS28" i="11"/>
  <c r="AM28" i="11"/>
  <c r="AG28" i="11"/>
  <c r="AA28" i="11"/>
  <c r="U28" i="11"/>
  <c r="O28" i="11"/>
  <c r="I28" i="11"/>
  <c r="BE27" i="11"/>
  <c r="AY27" i="11"/>
  <c r="AS27" i="11"/>
  <c r="AM27" i="11"/>
  <c r="AG27" i="11"/>
  <c r="AA27" i="11"/>
  <c r="U27" i="11"/>
  <c r="O27" i="11"/>
  <c r="I27" i="11"/>
  <c r="AY26" i="11"/>
  <c r="AS26" i="11"/>
  <c r="AM26" i="11"/>
  <c r="AG26" i="11"/>
  <c r="AA26" i="11"/>
  <c r="U26" i="11"/>
  <c r="O26" i="11"/>
  <c r="I26" i="11"/>
  <c r="BE25" i="11"/>
  <c r="AY25" i="11"/>
  <c r="AS25" i="11"/>
  <c r="AM25" i="11"/>
  <c r="AG25" i="11"/>
  <c r="AA25" i="11"/>
  <c r="U25" i="11"/>
  <c r="O25" i="11"/>
  <c r="I25" i="11"/>
  <c r="BE24" i="11"/>
  <c r="AY24" i="11"/>
  <c r="AS24" i="11"/>
  <c r="AM24" i="11"/>
  <c r="AG24" i="11"/>
  <c r="AA24" i="11"/>
  <c r="U24" i="11"/>
  <c r="O24" i="11"/>
  <c r="I24" i="11"/>
  <c r="BE23" i="11"/>
  <c r="AY23" i="11"/>
  <c r="AS23" i="11"/>
  <c r="AM23" i="11"/>
  <c r="AG23" i="11"/>
  <c r="AA23" i="11"/>
  <c r="U23" i="11"/>
  <c r="O23" i="11"/>
  <c r="I23" i="11"/>
  <c r="BE22" i="11"/>
  <c r="AY22" i="11"/>
  <c r="AS22" i="11"/>
  <c r="AM22" i="11"/>
  <c r="AG22" i="11"/>
  <c r="AA22" i="11"/>
  <c r="U22" i="11"/>
  <c r="O22" i="11"/>
  <c r="I22" i="11"/>
  <c r="BE21" i="11"/>
  <c r="AY21" i="11"/>
  <c r="AS21" i="11"/>
  <c r="AM21" i="11"/>
  <c r="AG21" i="11"/>
  <c r="AA21" i="11"/>
  <c r="U21" i="11"/>
  <c r="O21" i="11"/>
  <c r="I21" i="11"/>
  <c r="BE20" i="11"/>
  <c r="AY20" i="11"/>
  <c r="AS20" i="11"/>
  <c r="AM20" i="11"/>
  <c r="AG20" i="11"/>
  <c r="AA20" i="11"/>
  <c r="U20" i="11"/>
  <c r="O20" i="11"/>
  <c r="I20" i="11"/>
  <c r="BE19" i="11"/>
  <c r="AY19" i="11"/>
  <c r="AS19" i="11"/>
  <c r="AM19" i="11"/>
  <c r="AG19" i="11"/>
  <c r="AA19" i="11"/>
  <c r="U19" i="11"/>
  <c r="O19" i="11"/>
  <c r="I19" i="11"/>
  <c r="BE18" i="11"/>
  <c r="AY18" i="11"/>
  <c r="AS18" i="11"/>
  <c r="AM18" i="11"/>
  <c r="AG18" i="11"/>
  <c r="AA18" i="11"/>
  <c r="U18" i="11"/>
  <c r="O18" i="11"/>
  <c r="I18" i="11"/>
  <c r="BE17" i="11"/>
  <c r="AY17" i="11"/>
  <c r="AS17" i="11"/>
  <c r="AM17" i="11"/>
  <c r="AG17" i="11"/>
  <c r="AA17" i="11"/>
  <c r="U17" i="11"/>
  <c r="O17" i="11"/>
  <c r="I17" i="11"/>
  <c r="BE16" i="11"/>
  <c r="AY16" i="11"/>
  <c r="AS16" i="11"/>
  <c r="AM16" i="11"/>
  <c r="AG16" i="11"/>
  <c r="AA16" i="11"/>
  <c r="U16" i="11"/>
  <c r="O16" i="11"/>
  <c r="I16" i="11"/>
  <c r="BE15" i="11"/>
  <c r="AY15" i="11"/>
  <c r="AS15" i="11"/>
  <c r="AM15" i="11"/>
  <c r="AG15" i="11"/>
  <c r="AA15" i="11"/>
  <c r="U15" i="11"/>
  <c r="O15" i="11"/>
  <c r="I15" i="11"/>
  <c r="BE14" i="11"/>
  <c r="AY14" i="11"/>
  <c r="AS14" i="11"/>
  <c r="AM14" i="11"/>
  <c r="AG14" i="11"/>
  <c r="AA14" i="11"/>
  <c r="U14" i="11"/>
  <c r="O14" i="11"/>
  <c r="I14" i="11"/>
  <c r="BE13" i="11"/>
  <c r="AY13" i="11"/>
  <c r="AS13" i="11"/>
  <c r="AM13" i="11"/>
  <c r="AG13" i="11"/>
  <c r="AA13" i="11"/>
  <c r="U13" i="11"/>
  <c r="O13" i="11"/>
  <c r="I13" i="11"/>
  <c r="BE12" i="11"/>
  <c r="AY12" i="11"/>
  <c r="AS12" i="11"/>
  <c r="AM12" i="11"/>
  <c r="AG12" i="11"/>
  <c r="AA12" i="11"/>
  <c r="U12" i="11"/>
  <c r="O12" i="11"/>
  <c r="I12" i="11"/>
  <c r="BE11" i="11"/>
  <c r="AY11" i="11"/>
  <c r="AY38" i="11" s="1"/>
  <c r="AS11" i="11"/>
  <c r="AM11" i="11"/>
  <c r="AG11" i="11"/>
  <c r="AA11" i="11"/>
  <c r="U11" i="11"/>
  <c r="O11" i="11"/>
  <c r="I11" i="11"/>
  <c r="BE10" i="11"/>
  <c r="AY10" i="11"/>
  <c r="AS10" i="11"/>
  <c r="AM10" i="11"/>
  <c r="AG10" i="11"/>
  <c r="AA10" i="11"/>
  <c r="U10" i="11"/>
  <c r="O10" i="11"/>
  <c r="I10" i="11"/>
  <c r="BE9" i="11"/>
  <c r="AY9" i="11"/>
  <c r="AS9" i="11"/>
  <c r="AM9" i="11"/>
  <c r="AG9" i="11"/>
  <c r="AA9" i="11"/>
  <c r="U9" i="11"/>
  <c r="O9" i="11"/>
  <c r="I9" i="11"/>
  <c r="BE8" i="11"/>
  <c r="AY8" i="11"/>
  <c r="AS8" i="11"/>
  <c r="AM8" i="11"/>
  <c r="AG8" i="11"/>
  <c r="AA8" i="11"/>
  <c r="U8" i="11"/>
  <c r="O8" i="11"/>
  <c r="I8" i="11"/>
  <c r="BE7" i="11"/>
  <c r="AY7" i="11"/>
  <c r="AS7" i="11"/>
  <c r="AM7" i="11"/>
  <c r="AM38" i="11" s="1"/>
  <c r="AG7" i="11"/>
  <c r="AA7" i="11"/>
  <c r="AA38" i="11" s="1"/>
  <c r="U7" i="11"/>
  <c r="O7" i="11"/>
  <c r="I7" i="11"/>
  <c r="B6" i="11"/>
  <c r="BF95" i="10"/>
  <c r="A95" i="10"/>
  <c r="BE94" i="10"/>
  <c r="AY94" i="10"/>
  <c r="AS94" i="10"/>
  <c r="AM94" i="10"/>
  <c r="AG94" i="10"/>
  <c r="AA94" i="10"/>
  <c r="U94" i="10"/>
  <c r="O94" i="10"/>
  <c r="I94" i="10"/>
  <c r="BE93" i="10"/>
  <c r="AY93" i="10"/>
  <c r="AS93" i="10"/>
  <c r="AM93" i="10"/>
  <c r="AG93" i="10"/>
  <c r="AA93" i="10"/>
  <c r="U93" i="10"/>
  <c r="O93" i="10"/>
  <c r="I93" i="10"/>
  <c r="BE92" i="10"/>
  <c r="AY92" i="10"/>
  <c r="AS92" i="10"/>
  <c r="AM92" i="10"/>
  <c r="AG92" i="10"/>
  <c r="AA92" i="10"/>
  <c r="U92" i="10"/>
  <c r="O92" i="10"/>
  <c r="I92" i="10"/>
  <c r="A92" i="10"/>
  <c r="BE91" i="10"/>
  <c r="AY91" i="10"/>
  <c r="AS91" i="10"/>
  <c r="AM91" i="10"/>
  <c r="AG91" i="10"/>
  <c r="AA91" i="10"/>
  <c r="U91" i="10"/>
  <c r="O91" i="10"/>
  <c r="I91" i="10"/>
  <c r="A91" i="10"/>
  <c r="BE90" i="10"/>
  <c r="AY90" i="10"/>
  <c r="AS90" i="10"/>
  <c r="AM90" i="10"/>
  <c r="AG90" i="10"/>
  <c r="AA90" i="10"/>
  <c r="U90" i="10"/>
  <c r="O90" i="10"/>
  <c r="I90" i="10"/>
  <c r="A90" i="10"/>
  <c r="BE89" i="10"/>
  <c r="AY89" i="10"/>
  <c r="AS89" i="10"/>
  <c r="AM89" i="10"/>
  <c r="AG89" i="10"/>
  <c r="AA89" i="10"/>
  <c r="U89" i="10"/>
  <c r="O89" i="10"/>
  <c r="I89" i="10"/>
  <c r="BE88" i="10"/>
  <c r="AY88" i="10"/>
  <c r="AS88" i="10"/>
  <c r="AM88" i="10"/>
  <c r="AG88" i="10"/>
  <c r="AA88" i="10"/>
  <c r="U88" i="10"/>
  <c r="O88" i="10"/>
  <c r="I88" i="10"/>
  <c r="A88" i="10"/>
  <c r="BE87" i="10"/>
  <c r="AY87" i="10"/>
  <c r="AS87" i="10"/>
  <c r="AM87" i="10"/>
  <c r="AG87" i="10"/>
  <c r="AA87" i="10"/>
  <c r="U87" i="10"/>
  <c r="O87" i="10"/>
  <c r="I87" i="10"/>
  <c r="A87" i="10"/>
  <c r="BE86" i="10"/>
  <c r="AY86" i="10"/>
  <c r="AS86" i="10"/>
  <c r="AM86" i="10"/>
  <c r="AG86" i="10"/>
  <c r="AA86" i="10"/>
  <c r="U86" i="10"/>
  <c r="O86" i="10"/>
  <c r="I86" i="10"/>
  <c r="BE85" i="10"/>
  <c r="AY85" i="10"/>
  <c r="AS85" i="10"/>
  <c r="AM85" i="10"/>
  <c r="AG85" i="10"/>
  <c r="AA85" i="10"/>
  <c r="U85" i="10"/>
  <c r="O85" i="10"/>
  <c r="I85" i="10"/>
  <c r="BE84" i="10"/>
  <c r="AY84" i="10"/>
  <c r="AS84" i="10"/>
  <c r="AM84" i="10"/>
  <c r="AG84" i="10"/>
  <c r="AA84" i="10"/>
  <c r="U84" i="10"/>
  <c r="O84" i="10"/>
  <c r="I84" i="10"/>
  <c r="A84" i="10"/>
  <c r="BE83" i="10"/>
  <c r="AY83" i="10"/>
  <c r="AS83" i="10"/>
  <c r="AM83" i="10"/>
  <c r="AG83" i="10"/>
  <c r="AA83" i="10"/>
  <c r="U83" i="10"/>
  <c r="O83" i="10"/>
  <c r="I83" i="10"/>
  <c r="A83" i="10"/>
  <c r="BE82" i="10"/>
  <c r="AY82" i="10"/>
  <c r="AS82" i="10"/>
  <c r="AM82" i="10"/>
  <c r="AG82" i="10"/>
  <c r="AA82" i="10"/>
  <c r="U82" i="10"/>
  <c r="O82" i="10"/>
  <c r="I82" i="10"/>
  <c r="A82" i="10"/>
  <c r="BE81" i="10"/>
  <c r="AY81" i="10"/>
  <c r="AS81" i="10"/>
  <c r="AM81" i="10"/>
  <c r="AG81" i="10"/>
  <c r="AA81" i="10"/>
  <c r="U81" i="10"/>
  <c r="O81" i="10"/>
  <c r="I81" i="10"/>
  <c r="BE80" i="10"/>
  <c r="AY80" i="10"/>
  <c r="AS80" i="10"/>
  <c r="AM80" i="10"/>
  <c r="AG80" i="10"/>
  <c r="AA80" i="10"/>
  <c r="U80" i="10"/>
  <c r="O80" i="10"/>
  <c r="I80" i="10"/>
  <c r="A80" i="10"/>
  <c r="BE79" i="10"/>
  <c r="AY79" i="10"/>
  <c r="AS79" i="10"/>
  <c r="AS95" i="10" s="1"/>
  <c r="AM79" i="10"/>
  <c r="AM95" i="10" s="1"/>
  <c r="AG79" i="10"/>
  <c r="AA79" i="10"/>
  <c r="U79" i="10"/>
  <c r="O79" i="10"/>
  <c r="I79" i="10"/>
  <c r="A79" i="10"/>
  <c r="BE78" i="10"/>
  <c r="AY78" i="10"/>
  <c r="AS78" i="10"/>
  <c r="AM78" i="10"/>
  <c r="AG78" i="10"/>
  <c r="AA78" i="10"/>
  <c r="U78" i="10"/>
  <c r="O78" i="10"/>
  <c r="I78" i="10"/>
  <c r="A78" i="10"/>
  <c r="BE77" i="10"/>
  <c r="AY77" i="10"/>
  <c r="AS77" i="10"/>
  <c r="AM77" i="10"/>
  <c r="AG77" i="10"/>
  <c r="AA77" i="10"/>
  <c r="U77" i="10"/>
  <c r="O77" i="10"/>
  <c r="I77" i="10"/>
  <c r="BE76" i="10"/>
  <c r="AY76" i="10"/>
  <c r="AS76" i="10"/>
  <c r="AM76" i="10"/>
  <c r="AG76" i="10"/>
  <c r="AA76" i="10"/>
  <c r="U76" i="10"/>
  <c r="O76" i="10"/>
  <c r="I76" i="10"/>
  <c r="A76" i="10"/>
  <c r="BE75" i="10"/>
  <c r="AY75" i="10"/>
  <c r="AS75" i="10"/>
  <c r="AM75" i="10"/>
  <c r="AG75" i="10"/>
  <c r="AA75" i="10"/>
  <c r="U75" i="10"/>
  <c r="O75" i="10"/>
  <c r="I75" i="10"/>
  <c r="A75" i="10"/>
  <c r="BE74" i="10"/>
  <c r="AY74" i="10"/>
  <c r="AS74" i="10"/>
  <c r="AM74" i="10"/>
  <c r="AG74" i="10"/>
  <c r="AA74" i="10"/>
  <c r="U74" i="10"/>
  <c r="O74" i="10"/>
  <c r="I74" i="10"/>
  <c r="A74" i="10"/>
  <c r="BE73" i="10"/>
  <c r="AY73" i="10"/>
  <c r="AS73" i="10"/>
  <c r="AM73" i="10"/>
  <c r="AG73" i="10"/>
  <c r="AA73" i="10"/>
  <c r="U73" i="10"/>
  <c r="O73" i="10"/>
  <c r="I73" i="10"/>
  <c r="BE72" i="10"/>
  <c r="AY72" i="10"/>
  <c r="AS72" i="10"/>
  <c r="AM72" i="10"/>
  <c r="AG72" i="10"/>
  <c r="AA72" i="10"/>
  <c r="U72" i="10"/>
  <c r="O72" i="10"/>
  <c r="I72" i="10"/>
  <c r="A72" i="10"/>
  <c r="BE71" i="10"/>
  <c r="BE95" i="10" s="1"/>
  <c r="AY71" i="10"/>
  <c r="AS71" i="10"/>
  <c r="AM71" i="10"/>
  <c r="AG71" i="10"/>
  <c r="AA71" i="10"/>
  <c r="U71" i="10"/>
  <c r="O71" i="10"/>
  <c r="I71" i="10"/>
  <c r="I95" i="10" s="1"/>
  <c r="A71" i="10"/>
  <c r="BE70" i="10"/>
  <c r="AY70" i="10"/>
  <c r="AS70" i="10"/>
  <c r="AM70" i="10"/>
  <c r="AG70" i="10"/>
  <c r="AA70" i="10"/>
  <c r="U70" i="10"/>
  <c r="O70" i="10"/>
  <c r="I70" i="10"/>
  <c r="A70" i="10"/>
  <c r="BE69" i="10"/>
  <c r="AY69" i="10"/>
  <c r="AS69" i="10"/>
  <c r="AM69" i="10"/>
  <c r="AG69" i="10"/>
  <c r="AA69" i="10"/>
  <c r="U69" i="10"/>
  <c r="O69" i="10"/>
  <c r="I69" i="10"/>
  <c r="BE68" i="10"/>
  <c r="AY68" i="10"/>
  <c r="AS68" i="10"/>
  <c r="AM68" i="10"/>
  <c r="AG68" i="10"/>
  <c r="AA68" i="10"/>
  <c r="U68" i="10"/>
  <c r="O68" i="10"/>
  <c r="I68" i="10"/>
  <c r="A68" i="10"/>
  <c r="BE67" i="10"/>
  <c r="AY67" i="10"/>
  <c r="AS67" i="10"/>
  <c r="AM67" i="10"/>
  <c r="AG67" i="10"/>
  <c r="AA67" i="10"/>
  <c r="U67" i="10"/>
  <c r="U95" i="10" s="1"/>
  <c r="O67" i="10"/>
  <c r="I67" i="10"/>
  <c r="A67" i="10"/>
  <c r="BF65" i="10"/>
  <c r="AM65" i="10"/>
  <c r="AA65" i="10"/>
  <c r="A65" i="10"/>
  <c r="BE64" i="10"/>
  <c r="AY64" i="10"/>
  <c r="AS64" i="10"/>
  <c r="AM64" i="10"/>
  <c r="AG64" i="10"/>
  <c r="AA64" i="10"/>
  <c r="U64" i="10"/>
  <c r="O64" i="10"/>
  <c r="I64" i="10"/>
  <c r="A64" i="10"/>
  <c r="A94" i="10" s="1"/>
  <c r="BE63" i="10"/>
  <c r="AY63" i="10"/>
  <c r="AS63" i="10"/>
  <c r="AM63" i="10"/>
  <c r="AG63" i="10"/>
  <c r="AA63" i="10"/>
  <c r="U63" i="10"/>
  <c r="O63" i="10"/>
  <c r="I63" i="10"/>
  <c r="A63" i="10"/>
  <c r="A93" i="10" s="1"/>
  <c r="BE62" i="10"/>
  <c r="AY62" i="10"/>
  <c r="AS62" i="10"/>
  <c r="AM62" i="10"/>
  <c r="AG62" i="10"/>
  <c r="AA62" i="10"/>
  <c r="U62" i="10"/>
  <c r="O62" i="10"/>
  <c r="I62" i="10"/>
  <c r="A62" i="10"/>
  <c r="BE61" i="10"/>
  <c r="AY61" i="10"/>
  <c r="AS61" i="10"/>
  <c r="AM61" i="10"/>
  <c r="AG61" i="10"/>
  <c r="AA61" i="10"/>
  <c r="U61" i="10"/>
  <c r="O61" i="10"/>
  <c r="I61" i="10"/>
  <c r="A61" i="10"/>
  <c r="BE60" i="10"/>
  <c r="AY60" i="10"/>
  <c r="AS60" i="10"/>
  <c r="AM60" i="10"/>
  <c r="AG60" i="10"/>
  <c r="AA60" i="10"/>
  <c r="U60" i="10"/>
  <c r="O60" i="10"/>
  <c r="I60" i="10"/>
  <c r="A60" i="10"/>
  <c r="BE59" i="10"/>
  <c r="AY59" i="10"/>
  <c r="AS59" i="10"/>
  <c r="AM59" i="10"/>
  <c r="AG59" i="10"/>
  <c r="AA59" i="10"/>
  <c r="U59" i="10"/>
  <c r="O59" i="10"/>
  <c r="I59" i="10"/>
  <c r="A59" i="10"/>
  <c r="A89" i="10" s="1"/>
  <c r="BE58" i="10"/>
  <c r="AY58" i="10"/>
  <c r="AS58" i="10"/>
  <c r="AM58" i="10"/>
  <c r="AG58" i="10"/>
  <c r="AA58" i="10"/>
  <c r="U58" i="10"/>
  <c r="O58" i="10"/>
  <c r="I58" i="10"/>
  <c r="A58" i="10"/>
  <c r="BE57" i="10"/>
  <c r="AY57" i="10"/>
  <c r="AS57" i="10"/>
  <c r="AM57" i="10"/>
  <c r="AG57" i="10"/>
  <c r="AA57" i="10"/>
  <c r="U57" i="10"/>
  <c r="O57" i="10"/>
  <c r="I57" i="10"/>
  <c r="A57" i="10"/>
  <c r="BE56" i="10"/>
  <c r="AY56" i="10"/>
  <c r="AS56" i="10"/>
  <c r="AM56" i="10"/>
  <c r="AG56" i="10"/>
  <c r="AA56" i="10"/>
  <c r="U56" i="10"/>
  <c r="O56" i="10"/>
  <c r="I56" i="10"/>
  <c r="A56" i="10"/>
  <c r="A86" i="10" s="1"/>
  <c r="BE55" i="10"/>
  <c r="AY55" i="10"/>
  <c r="AS55" i="10"/>
  <c r="AM55" i="10"/>
  <c r="AG55" i="10"/>
  <c r="AA55" i="10"/>
  <c r="U55" i="10"/>
  <c r="O55" i="10"/>
  <c r="I55" i="10"/>
  <c r="A55" i="10"/>
  <c r="A85" i="10" s="1"/>
  <c r="BE54" i="10"/>
  <c r="AY54" i="10"/>
  <c r="AS54" i="10"/>
  <c r="AM54" i="10"/>
  <c r="AG54" i="10"/>
  <c r="AA54" i="10"/>
  <c r="U54" i="10"/>
  <c r="O54" i="10"/>
  <c r="I54" i="10"/>
  <c r="A54" i="10"/>
  <c r="BE53" i="10"/>
  <c r="AY53" i="10"/>
  <c r="AS53" i="10"/>
  <c r="AM53" i="10"/>
  <c r="AG53" i="10"/>
  <c r="AA53" i="10"/>
  <c r="U53" i="10"/>
  <c r="O53" i="10"/>
  <c r="I53" i="10"/>
  <c r="A53" i="10"/>
  <c r="BE52" i="10"/>
  <c r="AY52" i="10"/>
  <c r="AS52" i="10"/>
  <c r="AM52" i="10"/>
  <c r="AG52" i="10"/>
  <c r="AA52" i="10"/>
  <c r="U52" i="10"/>
  <c r="O52" i="10"/>
  <c r="I52" i="10"/>
  <c r="A52" i="10"/>
  <c r="BE51" i="10"/>
  <c r="AY51" i="10"/>
  <c r="AS51" i="10"/>
  <c r="AM51" i="10"/>
  <c r="AG51" i="10"/>
  <c r="AA51" i="10"/>
  <c r="U51" i="10"/>
  <c r="O51" i="10"/>
  <c r="I51" i="10"/>
  <c r="A51" i="10"/>
  <c r="A81" i="10" s="1"/>
  <c r="BE50" i="10"/>
  <c r="AY50" i="10"/>
  <c r="AS50" i="10"/>
  <c r="AM50" i="10"/>
  <c r="AG50" i="10"/>
  <c r="AA50" i="10"/>
  <c r="U50" i="10"/>
  <c r="O50" i="10"/>
  <c r="I50" i="10"/>
  <c r="A50" i="10"/>
  <c r="BE49" i="10"/>
  <c r="AY49" i="10"/>
  <c r="AS49" i="10"/>
  <c r="AM49" i="10"/>
  <c r="AG49" i="10"/>
  <c r="AA49" i="10"/>
  <c r="U49" i="10"/>
  <c r="O49" i="10"/>
  <c r="I49" i="10"/>
  <c r="A49" i="10"/>
  <c r="BE48" i="10"/>
  <c r="AY48" i="10"/>
  <c r="AS48" i="10"/>
  <c r="AM48" i="10"/>
  <c r="AG48" i="10"/>
  <c r="AA48" i="10"/>
  <c r="U48" i="10"/>
  <c r="O48" i="10"/>
  <c r="I48" i="10"/>
  <c r="A48" i="10"/>
  <c r="BE47" i="10"/>
  <c r="AY47" i="10"/>
  <c r="AS47" i="10"/>
  <c r="AM47" i="10"/>
  <c r="AG47" i="10"/>
  <c r="AA47" i="10"/>
  <c r="U47" i="10"/>
  <c r="O47" i="10"/>
  <c r="I47" i="10"/>
  <c r="A47" i="10"/>
  <c r="A77" i="10" s="1"/>
  <c r="BE46" i="10"/>
  <c r="AY46" i="10"/>
  <c r="AS46" i="10"/>
  <c r="AM46" i="10"/>
  <c r="AG46" i="10"/>
  <c r="AA46" i="10"/>
  <c r="U46" i="10"/>
  <c r="O46" i="10"/>
  <c r="I46" i="10"/>
  <c r="A46" i="10"/>
  <c r="BE45" i="10"/>
  <c r="AY45" i="10"/>
  <c r="AS45" i="10"/>
  <c r="AM45" i="10"/>
  <c r="AG45" i="10"/>
  <c r="AA45" i="10"/>
  <c r="U45" i="10"/>
  <c r="O45" i="10"/>
  <c r="I45" i="10"/>
  <c r="A45" i="10"/>
  <c r="BE44" i="10"/>
  <c r="AY44" i="10"/>
  <c r="AS44" i="10"/>
  <c r="AM44" i="10"/>
  <c r="AG44" i="10"/>
  <c r="AA44" i="10"/>
  <c r="U44" i="10"/>
  <c r="O44" i="10"/>
  <c r="I44" i="10"/>
  <c r="A44" i="10"/>
  <c r="BE43" i="10"/>
  <c r="AY43" i="10"/>
  <c r="AS43" i="10"/>
  <c r="AM43" i="10"/>
  <c r="AG43" i="10"/>
  <c r="AA43" i="10"/>
  <c r="U43" i="10"/>
  <c r="O43" i="10"/>
  <c r="I43" i="10"/>
  <c r="A43" i="10"/>
  <c r="A73" i="10" s="1"/>
  <c r="BE42" i="10"/>
  <c r="AY42" i="10"/>
  <c r="AS42" i="10"/>
  <c r="AM42" i="10"/>
  <c r="AG42" i="10"/>
  <c r="AA42" i="10"/>
  <c r="U42" i="10"/>
  <c r="O42" i="10"/>
  <c r="I42" i="10"/>
  <c r="A42" i="10"/>
  <c r="BE41" i="10"/>
  <c r="AY41" i="10"/>
  <c r="AS41" i="10"/>
  <c r="AM41" i="10"/>
  <c r="AG41" i="10"/>
  <c r="AA41" i="10"/>
  <c r="U41" i="10"/>
  <c r="O41" i="10"/>
  <c r="I41" i="10"/>
  <c r="A41" i="10"/>
  <c r="BE40" i="10"/>
  <c r="AY40" i="10"/>
  <c r="AS40" i="10"/>
  <c r="AM40" i="10"/>
  <c r="AG40" i="10"/>
  <c r="AA40" i="10"/>
  <c r="U40" i="10"/>
  <c r="O40" i="10"/>
  <c r="I40" i="10"/>
  <c r="A40" i="10"/>
  <c r="BE39" i="10"/>
  <c r="AY39" i="10"/>
  <c r="AS39" i="10"/>
  <c r="AM39" i="10"/>
  <c r="AG39" i="10"/>
  <c r="AA39" i="10"/>
  <c r="U39" i="10"/>
  <c r="O39" i="10"/>
  <c r="I39" i="10"/>
  <c r="A39" i="10"/>
  <c r="A69" i="10" s="1"/>
  <c r="BE38" i="10"/>
  <c r="AY38" i="10"/>
  <c r="AS38" i="10"/>
  <c r="AM38" i="10"/>
  <c r="AG38" i="10"/>
  <c r="AA38" i="10"/>
  <c r="U38" i="10"/>
  <c r="O38" i="10"/>
  <c r="I38" i="10"/>
  <c r="A38" i="10"/>
  <c r="BE37" i="10"/>
  <c r="AY37" i="10"/>
  <c r="AS37" i="10"/>
  <c r="AM37" i="10"/>
  <c r="AG37" i="10"/>
  <c r="AA37" i="10"/>
  <c r="U37" i="10"/>
  <c r="U65" i="10" s="1"/>
  <c r="O37" i="10"/>
  <c r="O65" i="10" s="1"/>
  <c r="I37" i="10"/>
  <c r="A37" i="10"/>
  <c r="A36" i="10"/>
  <c r="BF35" i="10"/>
  <c r="BE34" i="10"/>
  <c r="AY34" i="10"/>
  <c r="AS34" i="10"/>
  <c r="AM34" i="10"/>
  <c r="AG34" i="10"/>
  <c r="AA34" i="10"/>
  <c r="U34" i="10"/>
  <c r="O34" i="10"/>
  <c r="I34" i="10"/>
  <c r="BE33" i="10"/>
  <c r="AY33" i="10"/>
  <c r="AS33" i="10"/>
  <c r="AM33" i="10"/>
  <c r="AG33" i="10"/>
  <c r="AA33" i="10"/>
  <c r="U33" i="10"/>
  <c r="O33" i="10"/>
  <c r="I33" i="10"/>
  <c r="BE32" i="10"/>
  <c r="AY32" i="10"/>
  <c r="AS32" i="10"/>
  <c r="AM32" i="10"/>
  <c r="AG32" i="10"/>
  <c r="AA32" i="10"/>
  <c r="U32" i="10"/>
  <c r="O32" i="10"/>
  <c r="I32" i="10"/>
  <c r="BE31" i="10"/>
  <c r="AY31" i="10"/>
  <c r="AS31" i="10"/>
  <c r="AM31" i="10"/>
  <c r="AG31" i="10"/>
  <c r="AA31" i="10"/>
  <c r="U31" i="10"/>
  <c r="O31" i="10"/>
  <c r="I31" i="10"/>
  <c r="BE30" i="10"/>
  <c r="AY30" i="10"/>
  <c r="AS30" i="10"/>
  <c r="AM30" i="10"/>
  <c r="AG30" i="10"/>
  <c r="AA30" i="10"/>
  <c r="U30" i="10"/>
  <c r="O30" i="10"/>
  <c r="I30" i="10"/>
  <c r="BE29" i="10"/>
  <c r="AY29" i="10"/>
  <c r="AS29" i="10"/>
  <c r="AM29" i="10"/>
  <c r="AG29" i="10"/>
  <c r="AA29" i="10"/>
  <c r="U29" i="10"/>
  <c r="O29" i="10"/>
  <c r="I29" i="10"/>
  <c r="BE28" i="10"/>
  <c r="AY28" i="10"/>
  <c r="AS28" i="10"/>
  <c r="AM28" i="10"/>
  <c r="AG28" i="10"/>
  <c r="AA28" i="10"/>
  <c r="U28" i="10"/>
  <c r="O28" i="10"/>
  <c r="I28" i="10"/>
  <c r="BE27" i="10"/>
  <c r="AY27" i="10"/>
  <c r="AS27" i="10"/>
  <c r="AM27" i="10"/>
  <c r="AG27" i="10"/>
  <c r="AA27" i="10"/>
  <c r="U27" i="10"/>
  <c r="O27" i="10"/>
  <c r="I27" i="10"/>
  <c r="BE26" i="10"/>
  <c r="AY26" i="10"/>
  <c r="AS26" i="10"/>
  <c r="AM26" i="10"/>
  <c r="AG26" i="10"/>
  <c r="AA26" i="10"/>
  <c r="U26" i="10"/>
  <c r="O26" i="10"/>
  <c r="I26" i="10"/>
  <c r="BE25" i="10"/>
  <c r="AY25" i="10"/>
  <c r="AS25" i="10"/>
  <c r="AM25" i="10"/>
  <c r="AG25" i="10"/>
  <c r="AA25" i="10"/>
  <c r="U25" i="10"/>
  <c r="O25" i="10"/>
  <c r="I25" i="10"/>
  <c r="BE24" i="10"/>
  <c r="AY24" i="10"/>
  <c r="AS24" i="10"/>
  <c r="AM24" i="10"/>
  <c r="AG24" i="10"/>
  <c r="AA24" i="10"/>
  <c r="U24" i="10"/>
  <c r="O24" i="10"/>
  <c r="I24" i="10"/>
  <c r="AY23" i="10"/>
  <c r="AS23" i="10"/>
  <c r="AM23" i="10"/>
  <c r="AG23" i="10"/>
  <c r="AA23" i="10"/>
  <c r="U23" i="10"/>
  <c r="O23" i="10"/>
  <c r="I23" i="10"/>
  <c r="BE22" i="10"/>
  <c r="AY22" i="10"/>
  <c r="AS22" i="10"/>
  <c r="AM22" i="10"/>
  <c r="AG22" i="10"/>
  <c r="AA22" i="10"/>
  <c r="U22" i="10"/>
  <c r="O22" i="10"/>
  <c r="I22" i="10"/>
  <c r="BE21" i="10"/>
  <c r="AY21" i="10"/>
  <c r="AS21" i="10"/>
  <c r="AM21" i="10"/>
  <c r="AG21" i="10"/>
  <c r="AA21" i="10"/>
  <c r="U21" i="10"/>
  <c r="O21" i="10"/>
  <c r="I21" i="10"/>
  <c r="BE20" i="10"/>
  <c r="AY20" i="10"/>
  <c r="AS20" i="10"/>
  <c r="AM20" i="10"/>
  <c r="AG20" i="10"/>
  <c r="AA20" i="10"/>
  <c r="U20" i="10"/>
  <c r="O20" i="10"/>
  <c r="I20" i="10"/>
  <c r="BE19" i="10"/>
  <c r="AY19" i="10"/>
  <c r="AS19" i="10"/>
  <c r="AM19" i="10"/>
  <c r="AG19" i="10"/>
  <c r="AA19" i="10"/>
  <c r="U19" i="10"/>
  <c r="O19" i="10"/>
  <c r="I19" i="10"/>
  <c r="BE18" i="10"/>
  <c r="AY18" i="10"/>
  <c r="AS18" i="10"/>
  <c r="AM18" i="10"/>
  <c r="AG18" i="10"/>
  <c r="AA18" i="10"/>
  <c r="U18" i="10"/>
  <c r="O18" i="10"/>
  <c r="I18" i="10"/>
  <c r="BE17" i="10"/>
  <c r="AY17" i="10"/>
  <c r="AS17" i="10"/>
  <c r="AM17" i="10"/>
  <c r="AG17" i="10"/>
  <c r="AA17" i="10"/>
  <c r="U17" i="10"/>
  <c r="O17" i="10"/>
  <c r="I17" i="10"/>
  <c r="BE16" i="10"/>
  <c r="AY16" i="10"/>
  <c r="AS16" i="10"/>
  <c r="AM16" i="10"/>
  <c r="AG16" i="10"/>
  <c r="AA16" i="10"/>
  <c r="U16" i="10"/>
  <c r="O16" i="10"/>
  <c r="I16" i="10"/>
  <c r="BE15" i="10"/>
  <c r="AY15" i="10"/>
  <c r="AS15" i="10"/>
  <c r="AM15" i="10"/>
  <c r="AG15" i="10"/>
  <c r="AA15" i="10"/>
  <c r="U15" i="10"/>
  <c r="O15" i="10"/>
  <c r="I15" i="10"/>
  <c r="BE14" i="10"/>
  <c r="AY14" i="10"/>
  <c r="AS14" i="10"/>
  <c r="AM14" i="10"/>
  <c r="AG14" i="10"/>
  <c r="AA14" i="10"/>
  <c r="U14" i="10"/>
  <c r="O14" i="10"/>
  <c r="I14" i="10"/>
  <c r="BE13" i="10"/>
  <c r="AY13" i="10"/>
  <c r="AS13" i="10"/>
  <c r="AM13" i="10"/>
  <c r="AG13" i="10"/>
  <c r="AA13" i="10"/>
  <c r="U13" i="10"/>
  <c r="O13" i="10"/>
  <c r="I13" i="10"/>
  <c r="BE12" i="10"/>
  <c r="AY12" i="10"/>
  <c r="AS12" i="10"/>
  <c r="AM12" i="10"/>
  <c r="AG12" i="10"/>
  <c r="AA12" i="10"/>
  <c r="U12" i="10"/>
  <c r="O12" i="10"/>
  <c r="I12" i="10"/>
  <c r="BE11" i="10"/>
  <c r="AY11" i="10"/>
  <c r="AY35" i="10" s="1"/>
  <c r="AS11" i="10"/>
  <c r="AM11" i="10"/>
  <c r="AG11" i="10"/>
  <c r="AA11" i="10"/>
  <c r="U11" i="10"/>
  <c r="O11" i="10"/>
  <c r="I11" i="10"/>
  <c r="BE10" i="10"/>
  <c r="AY10" i="10"/>
  <c r="AS10" i="10"/>
  <c r="AM10" i="10"/>
  <c r="AG10" i="10"/>
  <c r="AA10" i="10"/>
  <c r="U10" i="10"/>
  <c r="O10" i="10"/>
  <c r="I10" i="10"/>
  <c r="I35" i="10" s="1"/>
  <c r="BE9" i="10"/>
  <c r="BE35" i="10" s="1"/>
  <c r="AY9" i="10"/>
  <c r="AS9" i="10"/>
  <c r="AM9" i="10"/>
  <c r="AG9" i="10"/>
  <c r="AA9" i="10"/>
  <c r="U9" i="10"/>
  <c r="O9" i="10"/>
  <c r="I9" i="10"/>
  <c r="BE8" i="10"/>
  <c r="AY8" i="10"/>
  <c r="AS8" i="10"/>
  <c r="AM8" i="10"/>
  <c r="AG8" i="10"/>
  <c r="AA8" i="10"/>
  <c r="U8" i="10"/>
  <c r="U35" i="10" s="1"/>
  <c r="O8" i="10"/>
  <c r="I8" i="10"/>
  <c r="BE7" i="10"/>
  <c r="AY7" i="10"/>
  <c r="AS7" i="10"/>
  <c r="AM7" i="10"/>
  <c r="AG7" i="10"/>
  <c r="AA7" i="10"/>
  <c r="AA35" i="10" s="1"/>
  <c r="U7" i="10"/>
  <c r="O7" i="10"/>
  <c r="I7" i="10"/>
  <c r="B6" i="10"/>
  <c r="BF125" i="9"/>
  <c r="A125" i="9"/>
  <c r="BE124" i="9"/>
  <c r="AY124" i="9"/>
  <c r="AS124" i="9"/>
  <c r="AM124" i="9"/>
  <c r="AG124" i="9"/>
  <c r="AA124" i="9"/>
  <c r="U124" i="9"/>
  <c r="O124" i="9"/>
  <c r="I124" i="9"/>
  <c r="BE123" i="9"/>
  <c r="AY123" i="9"/>
  <c r="AS123" i="9"/>
  <c r="AM123" i="9"/>
  <c r="AG123" i="9"/>
  <c r="AA123" i="9"/>
  <c r="U123" i="9"/>
  <c r="O123" i="9"/>
  <c r="I123" i="9"/>
  <c r="BE122" i="9"/>
  <c r="AY122" i="9"/>
  <c r="AS122" i="9"/>
  <c r="AM122" i="9"/>
  <c r="AG122" i="9"/>
  <c r="AA122" i="9"/>
  <c r="U122" i="9"/>
  <c r="O122" i="9"/>
  <c r="I122" i="9"/>
  <c r="BE121" i="9"/>
  <c r="AY121" i="9"/>
  <c r="AS121" i="9"/>
  <c r="AM121" i="9"/>
  <c r="AG121" i="9"/>
  <c r="AA121" i="9"/>
  <c r="U121" i="9"/>
  <c r="O121" i="9"/>
  <c r="I121" i="9"/>
  <c r="BE120" i="9"/>
  <c r="AY120" i="9"/>
  <c r="AS120" i="9"/>
  <c r="AM120" i="9"/>
  <c r="AG120" i="9"/>
  <c r="AA120" i="9"/>
  <c r="U120" i="9"/>
  <c r="O120" i="9"/>
  <c r="I120" i="9"/>
  <c r="A120" i="9"/>
  <c r="BE119" i="9"/>
  <c r="AY119" i="9"/>
  <c r="AS119" i="9"/>
  <c r="AM119" i="9"/>
  <c r="AG119" i="9"/>
  <c r="AA119" i="9"/>
  <c r="U119" i="9"/>
  <c r="O119" i="9"/>
  <c r="I119" i="9"/>
  <c r="BE118" i="9"/>
  <c r="AY118" i="9"/>
  <c r="AS118" i="9"/>
  <c r="AM118" i="9"/>
  <c r="AG118" i="9"/>
  <c r="AA118" i="9"/>
  <c r="U118" i="9"/>
  <c r="O118" i="9"/>
  <c r="I118" i="9"/>
  <c r="BE117" i="9"/>
  <c r="AY117" i="9"/>
  <c r="AS117" i="9"/>
  <c r="AM117" i="9"/>
  <c r="AG117" i="9"/>
  <c r="AA117" i="9"/>
  <c r="U117" i="9"/>
  <c r="O117" i="9"/>
  <c r="I117" i="9"/>
  <c r="A117" i="9"/>
  <c r="BE116" i="9"/>
  <c r="AY116" i="9"/>
  <c r="AS116" i="9"/>
  <c r="AM116" i="9"/>
  <c r="AG116" i="9"/>
  <c r="AA116" i="9"/>
  <c r="U116" i="9"/>
  <c r="O116" i="9"/>
  <c r="I116" i="9"/>
  <c r="A116" i="9"/>
  <c r="BE115" i="9"/>
  <c r="AY115" i="9"/>
  <c r="AS115" i="9"/>
  <c r="AM115" i="9"/>
  <c r="AG115" i="9"/>
  <c r="AA115" i="9"/>
  <c r="U115" i="9"/>
  <c r="O115" i="9"/>
  <c r="I115" i="9"/>
  <c r="BE114" i="9"/>
  <c r="AY114" i="9"/>
  <c r="AS114" i="9"/>
  <c r="AM114" i="9"/>
  <c r="AG114" i="9"/>
  <c r="AA114" i="9"/>
  <c r="U114" i="9"/>
  <c r="O114" i="9"/>
  <c r="I114" i="9"/>
  <c r="BE113" i="9"/>
  <c r="AY113" i="9"/>
  <c r="AS113" i="9"/>
  <c r="AM113" i="9"/>
  <c r="AG113" i="9"/>
  <c r="AA113" i="9"/>
  <c r="U113" i="9"/>
  <c r="O113" i="9"/>
  <c r="I113" i="9"/>
  <c r="BE112" i="9"/>
  <c r="AY112" i="9"/>
  <c r="AS112" i="9"/>
  <c r="AM112" i="9"/>
  <c r="AG112" i="9"/>
  <c r="AA112" i="9"/>
  <c r="U112" i="9"/>
  <c r="O112" i="9"/>
  <c r="I112" i="9"/>
  <c r="BE111" i="9"/>
  <c r="AY111" i="9"/>
  <c r="AS111" i="9"/>
  <c r="AM111" i="9"/>
  <c r="AG111" i="9"/>
  <c r="AA111" i="9"/>
  <c r="U111" i="9"/>
  <c r="O111" i="9"/>
  <c r="I111" i="9"/>
  <c r="BE110" i="9"/>
  <c r="AY110" i="9"/>
  <c r="AS110" i="9"/>
  <c r="AM110" i="9"/>
  <c r="AG110" i="9"/>
  <c r="AA110" i="9"/>
  <c r="U110" i="9"/>
  <c r="O110" i="9"/>
  <c r="I110" i="9"/>
  <c r="BE109" i="9"/>
  <c r="AY109" i="9"/>
  <c r="AS109" i="9"/>
  <c r="AM109" i="9"/>
  <c r="AG109" i="9"/>
  <c r="AA109" i="9"/>
  <c r="U109" i="9"/>
  <c r="O109" i="9"/>
  <c r="I109" i="9"/>
  <c r="A109" i="9"/>
  <c r="BE108" i="9"/>
  <c r="AY108" i="9"/>
  <c r="AS108" i="9"/>
  <c r="AM108" i="9"/>
  <c r="AG108" i="9"/>
  <c r="AA108" i="9"/>
  <c r="U108" i="9"/>
  <c r="O108" i="9"/>
  <c r="I108" i="9"/>
  <c r="BE107" i="9"/>
  <c r="AY107" i="9"/>
  <c r="AS107" i="9"/>
  <c r="AM107" i="9"/>
  <c r="AG107" i="9"/>
  <c r="AA107" i="9"/>
  <c r="U107" i="9"/>
  <c r="O107" i="9"/>
  <c r="I107" i="9"/>
  <c r="BE106" i="9"/>
  <c r="AY106" i="9"/>
  <c r="AS106" i="9"/>
  <c r="AM106" i="9"/>
  <c r="AG106" i="9"/>
  <c r="AA106" i="9"/>
  <c r="U106" i="9"/>
  <c r="O106" i="9"/>
  <c r="I106" i="9"/>
  <c r="BE105" i="9"/>
  <c r="AY105" i="9"/>
  <c r="AS105" i="9"/>
  <c r="AM105" i="9"/>
  <c r="AG105" i="9"/>
  <c r="AA105" i="9"/>
  <c r="U105" i="9"/>
  <c r="O105" i="9"/>
  <c r="I105" i="9"/>
  <c r="BE104" i="9"/>
  <c r="AY104" i="9"/>
  <c r="AS104" i="9"/>
  <c r="AM104" i="9"/>
  <c r="AG104" i="9"/>
  <c r="AA104" i="9"/>
  <c r="U104" i="9"/>
  <c r="O104" i="9"/>
  <c r="I104" i="9"/>
  <c r="A104" i="9"/>
  <c r="BE103" i="9"/>
  <c r="AY103" i="9"/>
  <c r="AS103" i="9"/>
  <c r="AM103" i="9"/>
  <c r="AG103" i="9"/>
  <c r="AA103" i="9"/>
  <c r="U103" i="9"/>
  <c r="O103" i="9"/>
  <c r="I103" i="9"/>
  <c r="BE102" i="9"/>
  <c r="AY102" i="9"/>
  <c r="AS102" i="9"/>
  <c r="AM102" i="9"/>
  <c r="AG102" i="9"/>
  <c r="AA102" i="9"/>
  <c r="U102" i="9"/>
  <c r="O102" i="9"/>
  <c r="I102" i="9"/>
  <c r="BE101" i="9"/>
  <c r="AY101" i="9"/>
  <c r="AY125" i="9" s="1"/>
  <c r="AS101" i="9"/>
  <c r="AS125" i="9" s="1"/>
  <c r="AM101" i="9"/>
  <c r="AG101" i="9"/>
  <c r="AA101" i="9"/>
  <c r="U101" i="9"/>
  <c r="O101" i="9"/>
  <c r="I101" i="9"/>
  <c r="A101" i="9"/>
  <c r="BE100" i="9"/>
  <c r="BE125" i="9" s="1"/>
  <c r="AY100" i="9"/>
  <c r="AS100" i="9"/>
  <c r="AM100" i="9"/>
  <c r="AG100" i="9"/>
  <c r="AA100" i="9"/>
  <c r="U100" i="9"/>
  <c r="O100" i="9"/>
  <c r="I100" i="9"/>
  <c r="A100" i="9"/>
  <c r="BE99" i="9"/>
  <c r="AY99" i="9"/>
  <c r="AS99" i="9"/>
  <c r="AM99" i="9"/>
  <c r="AG99" i="9"/>
  <c r="AA99" i="9"/>
  <c r="U99" i="9"/>
  <c r="O99" i="9"/>
  <c r="I99" i="9"/>
  <c r="BE98" i="9"/>
  <c r="AY98" i="9"/>
  <c r="AS98" i="9"/>
  <c r="AM98" i="9"/>
  <c r="AG98" i="9"/>
  <c r="AA98" i="9"/>
  <c r="U98" i="9"/>
  <c r="O98" i="9"/>
  <c r="I98" i="9"/>
  <c r="BE97" i="9"/>
  <c r="AY97" i="9"/>
  <c r="AS97" i="9"/>
  <c r="AM97" i="9"/>
  <c r="AM125" i="9" s="1"/>
  <c r="AG97" i="9"/>
  <c r="AG125" i="9" s="1"/>
  <c r="AA97" i="9"/>
  <c r="U97" i="9"/>
  <c r="O97" i="9"/>
  <c r="I97" i="9"/>
  <c r="I125" i="9" s="1"/>
  <c r="BF95" i="9"/>
  <c r="BE94" i="9"/>
  <c r="AY94" i="9"/>
  <c r="AS94" i="9"/>
  <c r="AM94" i="9"/>
  <c r="AG94" i="9"/>
  <c r="AA94" i="9"/>
  <c r="U94" i="9"/>
  <c r="O94" i="9"/>
  <c r="I94" i="9"/>
  <c r="A94" i="9"/>
  <c r="A124" i="9" s="1"/>
  <c r="BE93" i="9"/>
  <c r="AY93" i="9"/>
  <c r="AS93" i="9"/>
  <c r="AM93" i="9"/>
  <c r="AG93" i="9"/>
  <c r="AA93" i="9"/>
  <c r="U93" i="9"/>
  <c r="O93" i="9"/>
  <c r="I93" i="9"/>
  <c r="A93" i="9"/>
  <c r="A123" i="9" s="1"/>
  <c r="BE92" i="9"/>
  <c r="AY92" i="9"/>
  <c r="AS92" i="9"/>
  <c r="AM92" i="9"/>
  <c r="AG92" i="9"/>
  <c r="AA92" i="9"/>
  <c r="U92" i="9"/>
  <c r="O92" i="9"/>
  <c r="I92" i="9"/>
  <c r="BE91" i="9"/>
  <c r="AY91" i="9"/>
  <c r="AS91" i="9"/>
  <c r="AM91" i="9"/>
  <c r="AG91" i="9"/>
  <c r="AA91" i="9"/>
  <c r="U91" i="9"/>
  <c r="O91" i="9"/>
  <c r="I91" i="9"/>
  <c r="BE90" i="9"/>
  <c r="AY90" i="9"/>
  <c r="AS90" i="9"/>
  <c r="AM90" i="9"/>
  <c r="AG90" i="9"/>
  <c r="AA90" i="9"/>
  <c r="U90" i="9"/>
  <c r="O90" i="9"/>
  <c r="I90" i="9"/>
  <c r="A90" i="9"/>
  <c r="BE89" i="9"/>
  <c r="AY89" i="9"/>
  <c r="AS89" i="9"/>
  <c r="AM89" i="9"/>
  <c r="AG89" i="9"/>
  <c r="AA89" i="9"/>
  <c r="U89" i="9"/>
  <c r="O89" i="9"/>
  <c r="I89" i="9"/>
  <c r="A89" i="9"/>
  <c r="A119" i="9" s="1"/>
  <c r="BE88" i="9"/>
  <c r="AY88" i="9"/>
  <c r="AS88" i="9"/>
  <c r="AM88" i="9"/>
  <c r="AG88" i="9"/>
  <c r="AA88" i="9"/>
  <c r="U88" i="9"/>
  <c r="O88" i="9"/>
  <c r="I88" i="9"/>
  <c r="BE87" i="9"/>
  <c r="AY87" i="9"/>
  <c r="AS87" i="9"/>
  <c r="AM87" i="9"/>
  <c r="AG87" i="9"/>
  <c r="AA87" i="9"/>
  <c r="U87" i="9"/>
  <c r="O87" i="9"/>
  <c r="I87" i="9"/>
  <c r="BE86" i="9"/>
  <c r="AY86" i="9"/>
  <c r="AS86" i="9"/>
  <c r="AM86" i="9"/>
  <c r="AG86" i="9"/>
  <c r="AA86" i="9"/>
  <c r="U86" i="9"/>
  <c r="O86" i="9"/>
  <c r="I86" i="9"/>
  <c r="A86" i="9"/>
  <c r="BE85" i="9"/>
  <c r="AY85" i="9"/>
  <c r="AS85" i="9"/>
  <c r="AM85" i="9"/>
  <c r="AG85" i="9"/>
  <c r="AA85" i="9"/>
  <c r="U85" i="9"/>
  <c r="O85" i="9"/>
  <c r="I85" i="9"/>
  <c r="A85" i="9"/>
  <c r="A115" i="9" s="1"/>
  <c r="BE84" i="9"/>
  <c r="AY84" i="9"/>
  <c r="AS84" i="9"/>
  <c r="AM84" i="9"/>
  <c r="AG84" i="9"/>
  <c r="AA84" i="9"/>
  <c r="U84" i="9"/>
  <c r="O84" i="9"/>
  <c r="I84" i="9"/>
  <c r="BE83" i="9"/>
  <c r="AY83" i="9"/>
  <c r="AS83" i="9"/>
  <c r="AM83" i="9"/>
  <c r="AG83" i="9"/>
  <c r="AA83" i="9"/>
  <c r="U83" i="9"/>
  <c r="O83" i="9"/>
  <c r="I83" i="9"/>
  <c r="BE82" i="9"/>
  <c r="AY82" i="9"/>
  <c r="AS82" i="9"/>
  <c r="AM82" i="9"/>
  <c r="AG82" i="9"/>
  <c r="AA82" i="9"/>
  <c r="U82" i="9"/>
  <c r="O82" i="9"/>
  <c r="I82" i="9"/>
  <c r="A82" i="9"/>
  <c r="A112" i="9" s="1"/>
  <c r="BE81" i="9"/>
  <c r="AY81" i="9"/>
  <c r="AS81" i="9"/>
  <c r="AM81" i="9"/>
  <c r="AG81" i="9"/>
  <c r="AA81" i="9"/>
  <c r="U81" i="9"/>
  <c r="O81" i="9"/>
  <c r="I81" i="9"/>
  <c r="A81" i="9"/>
  <c r="A111" i="9" s="1"/>
  <c r="BE80" i="9"/>
  <c r="AY80" i="9"/>
  <c r="AS80" i="9"/>
  <c r="AM80" i="9"/>
  <c r="AG80" i="9"/>
  <c r="AA80" i="9"/>
  <c r="U80" i="9"/>
  <c r="O80" i="9"/>
  <c r="I80" i="9"/>
  <c r="BE79" i="9"/>
  <c r="AY79" i="9"/>
  <c r="AS79" i="9"/>
  <c r="AM79" i="9"/>
  <c r="AG79" i="9"/>
  <c r="AA79" i="9"/>
  <c r="U79" i="9"/>
  <c r="O79" i="9"/>
  <c r="I79" i="9"/>
  <c r="BE78" i="9"/>
  <c r="AY78" i="9"/>
  <c r="AS78" i="9"/>
  <c r="AM78" i="9"/>
  <c r="AG78" i="9"/>
  <c r="AA78" i="9"/>
  <c r="U78" i="9"/>
  <c r="O78" i="9"/>
  <c r="I78" i="9"/>
  <c r="A78" i="9"/>
  <c r="A108" i="9" s="1"/>
  <c r="BE77" i="9"/>
  <c r="AY77" i="9"/>
  <c r="AS77" i="9"/>
  <c r="AM77" i="9"/>
  <c r="AG77" i="9"/>
  <c r="AA77" i="9"/>
  <c r="U77" i="9"/>
  <c r="O77" i="9"/>
  <c r="I77" i="9"/>
  <c r="A77" i="9"/>
  <c r="A107" i="9" s="1"/>
  <c r="BE76" i="9"/>
  <c r="AY76" i="9"/>
  <c r="AS76" i="9"/>
  <c r="AM76" i="9"/>
  <c r="AG76" i="9"/>
  <c r="AA76" i="9"/>
  <c r="U76" i="9"/>
  <c r="O76" i="9"/>
  <c r="I76" i="9"/>
  <c r="BE75" i="9"/>
  <c r="AY75" i="9"/>
  <c r="AS75" i="9"/>
  <c r="AM75" i="9"/>
  <c r="AG75" i="9"/>
  <c r="AA75" i="9"/>
  <c r="U75" i="9"/>
  <c r="O75" i="9"/>
  <c r="I75" i="9"/>
  <c r="BE74" i="9"/>
  <c r="AY74" i="9"/>
  <c r="AS74" i="9"/>
  <c r="AM74" i="9"/>
  <c r="AG74" i="9"/>
  <c r="AA74" i="9"/>
  <c r="U74" i="9"/>
  <c r="O74" i="9"/>
  <c r="I74" i="9"/>
  <c r="A74" i="9"/>
  <c r="BE73" i="9"/>
  <c r="AY73" i="9"/>
  <c r="AS73" i="9"/>
  <c r="AM73" i="9"/>
  <c r="AG73" i="9"/>
  <c r="AA73" i="9"/>
  <c r="U73" i="9"/>
  <c r="O73" i="9"/>
  <c r="I73" i="9"/>
  <c r="A73" i="9"/>
  <c r="A103" i="9" s="1"/>
  <c r="BE72" i="9"/>
  <c r="AY72" i="9"/>
  <c r="AS72" i="9"/>
  <c r="AM72" i="9"/>
  <c r="AG72" i="9"/>
  <c r="AA72" i="9"/>
  <c r="U72" i="9"/>
  <c r="O72" i="9"/>
  <c r="I72" i="9"/>
  <c r="BE71" i="9"/>
  <c r="AY71" i="9"/>
  <c r="AS71" i="9"/>
  <c r="AM71" i="9"/>
  <c r="AG71" i="9"/>
  <c r="AA71" i="9"/>
  <c r="U71" i="9"/>
  <c r="O71" i="9"/>
  <c r="I71" i="9"/>
  <c r="BE70" i="9"/>
  <c r="AY70" i="9"/>
  <c r="AS70" i="9"/>
  <c r="AM70" i="9"/>
  <c r="AG70" i="9"/>
  <c r="AA70" i="9"/>
  <c r="U70" i="9"/>
  <c r="O70" i="9"/>
  <c r="I70" i="9"/>
  <c r="A70" i="9"/>
  <c r="BE69" i="9"/>
  <c r="AY69" i="9"/>
  <c r="AS69" i="9"/>
  <c r="AM69" i="9"/>
  <c r="AG69" i="9"/>
  <c r="AA69" i="9"/>
  <c r="U69" i="9"/>
  <c r="O69" i="9"/>
  <c r="I69" i="9"/>
  <c r="A69" i="9"/>
  <c r="A99" i="9" s="1"/>
  <c r="BE68" i="9"/>
  <c r="AY68" i="9"/>
  <c r="AS68" i="9"/>
  <c r="AM68" i="9"/>
  <c r="AG68" i="9"/>
  <c r="AA68" i="9"/>
  <c r="U68" i="9"/>
  <c r="O68" i="9"/>
  <c r="I68" i="9"/>
  <c r="BE67" i="9"/>
  <c r="AY67" i="9"/>
  <c r="AS67" i="9"/>
  <c r="AS95" i="9" s="1"/>
  <c r="AM67" i="9"/>
  <c r="AM95" i="9" s="1"/>
  <c r="AG67" i="9"/>
  <c r="AG95" i="9" s="1"/>
  <c r="AA67" i="9"/>
  <c r="AA95" i="9" s="1"/>
  <c r="U67" i="9"/>
  <c r="U95" i="9" s="1"/>
  <c r="O67" i="9"/>
  <c r="I67" i="9"/>
  <c r="A66" i="9"/>
  <c r="B66" i="9" s="1"/>
  <c r="BF65" i="9"/>
  <c r="A65" i="9"/>
  <c r="A95" i="9" s="1"/>
  <c r="BE64" i="9"/>
  <c r="AY64" i="9"/>
  <c r="AS64" i="9"/>
  <c r="AM64" i="9"/>
  <c r="AG64" i="9"/>
  <c r="AA64" i="9"/>
  <c r="U64" i="9"/>
  <c r="O64" i="9"/>
  <c r="I64" i="9"/>
  <c r="A64" i="9"/>
  <c r="BE63" i="9"/>
  <c r="AY63" i="9"/>
  <c r="AS63" i="9"/>
  <c r="AM63" i="9"/>
  <c r="AG63" i="9"/>
  <c r="AA63" i="9"/>
  <c r="U63" i="9"/>
  <c r="O63" i="9"/>
  <c r="I63" i="9"/>
  <c r="A63" i="9"/>
  <c r="BE62" i="9"/>
  <c r="AY62" i="9"/>
  <c r="AS62" i="9"/>
  <c r="AM62" i="9"/>
  <c r="AG62" i="9"/>
  <c r="AA62" i="9"/>
  <c r="U62" i="9"/>
  <c r="O62" i="9"/>
  <c r="I62" i="9"/>
  <c r="A62" i="9"/>
  <c r="A92" i="9" s="1"/>
  <c r="A122" i="9" s="1"/>
  <c r="BE61" i="9"/>
  <c r="AY61" i="9"/>
  <c r="AS61" i="9"/>
  <c r="AM61" i="9"/>
  <c r="AG61" i="9"/>
  <c r="AA61" i="9"/>
  <c r="U61" i="9"/>
  <c r="O61" i="9"/>
  <c r="I61" i="9"/>
  <c r="A61" i="9"/>
  <c r="A91" i="9" s="1"/>
  <c r="A121" i="9" s="1"/>
  <c r="BE60" i="9"/>
  <c r="AY60" i="9"/>
  <c r="AS60" i="9"/>
  <c r="AM60" i="9"/>
  <c r="AG60" i="9"/>
  <c r="AA60" i="9"/>
  <c r="U60" i="9"/>
  <c r="O60" i="9"/>
  <c r="I60" i="9"/>
  <c r="A60" i="9"/>
  <c r="BE59" i="9"/>
  <c r="AY59" i="9"/>
  <c r="AS59" i="9"/>
  <c r="AM59" i="9"/>
  <c r="AG59" i="9"/>
  <c r="AA59" i="9"/>
  <c r="U59" i="9"/>
  <c r="O59" i="9"/>
  <c r="I59" i="9"/>
  <c r="A59" i="9"/>
  <c r="BE58" i="9"/>
  <c r="AY58" i="9"/>
  <c r="AS58" i="9"/>
  <c r="AM58" i="9"/>
  <c r="AG58" i="9"/>
  <c r="AA58" i="9"/>
  <c r="U58" i="9"/>
  <c r="O58" i="9"/>
  <c r="I58" i="9"/>
  <c r="A58" i="9"/>
  <c r="A88" i="9" s="1"/>
  <c r="A118" i="9" s="1"/>
  <c r="BE57" i="9"/>
  <c r="AY57" i="9"/>
  <c r="AS57" i="9"/>
  <c r="AM57" i="9"/>
  <c r="AG57" i="9"/>
  <c r="AA57" i="9"/>
  <c r="U57" i="9"/>
  <c r="O57" i="9"/>
  <c r="I57" i="9"/>
  <c r="A57" i="9"/>
  <c r="A87" i="9" s="1"/>
  <c r="BE56" i="9"/>
  <c r="AY56" i="9"/>
  <c r="AS56" i="9"/>
  <c r="AM56" i="9"/>
  <c r="AG56" i="9"/>
  <c r="AA56" i="9"/>
  <c r="U56" i="9"/>
  <c r="O56" i="9"/>
  <c r="I56" i="9"/>
  <c r="A56" i="9"/>
  <c r="BE55" i="9"/>
  <c r="AY55" i="9"/>
  <c r="AS55" i="9"/>
  <c r="AM55" i="9"/>
  <c r="AG55" i="9"/>
  <c r="AA55" i="9"/>
  <c r="U55" i="9"/>
  <c r="O55" i="9"/>
  <c r="I55" i="9"/>
  <c r="A55" i="9"/>
  <c r="BE54" i="9"/>
  <c r="AY54" i="9"/>
  <c r="AS54" i="9"/>
  <c r="AM54" i="9"/>
  <c r="AG54" i="9"/>
  <c r="AA54" i="9"/>
  <c r="U54" i="9"/>
  <c r="O54" i="9"/>
  <c r="I54" i="9"/>
  <c r="A54" i="9"/>
  <c r="A84" i="9" s="1"/>
  <c r="A114" i="9" s="1"/>
  <c r="BE53" i="9"/>
  <c r="AY53" i="9"/>
  <c r="AS53" i="9"/>
  <c r="AM53" i="9"/>
  <c r="AG53" i="9"/>
  <c r="AA53" i="9"/>
  <c r="U53" i="9"/>
  <c r="O53" i="9"/>
  <c r="I53" i="9"/>
  <c r="A53" i="9"/>
  <c r="A83" i="9" s="1"/>
  <c r="A113" i="9" s="1"/>
  <c r="BE52" i="9"/>
  <c r="AY52" i="9"/>
  <c r="AS52" i="9"/>
  <c r="AM52" i="9"/>
  <c r="AG52" i="9"/>
  <c r="AA52" i="9"/>
  <c r="U52" i="9"/>
  <c r="O52" i="9"/>
  <c r="I52" i="9"/>
  <c r="A52" i="9"/>
  <c r="BE51" i="9"/>
  <c r="AY51" i="9"/>
  <c r="AS51" i="9"/>
  <c r="AM51" i="9"/>
  <c r="AG51" i="9"/>
  <c r="AA51" i="9"/>
  <c r="U51" i="9"/>
  <c r="O51" i="9"/>
  <c r="I51" i="9"/>
  <c r="A51" i="9"/>
  <c r="BE50" i="9"/>
  <c r="AY50" i="9"/>
  <c r="AS50" i="9"/>
  <c r="AM50" i="9"/>
  <c r="AG50" i="9"/>
  <c r="AA50" i="9"/>
  <c r="U50" i="9"/>
  <c r="O50" i="9"/>
  <c r="I50" i="9"/>
  <c r="A50" i="9"/>
  <c r="A80" i="9" s="1"/>
  <c r="A110" i="9" s="1"/>
  <c r="BE49" i="9"/>
  <c r="AY49" i="9"/>
  <c r="AS49" i="9"/>
  <c r="AM49" i="9"/>
  <c r="AG49" i="9"/>
  <c r="AA49" i="9"/>
  <c r="U49" i="9"/>
  <c r="O49" i="9"/>
  <c r="I49" i="9"/>
  <c r="A49" i="9"/>
  <c r="A79" i="9" s="1"/>
  <c r="BE48" i="9"/>
  <c r="AY48" i="9"/>
  <c r="AS48" i="9"/>
  <c r="AM48" i="9"/>
  <c r="AG48" i="9"/>
  <c r="AA48" i="9"/>
  <c r="U48" i="9"/>
  <c r="O48" i="9"/>
  <c r="I48" i="9"/>
  <c r="A48" i="9"/>
  <c r="BE47" i="9"/>
  <c r="AY47" i="9"/>
  <c r="AS47" i="9"/>
  <c r="AM47" i="9"/>
  <c r="AG47" i="9"/>
  <c r="AA47" i="9"/>
  <c r="U47" i="9"/>
  <c r="O47" i="9"/>
  <c r="I47" i="9"/>
  <c r="A47" i="9"/>
  <c r="BE46" i="9"/>
  <c r="AY46" i="9"/>
  <c r="AS46" i="9"/>
  <c r="AM46" i="9"/>
  <c r="AG46" i="9"/>
  <c r="AA46" i="9"/>
  <c r="U46" i="9"/>
  <c r="O46" i="9"/>
  <c r="I46" i="9"/>
  <c r="A46" i="9"/>
  <c r="A76" i="9" s="1"/>
  <c r="A106" i="9" s="1"/>
  <c r="BE45" i="9"/>
  <c r="AY45" i="9"/>
  <c r="AS45" i="9"/>
  <c r="AM45" i="9"/>
  <c r="AG45" i="9"/>
  <c r="AA45" i="9"/>
  <c r="U45" i="9"/>
  <c r="O45" i="9"/>
  <c r="I45" i="9"/>
  <c r="A45" i="9"/>
  <c r="A75" i="9" s="1"/>
  <c r="A105" i="9" s="1"/>
  <c r="BE44" i="9"/>
  <c r="AY44" i="9"/>
  <c r="AS44" i="9"/>
  <c r="AM44" i="9"/>
  <c r="AG44" i="9"/>
  <c r="AA44" i="9"/>
  <c r="U44" i="9"/>
  <c r="O44" i="9"/>
  <c r="I44" i="9"/>
  <c r="A44" i="9"/>
  <c r="BE43" i="9"/>
  <c r="AY43" i="9"/>
  <c r="AS43" i="9"/>
  <c r="AM43" i="9"/>
  <c r="AG43" i="9"/>
  <c r="AA43" i="9"/>
  <c r="U43" i="9"/>
  <c r="O43" i="9"/>
  <c r="I43" i="9"/>
  <c r="A43" i="9"/>
  <c r="BE42" i="9"/>
  <c r="AY42" i="9"/>
  <c r="AS42" i="9"/>
  <c r="AM42" i="9"/>
  <c r="AG42" i="9"/>
  <c r="AA42" i="9"/>
  <c r="U42" i="9"/>
  <c r="O42" i="9"/>
  <c r="I42" i="9"/>
  <c r="A42" i="9"/>
  <c r="A72" i="9" s="1"/>
  <c r="A102" i="9" s="1"/>
  <c r="BE41" i="9"/>
  <c r="AY41" i="9"/>
  <c r="AS41" i="9"/>
  <c r="AM41" i="9"/>
  <c r="AG41" i="9"/>
  <c r="AA41" i="9"/>
  <c r="U41" i="9"/>
  <c r="O41" i="9"/>
  <c r="I41" i="9"/>
  <c r="A41" i="9"/>
  <c r="A71" i="9" s="1"/>
  <c r="BE40" i="9"/>
  <c r="AY40" i="9"/>
  <c r="AS40" i="9"/>
  <c r="AM40" i="9"/>
  <c r="AG40" i="9"/>
  <c r="AA40" i="9"/>
  <c r="U40" i="9"/>
  <c r="O40" i="9"/>
  <c r="I40" i="9"/>
  <c r="A40" i="9"/>
  <c r="BE39" i="9"/>
  <c r="AY39" i="9"/>
  <c r="AS39" i="9"/>
  <c r="AM39" i="9"/>
  <c r="AG39" i="9"/>
  <c r="AA39" i="9"/>
  <c r="U39" i="9"/>
  <c r="O39" i="9"/>
  <c r="I39" i="9"/>
  <c r="A39" i="9"/>
  <c r="BE38" i="9"/>
  <c r="BE65" i="9" s="1"/>
  <c r="AY38" i="9"/>
  <c r="AS38" i="9"/>
  <c r="AM38" i="9"/>
  <c r="AG38" i="9"/>
  <c r="AA38" i="9"/>
  <c r="U38" i="9"/>
  <c r="O38" i="9"/>
  <c r="I38" i="9"/>
  <c r="A38" i="9"/>
  <c r="A68" i="9" s="1"/>
  <c r="A98" i="9" s="1"/>
  <c r="BE37" i="9"/>
  <c r="AY37" i="9"/>
  <c r="AY65" i="9" s="1"/>
  <c r="AS37" i="9"/>
  <c r="AS65" i="9" s="1"/>
  <c r="AM37" i="9"/>
  <c r="AM65" i="9" s="1"/>
  <c r="AG37" i="9"/>
  <c r="AA37" i="9"/>
  <c r="U37" i="9"/>
  <c r="U65" i="9" s="1"/>
  <c r="O37" i="9"/>
  <c r="O65" i="9" s="1"/>
  <c r="I37" i="9"/>
  <c r="I65" i="9" s="1"/>
  <c r="A37" i="9"/>
  <c r="A67" i="9" s="1"/>
  <c r="A97" i="9" s="1"/>
  <c r="A36" i="9"/>
  <c r="BF35" i="9"/>
  <c r="BE34" i="9"/>
  <c r="AY34" i="9"/>
  <c r="AS34" i="9"/>
  <c r="AM34" i="9"/>
  <c r="AG34" i="9"/>
  <c r="AA34" i="9"/>
  <c r="U34" i="9"/>
  <c r="O34" i="9"/>
  <c r="I34" i="9"/>
  <c r="BE33" i="9"/>
  <c r="AY33" i="9"/>
  <c r="AS33" i="9"/>
  <c r="AM33" i="9"/>
  <c r="AG33" i="9"/>
  <c r="AA33" i="9"/>
  <c r="U33" i="9"/>
  <c r="O33" i="9"/>
  <c r="I33" i="9"/>
  <c r="BE32" i="9"/>
  <c r="AY32" i="9"/>
  <c r="AS32" i="9"/>
  <c r="AM32" i="9"/>
  <c r="AG32" i="9"/>
  <c r="AA32" i="9"/>
  <c r="U32" i="9"/>
  <c r="O32" i="9"/>
  <c r="I32" i="9"/>
  <c r="BE31" i="9"/>
  <c r="AY31" i="9"/>
  <c r="AS31" i="9"/>
  <c r="AM31" i="9"/>
  <c r="AG31" i="9"/>
  <c r="AA31" i="9"/>
  <c r="U31" i="9"/>
  <c r="O31" i="9"/>
  <c r="I31" i="9"/>
  <c r="BE30" i="9"/>
  <c r="AY30" i="9"/>
  <c r="AS30" i="9"/>
  <c r="AM30" i="9"/>
  <c r="AG30" i="9"/>
  <c r="AA30" i="9"/>
  <c r="U30" i="9"/>
  <c r="O30" i="9"/>
  <c r="I30" i="9"/>
  <c r="BE29" i="9"/>
  <c r="AY29" i="9"/>
  <c r="AS29" i="9"/>
  <c r="AM29" i="9"/>
  <c r="AG29" i="9"/>
  <c r="AA29" i="9"/>
  <c r="U29" i="9"/>
  <c r="O29" i="9"/>
  <c r="I29" i="9"/>
  <c r="BE28" i="9"/>
  <c r="AY28" i="9"/>
  <c r="AS28" i="9"/>
  <c r="AM28" i="9"/>
  <c r="AG28" i="9"/>
  <c r="AA28" i="9"/>
  <c r="U28" i="9"/>
  <c r="O28" i="9"/>
  <c r="I28" i="9"/>
  <c r="BE27" i="9"/>
  <c r="AY27" i="9"/>
  <c r="AS27" i="9"/>
  <c r="AM27" i="9"/>
  <c r="AG27" i="9"/>
  <c r="AA27" i="9"/>
  <c r="U27" i="9"/>
  <c r="O27" i="9"/>
  <c r="I27" i="9"/>
  <c r="BE26" i="9"/>
  <c r="AY26" i="9"/>
  <c r="AS26" i="9"/>
  <c r="AM26" i="9"/>
  <c r="AG26" i="9"/>
  <c r="AA26" i="9"/>
  <c r="U26" i="9"/>
  <c r="O26" i="9"/>
  <c r="I26" i="9"/>
  <c r="BE25" i="9"/>
  <c r="AY25" i="9"/>
  <c r="AS25" i="9"/>
  <c r="AM25" i="9"/>
  <c r="AG25" i="9"/>
  <c r="AA25" i="9"/>
  <c r="U25" i="9"/>
  <c r="O25" i="9"/>
  <c r="I25" i="9"/>
  <c r="BE24" i="9"/>
  <c r="AY24" i="9"/>
  <c r="AS24" i="9"/>
  <c r="AM24" i="9"/>
  <c r="AG24" i="9"/>
  <c r="AA24" i="9"/>
  <c r="U24" i="9"/>
  <c r="O24" i="9"/>
  <c r="I24" i="9"/>
  <c r="AY23" i="9"/>
  <c r="AS23" i="9"/>
  <c r="AM23" i="9"/>
  <c r="AG23" i="9"/>
  <c r="AA23" i="9"/>
  <c r="U23" i="9"/>
  <c r="O23" i="9"/>
  <c r="I23" i="9"/>
  <c r="BE22" i="9"/>
  <c r="AY22" i="9"/>
  <c r="AS22" i="9"/>
  <c r="AM22" i="9"/>
  <c r="AG22" i="9"/>
  <c r="AA22" i="9"/>
  <c r="U22" i="9"/>
  <c r="O22" i="9"/>
  <c r="I22" i="9"/>
  <c r="BE21" i="9"/>
  <c r="AY21" i="9"/>
  <c r="AS21" i="9"/>
  <c r="AM21" i="9"/>
  <c r="AG21" i="9"/>
  <c r="AA21" i="9"/>
  <c r="U21" i="9"/>
  <c r="O21" i="9"/>
  <c r="I21" i="9"/>
  <c r="BE20" i="9"/>
  <c r="AY20" i="9"/>
  <c r="AS20" i="9"/>
  <c r="AM20" i="9"/>
  <c r="AG20" i="9"/>
  <c r="AA20" i="9"/>
  <c r="U20" i="9"/>
  <c r="O20" i="9"/>
  <c r="I20" i="9"/>
  <c r="BE19" i="9"/>
  <c r="AY19" i="9"/>
  <c r="AS19" i="9"/>
  <c r="AM19" i="9"/>
  <c r="AG19" i="9"/>
  <c r="AA19" i="9"/>
  <c r="U19" i="9"/>
  <c r="O19" i="9"/>
  <c r="I19" i="9"/>
  <c r="BE18" i="9"/>
  <c r="AY18" i="9"/>
  <c r="AS18" i="9"/>
  <c r="AM18" i="9"/>
  <c r="AG18" i="9"/>
  <c r="AA18" i="9"/>
  <c r="U18" i="9"/>
  <c r="O18" i="9"/>
  <c r="I18" i="9"/>
  <c r="BE17" i="9"/>
  <c r="AY17" i="9"/>
  <c r="AS17" i="9"/>
  <c r="AM17" i="9"/>
  <c r="AG17" i="9"/>
  <c r="AA17" i="9"/>
  <c r="U17" i="9"/>
  <c r="O17" i="9"/>
  <c r="I17" i="9"/>
  <c r="BE16" i="9"/>
  <c r="AY16" i="9"/>
  <c r="AS16" i="9"/>
  <c r="AM16" i="9"/>
  <c r="AG16" i="9"/>
  <c r="AA16" i="9"/>
  <c r="U16" i="9"/>
  <c r="O16" i="9"/>
  <c r="I16" i="9"/>
  <c r="BE15" i="9"/>
  <c r="AY15" i="9"/>
  <c r="AS15" i="9"/>
  <c r="AM15" i="9"/>
  <c r="AG15" i="9"/>
  <c r="AA15" i="9"/>
  <c r="U15" i="9"/>
  <c r="O15" i="9"/>
  <c r="I15" i="9"/>
  <c r="BE14" i="9"/>
  <c r="AY14" i="9"/>
  <c r="AS14" i="9"/>
  <c r="AM14" i="9"/>
  <c r="AG14" i="9"/>
  <c r="AA14" i="9"/>
  <c r="U14" i="9"/>
  <c r="O14" i="9"/>
  <c r="I14" i="9"/>
  <c r="BE13" i="9"/>
  <c r="AY13" i="9"/>
  <c r="AS13" i="9"/>
  <c r="AM13" i="9"/>
  <c r="AG13" i="9"/>
  <c r="AA13" i="9"/>
  <c r="U13" i="9"/>
  <c r="O13" i="9"/>
  <c r="I13" i="9"/>
  <c r="BE12" i="9"/>
  <c r="AY12" i="9"/>
  <c r="AS12" i="9"/>
  <c r="AM12" i="9"/>
  <c r="AG12" i="9"/>
  <c r="AA12" i="9"/>
  <c r="U12" i="9"/>
  <c r="O12" i="9"/>
  <c r="I12" i="9"/>
  <c r="BE11" i="9"/>
  <c r="AY11" i="9"/>
  <c r="AS11" i="9"/>
  <c r="AM11" i="9"/>
  <c r="AG11" i="9"/>
  <c r="AA11" i="9"/>
  <c r="U11" i="9"/>
  <c r="O11" i="9"/>
  <c r="I11" i="9"/>
  <c r="BE10" i="9"/>
  <c r="AY10" i="9"/>
  <c r="AS10" i="9"/>
  <c r="AM10" i="9"/>
  <c r="AG10" i="9"/>
  <c r="AG35" i="9" s="1"/>
  <c r="AA10" i="9"/>
  <c r="U10" i="9"/>
  <c r="O10" i="9"/>
  <c r="I10" i="9"/>
  <c r="BE9" i="9"/>
  <c r="AY9" i="9"/>
  <c r="AS9" i="9"/>
  <c r="AM9" i="9"/>
  <c r="AM35" i="9" s="1"/>
  <c r="AG9" i="9"/>
  <c r="AA9" i="9"/>
  <c r="U9" i="9"/>
  <c r="O9" i="9"/>
  <c r="I9" i="9"/>
  <c r="BE8" i="9"/>
  <c r="AY8" i="9"/>
  <c r="AS8" i="9"/>
  <c r="AS35" i="9" s="1"/>
  <c r="AM8" i="9"/>
  <c r="AG8" i="9"/>
  <c r="AA8" i="9"/>
  <c r="U8" i="9"/>
  <c r="O8" i="9"/>
  <c r="I8" i="9"/>
  <c r="BE7" i="9"/>
  <c r="AY7" i="9"/>
  <c r="AY35" i="9" s="1"/>
  <c r="AS7" i="9"/>
  <c r="AM7" i="9"/>
  <c r="AG7" i="9"/>
  <c r="AA7" i="9"/>
  <c r="U7" i="9"/>
  <c r="O7" i="9"/>
  <c r="I7" i="9"/>
  <c r="B6" i="9"/>
  <c r="BF95" i="8"/>
  <c r="BE94" i="8"/>
  <c r="AY94" i="8"/>
  <c r="AS94" i="8"/>
  <c r="AM94" i="8"/>
  <c r="AG94" i="8"/>
  <c r="AA94" i="8"/>
  <c r="U94" i="8"/>
  <c r="O94" i="8"/>
  <c r="I94" i="8"/>
  <c r="A94" i="8"/>
  <c r="BE93" i="8"/>
  <c r="AY93" i="8"/>
  <c r="AS93" i="8"/>
  <c r="AM93" i="8"/>
  <c r="AG93" i="8"/>
  <c r="AA93" i="8"/>
  <c r="U93" i="8"/>
  <c r="O93" i="8"/>
  <c r="I93" i="8"/>
  <c r="A93" i="8"/>
  <c r="BE92" i="8"/>
  <c r="AY92" i="8"/>
  <c r="AS92" i="8"/>
  <c r="AM92" i="8"/>
  <c r="AG92" i="8"/>
  <c r="AA92" i="8"/>
  <c r="U92" i="8"/>
  <c r="O92" i="8"/>
  <c r="I92" i="8"/>
  <c r="BE91" i="8"/>
  <c r="AY91" i="8"/>
  <c r="AS91" i="8"/>
  <c r="AM91" i="8"/>
  <c r="AG91" i="8"/>
  <c r="AA91" i="8"/>
  <c r="U91" i="8"/>
  <c r="O91" i="8"/>
  <c r="I91" i="8"/>
  <c r="BE90" i="8"/>
  <c r="AY90" i="8"/>
  <c r="AS90" i="8"/>
  <c r="AM90" i="8"/>
  <c r="AG90" i="8"/>
  <c r="AA90" i="8"/>
  <c r="U90" i="8"/>
  <c r="O90" i="8"/>
  <c r="I90" i="8"/>
  <c r="A90" i="8"/>
  <c r="BE89" i="8"/>
  <c r="AY89" i="8"/>
  <c r="AS89" i="8"/>
  <c r="AM89" i="8"/>
  <c r="AG89" i="8"/>
  <c r="AA89" i="8"/>
  <c r="U89" i="8"/>
  <c r="O89" i="8"/>
  <c r="I89" i="8"/>
  <c r="A89" i="8"/>
  <c r="BE88" i="8"/>
  <c r="AY88" i="8"/>
  <c r="AS88" i="8"/>
  <c r="AM88" i="8"/>
  <c r="AG88" i="8"/>
  <c r="AA88" i="8"/>
  <c r="U88" i="8"/>
  <c r="O88" i="8"/>
  <c r="I88" i="8"/>
  <c r="BE87" i="8"/>
  <c r="AY87" i="8"/>
  <c r="AS87" i="8"/>
  <c r="AM87" i="8"/>
  <c r="AG87" i="8"/>
  <c r="AA87" i="8"/>
  <c r="U87" i="8"/>
  <c r="O87" i="8"/>
  <c r="I87" i="8"/>
  <c r="BE86" i="8"/>
  <c r="AY86" i="8"/>
  <c r="AS86" i="8"/>
  <c r="AM86" i="8"/>
  <c r="AG86" i="8"/>
  <c r="AA86" i="8"/>
  <c r="U86" i="8"/>
  <c r="O86" i="8"/>
  <c r="I86" i="8"/>
  <c r="A86" i="8"/>
  <c r="BE85" i="8"/>
  <c r="AY85" i="8"/>
  <c r="AS85" i="8"/>
  <c r="AM85" i="8"/>
  <c r="AG85" i="8"/>
  <c r="AA85" i="8"/>
  <c r="U85" i="8"/>
  <c r="O85" i="8"/>
  <c r="I85" i="8"/>
  <c r="A85" i="8"/>
  <c r="BE84" i="8"/>
  <c r="AY84" i="8"/>
  <c r="AS84" i="8"/>
  <c r="AM84" i="8"/>
  <c r="AG84" i="8"/>
  <c r="AA84" i="8"/>
  <c r="U84" i="8"/>
  <c r="O84" i="8"/>
  <c r="I84" i="8"/>
  <c r="BE83" i="8"/>
  <c r="AY83" i="8"/>
  <c r="AS83" i="8"/>
  <c r="AM83" i="8"/>
  <c r="AG83" i="8"/>
  <c r="AA83" i="8"/>
  <c r="U83" i="8"/>
  <c r="O83" i="8"/>
  <c r="I83" i="8"/>
  <c r="BE82" i="8"/>
  <c r="AY82" i="8"/>
  <c r="AS82" i="8"/>
  <c r="AM82" i="8"/>
  <c r="AG82" i="8"/>
  <c r="AA82" i="8"/>
  <c r="U82" i="8"/>
  <c r="O82" i="8"/>
  <c r="I82" i="8"/>
  <c r="A82" i="8"/>
  <c r="BE81" i="8"/>
  <c r="AY81" i="8"/>
  <c r="AS81" i="8"/>
  <c r="AM81" i="8"/>
  <c r="AG81" i="8"/>
  <c r="AA81" i="8"/>
  <c r="U81" i="8"/>
  <c r="O81" i="8"/>
  <c r="I81" i="8"/>
  <c r="A81" i="8"/>
  <c r="BE80" i="8"/>
  <c r="AY80" i="8"/>
  <c r="AS80" i="8"/>
  <c r="AM80" i="8"/>
  <c r="AG80" i="8"/>
  <c r="AA80" i="8"/>
  <c r="U80" i="8"/>
  <c r="O80" i="8"/>
  <c r="I80" i="8"/>
  <c r="BE79" i="8"/>
  <c r="AY79" i="8"/>
  <c r="AS79" i="8"/>
  <c r="AM79" i="8"/>
  <c r="AG79" i="8"/>
  <c r="AA79" i="8"/>
  <c r="U79" i="8"/>
  <c r="O79" i="8"/>
  <c r="I79" i="8"/>
  <c r="BE78" i="8"/>
  <c r="AY78" i="8"/>
  <c r="AS78" i="8"/>
  <c r="AM78" i="8"/>
  <c r="AG78" i="8"/>
  <c r="AA78" i="8"/>
  <c r="U78" i="8"/>
  <c r="O78" i="8"/>
  <c r="I78" i="8"/>
  <c r="A78" i="8"/>
  <c r="BE77" i="8"/>
  <c r="AY77" i="8"/>
  <c r="AS77" i="8"/>
  <c r="AM77" i="8"/>
  <c r="AG77" i="8"/>
  <c r="AA77" i="8"/>
  <c r="U77" i="8"/>
  <c r="O77" i="8"/>
  <c r="I77" i="8"/>
  <c r="A77" i="8"/>
  <c r="BE76" i="8"/>
  <c r="AY76" i="8"/>
  <c r="AS76" i="8"/>
  <c r="AM76" i="8"/>
  <c r="AG76" i="8"/>
  <c r="AA76" i="8"/>
  <c r="U76" i="8"/>
  <c r="O76" i="8"/>
  <c r="I76" i="8"/>
  <c r="BE75" i="8"/>
  <c r="AY75" i="8"/>
  <c r="AS75" i="8"/>
  <c r="AM75" i="8"/>
  <c r="AG75" i="8"/>
  <c r="AA75" i="8"/>
  <c r="U75" i="8"/>
  <c r="O75" i="8"/>
  <c r="I75" i="8"/>
  <c r="BE74" i="8"/>
  <c r="AY74" i="8"/>
  <c r="AS74" i="8"/>
  <c r="AM74" i="8"/>
  <c r="AG74" i="8"/>
  <c r="AA74" i="8"/>
  <c r="U74" i="8"/>
  <c r="O74" i="8"/>
  <c r="I74" i="8"/>
  <c r="A74" i="8"/>
  <c r="BE73" i="8"/>
  <c r="AY73" i="8"/>
  <c r="AS73" i="8"/>
  <c r="AM73" i="8"/>
  <c r="AG73" i="8"/>
  <c r="AA73" i="8"/>
  <c r="U73" i="8"/>
  <c r="O73" i="8"/>
  <c r="I73" i="8"/>
  <c r="A73" i="8"/>
  <c r="BE72" i="8"/>
  <c r="AY72" i="8"/>
  <c r="AS72" i="8"/>
  <c r="AM72" i="8"/>
  <c r="AG72" i="8"/>
  <c r="AA72" i="8"/>
  <c r="U72" i="8"/>
  <c r="O72" i="8"/>
  <c r="I72" i="8"/>
  <c r="BE71" i="8"/>
  <c r="AY71" i="8"/>
  <c r="AS71" i="8"/>
  <c r="AM71" i="8"/>
  <c r="AG71" i="8"/>
  <c r="AA71" i="8"/>
  <c r="U71" i="8"/>
  <c r="O71" i="8"/>
  <c r="I71" i="8"/>
  <c r="BE70" i="8"/>
  <c r="AY70" i="8"/>
  <c r="AS70" i="8"/>
  <c r="AM70" i="8"/>
  <c r="AG70" i="8"/>
  <c r="AA70" i="8"/>
  <c r="U70" i="8"/>
  <c r="O70" i="8"/>
  <c r="I70" i="8"/>
  <c r="A70" i="8"/>
  <c r="BE69" i="8"/>
  <c r="AY69" i="8"/>
  <c r="AS69" i="8"/>
  <c r="AM69" i="8"/>
  <c r="AG69" i="8"/>
  <c r="AA69" i="8"/>
  <c r="U69" i="8"/>
  <c r="O69" i="8"/>
  <c r="I69" i="8"/>
  <c r="A69" i="8"/>
  <c r="BE68" i="8"/>
  <c r="AY68" i="8"/>
  <c r="AS68" i="8"/>
  <c r="AM68" i="8"/>
  <c r="AG68" i="8"/>
  <c r="AA68" i="8"/>
  <c r="U68" i="8"/>
  <c r="O68" i="8"/>
  <c r="I68" i="8"/>
  <c r="BE67" i="8"/>
  <c r="AY67" i="8"/>
  <c r="AY95" i="8" s="1"/>
  <c r="AS67" i="8"/>
  <c r="AM67" i="8"/>
  <c r="AM95" i="8" s="1"/>
  <c r="AG67" i="8"/>
  <c r="AG95" i="8" s="1"/>
  <c r="AA67" i="8"/>
  <c r="AA95" i="8" s="1"/>
  <c r="U67" i="8"/>
  <c r="U95" i="8" s="1"/>
  <c r="O67" i="8"/>
  <c r="I67" i="8"/>
  <c r="A66" i="8"/>
  <c r="B66" i="8" s="1"/>
  <c r="BF65" i="8"/>
  <c r="A65" i="8"/>
  <c r="A95" i="8" s="1"/>
  <c r="BE64" i="8"/>
  <c r="AY64" i="8"/>
  <c r="AS64" i="8"/>
  <c r="AM64" i="8"/>
  <c r="AG64" i="8"/>
  <c r="AA64" i="8"/>
  <c r="U64" i="8"/>
  <c r="O64" i="8"/>
  <c r="I64" i="8"/>
  <c r="A64" i="8"/>
  <c r="BE63" i="8"/>
  <c r="AY63" i="8"/>
  <c r="AS63" i="8"/>
  <c r="AM63" i="8"/>
  <c r="AG63" i="8"/>
  <c r="AA63" i="8"/>
  <c r="U63" i="8"/>
  <c r="O63" i="8"/>
  <c r="I63" i="8"/>
  <c r="A63" i="8"/>
  <c r="BE62" i="8"/>
  <c r="AY62" i="8"/>
  <c r="AS62" i="8"/>
  <c r="AM62" i="8"/>
  <c r="AG62" i="8"/>
  <c r="AA62" i="8"/>
  <c r="U62" i="8"/>
  <c r="O62" i="8"/>
  <c r="I62" i="8"/>
  <c r="A62" i="8"/>
  <c r="A92" i="8" s="1"/>
  <c r="BE61" i="8"/>
  <c r="AY61" i="8"/>
  <c r="AS61" i="8"/>
  <c r="AM61" i="8"/>
  <c r="AG61" i="8"/>
  <c r="AA61" i="8"/>
  <c r="U61" i="8"/>
  <c r="O61" i="8"/>
  <c r="I61" i="8"/>
  <c r="A61" i="8"/>
  <c r="A91" i="8" s="1"/>
  <c r="BE60" i="8"/>
  <c r="AY60" i="8"/>
  <c r="AS60" i="8"/>
  <c r="AM60" i="8"/>
  <c r="AG60" i="8"/>
  <c r="AA60" i="8"/>
  <c r="U60" i="8"/>
  <c r="O60" i="8"/>
  <c r="I60" i="8"/>
  <c r="A60" i="8"/>
  <c r="BE59" i="8"/>
  <c r="AY59" i="8"/>
  <c r="AS59" i="8"/>
  <c r="AM59" i="8"/>
  <c r="AG59" i="8"/>
  <c r="AA59" i="8"/>
  <c r="U59" i="8"/>
  <c r="O59" i="8"/>
  <c r="I59" i="8"/>
  <c r="A59" i="8"/>
  <c r="BE58" i="8"/>
  <c r="AY58" i="8"/>
  <c r="AS58" i="8"/>
  <c r="AM58" i="8"/>
  <c r="AG58" i="8"/>
  <c r="AA58" i="8"/>
  <c r="U58" i="8"/>
  <c r="O58" i="8"/>
  <c r="I58" i="8"/>
  <c r="A58" i="8"/>
  <c r="A88" i="8" s="1"/>
  <c r="BE57" i="8"/>
  <c r="AY57" i="8"/>
  <c r="AS57" i="8"/>
  <c r="AM57" i="8"/>
  <c r="AG57" i="8"/>
  <c r="AA57" i="8"/>
  <c r="U57" i="8"/>
  <c r="O57" i="8"/>
  <c r="I57" i="8"/>
  <c r="A57" i="8"/>
  <c r="A87" i="8" s="1"/>
  <c r="BE56" i="8"/>
  <c r="AY56" i="8"/>
  <c r="AS56" i="8"/>
  <c r="AM56" i="8"/>
  <c r="AG56" i="8"/>
  <c r="AA56" i="8"/>
  <c r="U56" i="8"/>
  <c r="O56" i="8"/>
  <c r="I56" i="8"/>
  <c r="A56" i="8"/>
  <c r="BE55" i="8"/>
  <c r="AY55" i="8"/>
  <c r="AS55" i="8"/>
  <c r="AM55" i="8"/>
  <c r="AG55" i="8"/>
  <c r="AA55" i="8"/>
  <c r="U55" i="8"/>
  <c r="O55" i="8"/>
  <c r="I55" i="8"/>
  <c r="A55" i="8"/>
  <c r="BE54" i="8"/>
  <c r="AY54" i="8"/>
  <c r="AS54" i="8"/>
  <c r="AM54" i="8"/>
  <c r="AG54" i="8"/>
  <c r="AA54" i="8"/>
  <c r="U54" i="8"/>
  <c r="O54" i="8"/>
  <c r="I54" i="8"/>
  <c r="A54" i="8"/>
  <c r="A84" i="8" s="1"/>
  <c r="BE53" i="8"/>
  <c r="AY53" i="8"/>
  <c r="AS53" i="8"/>
  <c r="AM53" i="8"/>
  <c r="AG53" i="8"/>
  <c r="AA53" i="8"/>
  <c r="U53" i="8"/>
  <c r="O53" i="8"/>
  <c r="I53" i="8"/>
  <c r="A53" i="8"/>
  <c r="A83" i="8" s="1"/>
  <c r="BE52" i="8"/>
  <c r="AY52" i="8"/>
  <c r="AS52" i="8"/>
  <c r="AM52" i="8"/>
  <c r="AG52" i="8"/>
  <c r="AA52" i="8"/>
  <c r="U52" i="8"/>
  <c r="O52" i="8"/>
  <c r="I52" i="8"/>
  <c r="A52" i="8"/>
  <c r="BE51" i="8"/>
  <c r="AY51" i="8"/>
  <c r="AS51" i="8"/>
  <c r="AM51" i="8"/>
  <c r="AG51" i="8"/>
  <c r="AA51" i="8"/>
  <c r="U51" i="8"/>
  <c r="O51" i="8"/>
  <c r="I51" i="8"/>
  <c r="A51" i="8"/>
  <c r="BE50" i="8"/>
  <c r="AY50" i="8"/>
  <c r="AS50" i="8"/>
  <c r="AM50" i="8"/>
  <c r="AG50" i="8"/>
  <c r="AA50" i="8"/>
  <c r="U50" i="8"/>
  <c r="O50" i="8"/>
  <c r="I50" i="8"/>
  <c r="A50" i="8"/>
  <c r="A80" i="8" s="1"/>
  <c r="BE49" i="8"/>
  <c r="AY49" i="8"/>
  <c r="AS49" i="8"/>
  <c r="AM49" i="8"/>
  <c r="AG49" i="8"/>
  <c r="AA49" i="8"/>
  <c r="U49" i="8"/>
  <c r="O49" i="8"/>
  <c r="I49" i="8"/>
  <c r="A49" i="8"/>
  <c r="A79" i="8" s="1"/>
  <c r="BE48" i="8"/>
  <c r="AY48" i="8"/>
  <c r="AS48" i="8"/>
  <c r="AM48" i="8"/>
  <c r="AG48" i="8"/>
  <c r="AA48" i="8"/>
  <c r="U48" i="8"/>
  <c r="O48" i="8"/>
  <c r="I48" i="8"/>
  <c r="A48" i="8"/>
  <c r="BE47" i="8"/>
  <c r="AY47" i="8"/>
  <c r="AS47" i="8"/>
  <c r="AM47" i="8"/>
  <c r="AG47" i="8"/>
  <c r="AA47" i="8"/>
  <c r="U47" i="8"/>
  <c r="O47" i="8"/>
  <c r="I47" i="8"/>
  <c r="A47" i="8"/>
  <c r="BE46" i="8"/>
  <c r="AY46" i="8"/>
  <c r="AS46" i="8"/>
  <c r="AM46" i="8"/>
  <c r="AG46" i="8"/>
  <c r="AA46" i="8"/>
  <c r="U46" i="8"/>
  <c r="O46" i="8"/>
  <c r="I46" i="8"/>
  <c r="A46" i="8"/>
  <c r="A76" i="8" s="1"/>
  <c r="BE45" i="8"/>
  <c r="AY45" i="8"/>
  <c r="AS45" i="8"/>
  <c r="AM45" i="8"/>
  <c r="AG45" i="8"/>
  <c r="AA45" i="8"/>
  <c r="U45" i="8"/>
  <c r="O45" i="8"/>
  <c r="I45" i="8"/>
  <c r="A45" i="8"/>
  <c r="A75" i="8" s="1"/>
  <c r="BE44" i="8"/>
  <c r="AY44" i="8"/>
  <c r="AS44" i="8"/>
  <c r="AM44" i="8"/>
  <c r="AG44" i="8"/>
  <c r="AA44" i="8"/>
  <c r="U44" i="8"/>
  <c r="O44" i="8"/>
  <c r="I44" i="8"/>
  <c r="A44" i="8"/>
  <c r="BE43" i="8"/>
  <c r="AY43" i="8"/>
  <c r="AS43" i="8"/>
  <c r="AM43" i="8"/>
  <c r="AG43" i="8"/>
  <c r="AA43" i="8"/>
  <c r="U43" i="8"/>
  <c r="O43" i="8"/>
  <c r="I43" i="8"/>
  <c r="A43" i="8"/>
  <c r="BE42" i="8"/>
  <c r="AY42" i="8"/>
  <c r="AS42" i="8"/>
  <c r="AM42" i="8"/>
  <c r="AG42" i="8"/>
  <c r="AA42" i="8"/>
  <c r="U42" i="8"/>
  <c r="O42" i="8"/>
  <c r="I42" i="8"/>
  <c r="A42" i="8"/>
  <c r="A72" i="8" s="1"/>
  <c r="BE41" i="8"/>
  <c r="AY41" i="8"/>
  <c r="AS41" i="8"/>
  <c r="AM41" i="8"/>
  <c r="AG41" i="8"/>
  <c r="AA41" i="8"/>
  <c r="U41" i="8"/>
  <c r="O41" i="8"/>
  <c r="I41" i="8"/>
  <c r="A41" i="8"/>
  <c r="A71" i="8" s="1"/>
  <c r="BE40" i="8"/>
  <c r="AY40" i="8"/>
  <c r="AS40" i="8"/>
  <c r="AM40" i="8"/>
  <c r="AG40" i="8"/>
  <c r="AA40" i="8"/>
  <c r="U40" i="8"/>
  <c r="O40" i="8"/>
  <c r="I40" i="8"/>
  <c r="A40" i="8"/>
  <c r="BE39" i="8"/>
  <c r="AY39" i="8"/>
  <c r="AS39" i="8"/>
  <c r="AM39" i="8"/>
  <c r="AG39" i="8"/>
  <c r="AA39" i="8"/>
  <c r="U39" i="8"/>
  <c r="O39" i="8"/>
  <c r="I39" i="8"/>
  <c r="A39" i="8"/>
  <c r="BE38" i="8"/>
  <c r="AY38" i="8"/>
  <c r="AS38" i="8"/>
  <c r="AM38" i="8"/>
  <c r="AG38" i="8"/>
  <c r="AA38" i="8"/>
  <c r="U38" i="8"/>
  <c r="O38" i="8"/>
  <c r="I38" i="8"/>
  <c r="A38" i="8"/>
  <c r="A68" i="8" s="1"/>
  <c r="BE37" i="8"/>
  <c r="BE65" i="8" s="1"/>
  <c r="AY37" i="8"/>
  <c r="AY65" i="8" s="1"/>
  <c r="AS37" i="8"/>
  <c r="AS65" i="8" s="1"/>
  <c r="AM37" i="8"/>
  <c r="AG37" i="8"/>
  <c r="AA37" i="8"/>
  <c r="U37" i="8"/>
  <c r="U65" i="8" s="1"/>
  <c r="O37" i="8"/>
  <c r="O65" i="8" s="1"/>
  <c r="I37" i="8"/>
  <c r="I65" i="8" s="1"/>
  <c r="A37" i="8"/>
  <c r="A67" i="8" s="1"/>
  <c r="B36" i="8"/>
  <c r="A36" i="8"/>
  <c r="BF35" i="8"/>
  <c r="BE34" i="8"/>
  <c r="AY34" i="8"/>
  <c r="AS34" i="8"/>
  <c r="AM34" i="8"/>
  <c r="AG34" i="8"/>
  <c r="AA34" i="8"/>
  <c r="U34" i="8"/>
  <c r="O34" i="8"/>
  <c r="I34" i="8"/>
  <c r="BE33" i="8"/>
  <c r="AY33" i="8"/>
  <c r="AS33" i="8"/>
  <c r="AM33" i="8"/>
  <c r="AG33" i="8"/>
  <c r="AA33" i="8"/>
  <c r="U33" i="8"/>
  <c r="O33" i="8"/>
  <c r="I33" i="8"/>
  <c r="BE32" i="8"/>
  <c r="AY32" i="8"/>
  <c r="AS32" i="8"/>
  <c r="AM32" i="8"/>
  <c r="AG32" i="8"/>
  <c r="AA32" i="8"/>
  <c r="U32" i="8"/>
  <c r="O32" i="8"/>
  <c r="I32" i="8"/>
  <c r="BE31" i="8"/>
  <c r="AY31" i="8"/>
  <c r="AS31" i="8"/>
  <c r="AM31" i="8"/>
  <c r="AG31" i="8"/>
  <c r="AA31" i="8"/>
  <c r="U31" i="8"/>
  <c r="O31" i="8"/>
  <c r="I31" i="8"/>
  <c r="BE30" i="8"/>
  <c r="AY30" i="8"/>
  <c r="AS30" i="8"/>
  <c r="AM30" i="8"/>
  <c r="AG30" i="8"/>
  <c r="AA30" i="8"/>
  <c r="U30" i="8"/>
  <c r="O30" i="8"/>
  <c r="I30" i="8"/>
  <c r="BE29" i="8"/>
  <c r="AY29" i="8"/>
  <c r="AS29" i="8"/>
  <c r="AM29" i="8"/>
  <c r="AG29" i="8"/>
  <c r="AA29" i="8"/>
  <c r="U29" i="8"/>
  <c r="O29" i="8"/>
  <c r="I29" i="8"/>
  <c r="BE28" i="8"/>
  <c r="AY28" i="8"/>
  <c r="AS28" i="8"/>
  <c r="AM28" i="8"/>
  <c r="AG28" i="8"/>
  <c r="AA28" i="8"/>
  <c r="U28" i="8"/>
  <c r="O28" i="8"/>
  <c r="I28" i="8"/>
  <c r="BE27" i="8"/>
  <c r="AY27" i="8"/>
  <c r="AS27" i="8"/>
  <c r="AM27" i="8"/>
  <c r="AG27" i="8"/>
  <c r="AA27" i="8"/>
  <c r="U27" i="8"/>
  <c r="O27" i="8"/>
  <c r="I27" i="8"/>
  <c r="BE26" i="8"/>
  <c r="AY26" i="8"/>
  <c r="AS26" i="8"/>
  <c r="AM26" i="8"/>
  <c r="AG26" i="8"/>
  <c r="AA26" i="8"/>
  <c r="U26" i="8"/>
  <c r="O26" i="8"/>
  <c r="I26" i="8"/>
  <c r="BE25" i="8"/>
  <c r="AY25" i="8"/>
  <c r="AS25" i="8"/>
  <c r="AM25" i="8"/>
  <c r="AG25" i="8"/>
  <c r="AA25" i="8"/>
  <c r="U25" i="8"/>
  <c r="O25" i="8"/>
  <c r="I25" i="8"/>
  <c r="BE24" i="8"/>
  <c r="AY24" i="8"/>
  <c r="AS24" i="8"/>
  <c r="AM24" i="8"/>
  <c r="AG24" i="8"/>
  <c r="AA24" i="8"/>
  <c r="U24" i="8"/>
  <c r="O24" i="8"/>
  <c r="I24" i="8"/>
  <c r="AY23" i="8"/>
  <c r="AS23" i="8"/>
  <c r="AM23" i="8"/>
  <c r="AG23" i="8"/>
  <c r="AA23" i="8"/>
  <c r="U23" i="8"/>
  <c r="O23" i="8"/>
  <c r="I23" i="8"/>
  <c r="BE22" i="8"/>
  <c r="AY22" i="8"/>
  <c r="AS22" i="8"/>
  <c r="AM22" i="8"/>
  <c r="AG22" i="8"/>
  <c r="AA22" i="8"/>
  <c r="U22" i="8"/>
  <c r="O22" i="8"/>
  <c r="I22" i="8"/>
  <c r="BE21" i="8"/>
  <c r="AY21" i="8"/>
  <c r="AS21" i="8"/>
  <c r="AM21" i="8"/>
  <c r="AG21" i="8"/>
  <c r="AA21" i="8"/>
  <c r="U21" i="8"/>
  <c r="O21" i="8"/>
  <c r="I21" i="8"/>
  <c r="BE20" i="8"/>
  <c r="AY20" i="8"/>
  <c r="AS20" i="8"/>
  <c r="AM20" i="8"/>
  <c r="AG20" i="8"/>
  <c r="AA20" i="8"/>
  <c r="U20" i="8"/>
  <c r="O20" i="8"/>
  <c r="I20" i="8"/>
  <c r="BE19" i="8"/>
  <c r="AY19" i="8"/>
  <c r="AS19" i="8"/>
  <c r="AM19" i="8"/>
  <c r="AG19" i="8"/>
  <c r="AA19" i="8"/>
  <c r="U19" i="8"/>
  <c r="O19" i="8"/>
  <c r="I19" i="8"/>
  <c r="BE18" i="8"/>
  <c r="AY18" i="8"/>
  <c r="AS18" i="8"/>
  <c r="AM18" i="8"/>
  <c r="AG18" i="8"/>
  <c r="AA18" i="8"/>
  <c r="U18" i="8"/>
  <c r="O18" i="8"/>
  <c r="I18" i="8"/>
  <c r="BE17" i="8"/>
  <c r="AY17" i="8"/>
  <c r="AS17" i="8"/>
  <c r="AM17" i="8"/>
  <c r="AG17" i="8"/>
  <c r="AA17" i="8"/>
  <c r="U17" i="8"/>
  <c r="O17" i="8"/>
  <c r="I17" i="8"/>
  <c r="BE16" i="8"/>
  <c r="AY16" i="8"/>
  <c r="AS16" i="8"/>
  <c r="AM16" i="8"/>
  <c r="AG16" i="8"/>
  <c r="AA16" i="8"/>
  <c r="U16" i="8"/>
  <c r="O16" i="8"/>
  <c r="I16" i="8"/>
  <c r="BE15" i="8"/>
  <c r="AY15" i="8"/>
  <c r="AS15" i="8"/>
  <c r="AM15" i="8"/>
  <c r="AG15" i="8"/>
  <c r="AA15" i="8"/>
  <c r="U15" i="8"/>
  <c r="O15" i="8"/>
  <c r="I15" i="8"/>
  <c r="BE14" i="8"/>
  <c r="AY14" i="8"/>
  <c r="AS14" i="8"/>
  <c r="AM14" i="8"/>
  <c r="AG14" i="8"/>
  <c r="AA14" i="8"/>
  <c r="U14" i="8"/>
  <c r="O14" i="8"/>
  <c r="I14" i="8"/>
  <c r="BE13" i="8"/>
  <c r="AY13" i="8"/>
  <c r="AS13" i="8"/>
  <c r="AM13" i="8"/>
  <c r="AG13" i="8"/>
  <c r="AA13" i="8"/>
  <c r="U13" i="8"/>
  <c r="O13" i="8"/>
  <c r="I13" i="8"/>
  <c r="BE12" i="8"/>
  <c r="AY12" i="8"/>
  <c r="AS12" i="8"/>
  <c r="AM12" i="8"/>
  <c r="AG12" i="8"/>
  <c r="AA12" i="8"/>
  <c r="U12" i="8"/>
  <c r="O12" i="8"/>
  <c r="I12" i="8"/>
  <c r="BE11" i="8"/>
  <c r="AY11" i="8"/>
  <c r="AS11" i="8"/>
  <c r="AM11" i="8"/>
  <c r="AM35" i="8" s="1"/>
  <c r="AG11" i="8"/>
  <c r="AA11" i="8"/>
  <c r="U11" i="8"/>
  <c r="O11" i="8"/>
  <c r="I11" i="8"/>
  <c r="BE10" i="8"/>
  <c r="AY10" i="8"/>
  <c r="AS10" i="8"/>
  <c r="AS35" i="8" s="1"/>
  <c r="AM10" i="8"/>
  <c r="AG10" i="8"/>
  <c r="AA10" i="8"/>
  <c r="U10" i="8"/>
  <c r="O10" i="8"/>
  <c r="I10" i="8"/>
  <c r="BE9" i="8"/>
  <c r="AY9" i="8"/>
  <c r="AY35" i="8" s="1"/>
  <c r="AS9" i="8"/>
  <c r="AM9" i="8"/>
  <c r="AG9" i="8"/>
  <c r="AA9" i="8"/>
  <c r="U9" i="8"/>
  <c r="O9" i="8"/>
  <c r="I9" i="8"/>
  <c r="BE8" i="8"/>
  <c r="AY8" i="8"/>
  <c r="AS8" i="8"/>
  <c r="AM8" i="8"/>
  <c r="AG8" i="8"/>
  <c r="AA8" i="8"/>
  <c r="U8" i="8"/>
  <c r="O8" i="8"/>
  <c r="I8" i="8"/>
  <c r="BE7" i="8"/>
  <c r="AY7" i="8"/>
  <c r="AS7" i="8"/>
  <c r="AM7" i="8"/>
  <c r="AG7" i="8"/>
  <c r="AA7" i="8"/>
  <c r="U7" i="8"/>
  <c r="O7" i="8"/>
  <c r="O35" i="8" s="1"/>
  <c r="I7" i="8"/>
  <c r="B6" i="8"/>
  <c r="BF89" i="7"/>
  <c r="A89" i="7"/>
  <c r="BE88" i="7"/>
  <c r="AY88" i="7"/>
  <c r="AS88" i="7"/>
  <c r="AM88" i="7"/>
  <c r="AG88" i="7"/>
  <c r="AA88" i="7"/>
  <c r="U88" i="7"/>
  <c r="O88" i="7"/>
  <c r="I88" i="7"/>
  <c r="BE87" i="7"/>
  <c r="AY87" i="7"/>
  <c r="AS87" i="7"/>
  <c r="AM87" i="7"/>
  <c r="AG87" i="7"/>
  <c r="AA87" i="7"/>
  <c r="U87" i="7"/>
  <c r="O87" i="7"/>
  <c r="I87" i="7"/>
  <c r="BE86" i="7"/>
  <c r="AY86" i="7"/>
  <c r="AS86" i="7"/>
  <c r="AM86" i="7"/>
  <c r="AG86" i="7"/>
  <c r="AA86" i="7"/>
  <c r="U86" i="7"/>
  <c r="O86" i="7"/>
  <c r="I86" i="7"/>
  <c r="BE85" i="7"/>
  <c r="AY85" i="7"/>
  <c r="AS85" i="7"/>
  <c r="AM85" i="7"/>
  <c r="AG85" i="7"/>
  <c r="AA85" i="7"/>
  <c r="U85" i="7"/>
  <c r="O85" i="7"/>
  <c r="I85" i="7"/>
  <c r="A85" i="7"/>
  <c r="BE84" i="7"/>
  <c r="AY84" i="7"/>
  <c r="AS84" i="7"/>
  <c r="AM84" i="7"/>
  <c r="AG84" i="7"/>
  <c r="AA84" i="7"/>
  <c r="U84" i="7"/>
  <c r="O84" i="7"/>
  <c r="I84" i="7"/>
  <c r="BE83" i="7"/>
  <c r="AY83" i="7"/>
  <c r="AS83" i="7"/>
  <c r="AM83" i="7"/>
  <c r="AG83" i="7"/>
  <c r="AA83" i="7"/>
  <c r="U83" i="7"/>
  <c r="O83" i="7"/>
  <c r="I83" i="7"/>
  <c r="A83" i="7"/>
  <c r="BE82" i="7"/>
  <c r="AY82" i="7"/>
  <c r="AS82" i="7"/>
  <c r="AM82" i="7"/>
  <c r="AG82" i="7"/>
  <c r="AA82" i="7"/>
  <c r="U82" i="7"/>
  <c r="O82" i="7"/>
  <c r="I82" i="7"/>
  <c r="BE81" i="7"/>
  <c r="AY81" i="7"/>
  <c r="AS81" i="7"/>
  <c r="AM81" i="7"/>
  <c r="AG81" i="7"/>
  <c r="AA81" i="7"/>
  <c r="U81" i="7"/>
  <c r="O81" i="7"/>
  <c r="I81" i="7"/>
  <c r="A81" i="7"/>
  <c r="BE80" i="7"/>
  <c r="AY80" i="7"/>
  <c r="AS80" i="7"/>
  <c r="AM80" i="7"/>
  <c r="AG80" i="7"/>
  <c r="AA80" i="7"/>
  <c r="U80" i="7"/>
  <c r="O80" i="7"/>
  <c r="I80" i="7"/>
  <c r="A80" i="7"/>
  <c r="BE79" i="7"/>
  <c r="AY79" i="7"/>
  <c r="AS79" i="7"/>
  <c r="AM79" i="7"/>
  <c r="AG79" i="7"/>
  <c r="AA79" i="7"/>
  <c r="U79" i="7"/>
  <c r="O79" i="7"/>
  <c r="I79" i="7"/>
  <c r="BE78" i="7"/>
  <c r="AY78" i="7"/>
  <c r="AS78" i="7"/>
  <c r="AM78" i="7"/>
  <c r="AG78" i="7"/>
  <c r="AA78" i="7"/>
  <c r="U78" i="7"/>
  <c r="O78" i="7"/>
  <c r="I78" i="7"/>
  <c r="BE77" i="7"/>
  <c r="AY77" i="7"/>
  <c r="AS77" i="7"/>
  <c r="AM77" i="7"/>
  <c r="AG77" i="7"/>
  <c r="AA77" i="7"/>
  <c r="U77" i="7"/>
  <c r="O77" i="7"/>
  <c r="I77" i="7"/>
  <c r="A77" i="7"/>
  <c r="BE76" i="7"/>
  <c r="AY76" i="7"/>
  <c r="AS76" i="7"/>
  <c r="AM76" i="7"/>
  <c r="AG76" i="7"/>
  <c r="AA76" i="7"/>
  <c r="U76" i="7"/>
  <c r="O76" i="7"/>
  <c r="I76" i="7"/>
  <c r="BE75" i="7"/>
  <c r="AY75" i="7"/>
  <c r="AS75" i="7"/>
  <c r="AM75" i="7"/>
  <c r="AG75" i="7"/>
  <c r="AA75" i="7"/>
  <c r="U75" i="7"/>
  <c r="O75" i="7"/>
  <c r="I75" i="7"/>
  <c r="BE74" i="7"/>
  <c r="AY74" i="7"/>
  <c r="AS74" i="7"/>
  <c r="AM74" i="7"/>
  <c r="AG74" i="7"/>
  <c r="AA74" i="7"/>
  <c r="U74" i="7"/>
  <c r="O74" i="7"/>
  <c r="I74" i="7"/>
  <c r="BE73" i="7"/>
  <c r="AY73" i="7"/>
  <c r="AS73" i="7"/>
  <c r="AM73" i="7"/>
  <c r="AG73" i="7"/>
  <c r="AA73" i="7"/>
  <c r="U73" i="7"/>
  <c r="O73" i="7"/>
  <c r="I73" i="7"/>
  <c r="A73" i="7"/>
  <c r="BE72" i="7"/>
  <c r="AY72" i="7"/>
  <c r="AS72" i="7"/>
  <c r="AM72" i="7"/>
  <c r="AG72" i="7"/>
  <c r="AA72" i="7"/>
  <c r="U72" i="7"/>
  <c r="O72" i="7"/>
  <c r="I72" i="7"/>
  <c r="BE71" i="7"/>
  <c r="AY71" i="7"/>
  <c r="AS71" i="7"/>
  <c r="AM71" i="7"/>
  <c r="AG71" i="7"/>
  <c r="AA71" i="7"/>
  <c r="U71" i="7"/>
  <c r="O71" i="7"/>
  <c r="I71" i="7"/>
  <c r="A71" i="7"/>
  <c r="BE70" i="7"/>
  <c r="AY70" i="7"/>
  <c r="AS70" i="7"/>
  <c r="AM70" i="7"/>
  <c r="AG70" i="7"/>
  <c r="AA70" i="7"/>
  <c r="U70" i="7"/>
  <c r="O70" i="7"/>
  <c r="I70" i="7"/>
  <c r="BE69" i="7"/>
  <c r="AY69" i="7"/>
  <c r="AS69" i="7"/>
  <c r="AM69" i="7"/>
  <c r="AG69" i="7"/>
  <c r="AA69" i="7"/>
  <c r="U69" i="7"/>
  <c r="O69" i="7"/>
  <c r="I69" i="7"/>
  <c r="A69" i="7"/>
  <c r="BE68" i="7"/>
  <c r="AY68" i="7"/>
  <c r="AS68" i="7"/>
  <c r="AM68" i="7"/>
  <c r="AG68" i="7"/>
  <c r="AA68" i="7"/>
  <c r="U68" i="7"/>
  <c r="O68" i="7"/>
  <c r="I68" i="7"/>
  <c r="BE67" i="7"/>
  <c r="AY67" i="7"/>
  <c r="AS67" i="7"/>
  <c r="AM67" i="7"/>
  <c r="AG67" i="7"/>
  <c r="AA67" i="7"/>
  <c r="U67" i="7"/>
  <c r="O67" i="7"/>
  <c r="I67" i="7"/>
  <c r="A67" i="7"/>
  <c r="BE66" i="7"/>
  <c r="AY66" i="7"/>
  <c r="AS66" i="7"/>
  <c r="AM66" i="7"/>
  <c r="AG66" i="7"/>
  <c r="AA66" i="7"/>
  <c r="U66" i="7"/>
  <c r="O66" i="7"/>
  <c r="I66" i="7"/>
  <c r="BE65" i="7"/>
  <c r="AY65" i="7"/>
  <c r="AS65" i="7"/>
  <c r="AM65" i="7"/>
  <c r="AG65" i="7"/>
  <c r="AA65" i="7"/>
  <c r="AA89" i="7" s="1"/>
  <c r="U65" i="7"/>
  <c r="U89" i="7" s="1"/>
  <c r="O65" i="7"/>
  <c r="I65" i="7"/>
  <c r="A65" i="7"/>
  <c r="BE64" i="7"/>
  <c r="AY64" i="7"/>
  <c r="AS64" i="7"/>
  <c r="AM64" i="7"/>
  <c r="AM89" i="7" s="1"/>
  <c r="AG64" i="7"/>
  <c r="AG89" i="7" s="1"/>
  <c r="AA64" i="7"/>
  <c r="U64" i="7"/>
  <c r="O64" i="7"/>
  <c r="I64" i="7"/>
  <c r="BE63" i="7"/>
  <c r="AY63" i="7"/>
  <c r="AS63" i="7"/>
  <c r="AM63" i="7"/>
  <c r="AG63" i="7"/>
  <c r="AA63" i="7"/>
  <c r="U63" i="7"/>
  <c r="O63" i="7"/>
  <c r="I63" i="7"/>
  <c r="A63" i="7"/>
  <c r="BF61" i="7"/>
  <c r="A61" i="7"/>
  <c r="BE60" i="7"/>
  <c r="AY60" i="7"/>
  <c r="AS60" i="7"/>
  <c r="AM60" i="7"/>
  <c r="AG60" i="7"/>
  <c r="AA60" i="7"/>
  <c r="U60" i="7"/>
  <c r="O60" i="7"/>
  <c r="I60" i="7"/>
  <c r="A60" i="7"/>
  <c r="A88" i="7" s="1"/>
  <c r="BE59" i="7"/>
  <c r="AY59" i="7"/>
  <c r="AS59" i="7"/>
  <c r="AM59" i="7"/>
  <c r="AG59" i="7"/>
  <c r="AA59" i="7"/>
  <c r="U59" i="7"/>
  <c r="O59" i="7"/>
  <c r="I59" i="7"/>
  <c r="A59" i="7"/>
  <c r="A87" i="7" s="1"/>
  <c r="BE58" i="7"/>
  <c r="AY58" i="7"/>
  <c r="AS58" i="7"/>
  <c r="AM58" i="7"/>
  <c r="AG58" i="7"/>
  <c r="AA58" i="7"/>
  <c r="U58" i="7"/>
  <c r="O58" i="7"/>
  <c r="I58" i="7"/>
  <c r="A58" i="7"/>
  <c r="A86" i="7" s="1"/>
  <c r="BE57" i="7"/>
  <c r="AY57" i="7"/>
  <c r="AS57" i="7"/>
  <c r="AM57" i="7"/>
  <c r="AG57" i="7"/>
  <c r="AA57" i="7"/>
  <c r="U57" i="7"/>
  <c r="O57" i="7"/>
  <c r="I57" i="7"/>
  <c r="A57" i="7"/>
  <c r="BE56" i="7"/>
  <c r="AY56" i="7"/>
  <c r="AS56" i="7"/>
  <c r="AM56" i="7"/>
  <c r="AG56" i="7"/>
  <c r="AA56" i="7"/>
  <c r="U56" i="7"/>
  <c r="O56" i="7"/>
  <c r="I56" i="7"/>
  <c r="A56" i="7"/>
  <c r="A84" i="7" s="1"/>
  <c r="BE55" i="7"/>
  <c r="AY55" i="7"/>
  <c r="AS55" i="7"/>
  <c r="AM55" i="7"/>
  <c r="AG55" i="7"/>
  <c r="AA55" i="7"/>
  <c r="U55" i="7"/>
  <c r="O55" i="7"/>
  <c r="I55" i="7"/>
  <c r="A55" i="7"/>
  <c r="BE54" i="7"/>
  <c r="AY54" i="7"/>
  <c r="AS54" i="7"/>
  <c r="AM54" i="7"/>
  <c r="AG54" i="7"/>
  <c r="AA54" i="7"/>
  <c r="U54" i="7"/>
  <c r="O54" i="7"/>
  <c r="I54" i="7"/>
  <c r="A54" i="7"/>
  <c r="A82" i="7" s="1"/>
  <c r="BE53" i="7"/>
  <c r="AY53" i="7"/>
  <c r="AS53" i="7"/>
  <c r="AM53" i="7"/>
  <c r="AG53" i="7"/>
  <c r="AA53" i="7"/>
  <c r="U53" i="7"/>
  <c r="O53" i="7"/>
  <c r="I53" i="7"/>
  <c r="A53" i="7"/>
  <c r="BE52" i="7"/>
  <c r="AY52" i="7"/>
  <c r="AS52" i="7"/>
  <c r="AM52" i="7"/>
  <c r="AG52" i="7"/>
  <c r="AA52" i="7"/>
  <c r="U52" i="7"/>
  <c r="O52" i="7"/>
  <c r="I52" i="7"/>
  <c r="A52" i="7"/>
  <c r="BE51" i="7"/>
  <c r="AY51" i="7"/>
  <c r="AS51" i="7"/>
  <c r="AM51" i="7"/>
  <c r="AG51" i="7"/>
  <c r="AA51" i="7"/>
  <c r="U51" i="7"/>
  <c r="O51" i="7"/>
  <c r="I51" i="7"/>
  <c r="A51" i="7"/>
  <c r="A79" i="7" s="1"/>
  <c r="BE50" i="7"/>
  <c r="AY50" i="7"/>
  <c r="AS50" i="7"/>
  <c r="AM50" i="7"/>
  <c r="AG50" i="7"/>
  <c r="AA50" i="7"/>
  <c r="U50" i="7"/>
  <c r="O50" i="7"/>
  <c r="I50" i="7"/>
  <c r="A50" i="7"/>
  <c r="A78" i="7" s="1"/>
  <c r="BE49" i="7"/>
  <c r="AY49" i="7"/>
  <c r="AS49" i="7"/>
  <c r="AM49" i="7"/>
  <c r="AG49" i="7"/>
  <c r="AA49" i="7"/>
  <c r="U49" i="7"/>
  <c r="O49" i="7"/>
  <c r="I49" i="7"/>
  <c r="A49" i="7"/>
  <c r="BE48" i="7"/>
  <c r="AY48" i="7"/>
  <c r="AS48" i="7"/>
  <c r="AM48" i="7"/>
  <c r="AG48" i="7"/>
  <c r="AA48" i="7"/>
  <c r="U48" i="7"/>
  <c r="O48" i="7"/>
  <c r="I48" i="7"/>
  <c r="A48" i="7"/>
  <c r="A76" i="7" s="1"/>
  <c r="BE47" i="7"/>
  <c r="AY47" i="7"/>
  <c r="AS47" i="7"/>
  <c r="AM47" i="7"/>
  <c r="AG47" i="7"/>
  <c r="AA47" i="7"/>
  <c r="U47" i="7"/>
  <c r="O47" i="7"/>
  <c r="I47" i="7"/>
  <c r="A47" i="7"/>
  <c r="A75" i="7" s="1"/>
  <c r="BE46" i="7"/>
  <c r="AY46" i="7"/>
  <c r="AS46" i="7"/>
  <c r="AM46" i="7"/>
  <c r="AG46" i="7"/>
  <c r="AA46" i="7"/>
  <c r="U46" i="7"/>
  <c r="O46" i="7"/>
  <c r="I46" i="7"/>
  <c r="A46" i="7"/>
  <c r="A74" i="7" s="1"/>
  <c r="BE45" i="7"/>
  <c r="AY45" i="7"/>
  <c r="AS45" i="7"/>
  <c r="AM45" i="7"/>
  <c r="AG45" i="7"/>
  <c r="AA45" i="7"/>
  <c r="U45" i="7"/>
  <c r="O45" i="7"/>
  <c r="I45" i="7"/>
  <c r="A45" i="7"/>
  <c r="BE44" i="7"/>
  <c r="AY44" i="7"/>
  <c r="AS44" i="7"/>
  <c r="AM44" i="7"/>
  <c r="AG44" i="7"/>
  <c r="AA44" i="7"/>
  <c r="U44" i="7"/>
  <c r="O44" i="7"/>
  <c r="I44" i="7"/>
  <c r="A44" i="7"/>
  <c r="A72" i="7" s="1"/>
  <c r="BE43" i="7"/>
  <c r="AY43" i="7"/>
  <c r="AS43" i="7"/>
  <c r="AM43" i="7"/>
  <c r="AG43" i="7"/>
  <c r="AA43" i="7"/>
  <c r="U43" i="7"/>
  <c r="O43" i="7"/>
  <c r="I43" i="7"/>
  <c r="A43" i="7"/>
  <c r="BE42" i="7"/>
  <c r="AY42" i="7"/>
  <c r="AS42" i="7"/>
  <c r="AM42" i="7"/>
  <c r="AG42" i="7"/>
  <c r="AA42" i="7"/>
  <c r="U42" i="7"/>
  <c r="O42" i="7"/>
  <c r="I42" i="7"/>
  <c r="A42" i="7"/>
  <c r="A70" i="7" s="1"/>
  <c r="BE41" i="7"/>
  <c r="AY41" i="7"/>
  <c r="AS41" i="7"/>
  <c r="AM41" i="7"/>
  <c r="AG41" i="7"/>
  <c r="AA41" i="7"/>
  <c r="U41" i="7"/>
  <c r="O41" i="7"/>
  <c r="I41" i="7"/>
  <c r="A41" i="7"/>
  <c r="BE40" i="7"/>
  <c r="AY40" i="7"/>
  <c r="AS40" i="7"/>
  <c r="AM40" i="7"/>
  <c r="AG40" i="7"/>
  <c r="AA40" i="7"/>
  <c r="U40" i="7"/>
  <c r="O40" i="7"/>
  <c r="I40" i="7"/>
  <c r="A40" i="7"/>
  <c r="A68" i="7" s="1"/>
  <c r="BE39" i="7"/>
  <c r="AY39" i="7"/>
  <c r="AS39" i="7"/>
  <c r="AM39" i="7"/>
  <c r="AG39" i="7"/>
  <c r="AA39" i="7"/>
  <c r="U39" i="7"/>
  <c r="O39" i="7"/>
  <c r="I39" i="7"/>
  <c r="A39" i="7"/>
  <c r="BE38" i="7"/>
  <c r="AY38" i="7"/>
  <c r="AS38" i="7"/>
  <c r="AM38" i="7"/>
  <c r="AG38" i="7"/>
  <c r="AA38" i="7"/>
  <c r="U38" i="7"/>
  <c r="O38" i="7"/>
  <c r="I38" i="7"/>
  <c r="A38" i="7"/>
  <c r="A66" i="7" s="1"/>
  <c r="BE37" i="7"/>
  <c r="AY37" i="7"/>
  <c r="AS37" i="7"/>
  <c r="AM37" i="7"/>
  <c r="AG37" i="7"/>
  <c r="AG61" i="7" s="1"/>
  <c r="AA37" i="7"/>
  <c r="AA61" i="7" s="1"/>
  <c r="U37" i="7"/>
  <c r="O37" i="7"/>
  <c r="I37" i="7"/>
  <c r="A37" i="7"/>
  <c r="BE36" i="7"/>
  <c r="AY36" i="7"/>
  <c r="AS36" i="7"/>
  <c r="AS61" i="7" s="1"/>
  <c r="AM36" i="7"/>
  <c r="AM61" i="7" s="1"/>
  <c r="AG36" i="7"/>
  <c r="AA36" i="7"/>
  <c r="U36" i="7"/>
  <c r="O36" i="7"/>
  <c r="I36" i="7"/>
  <c r="A36" i="7"/>
  <c r="A64" i="7" s="1"/>
  <c r="BE35" i="7"/>
  <c r="BE61" i="7" s="1"/>
  <c r="AY35" i="7"/>
  <c r="AS35" i="7"/>
  <c r="AM35" i="7"/>
  <c r="AG35" i="7"/>
  <c r="AA35" i="7"/>
  <c r="U35" i="7"/>
  <c r="O35" i="7"/>
  <c r="O61" i="7" s="1"/>
  <c r="I35" i="7"/>
  <c r="I61" i="7" s="1"/>
  <c r="A35" i="7"/>
  <c r="A34" i="7"/>
  <c r="BF33" i="7"/>
  <c r="BE32" i="7"/>
  <c r="AY32" i="7"/>
  <c r="AS32" i="7"/>
  <c r="AM32" i="7"/>
  <c r="AG32" i="7"/>
  <c r="AA32" i="7"/>
  <c r="U32" i="7"/>
  <c r="O32" i="7"/>
  <c r="I32" i="7"/>
  <c r="BE31" i="7"/>
  <c r="AY31" i="7"/>
  <c r="AS31" i="7"/>
  <c r="AM31" i="7"/>
  <c r="AG31" i="7"/>
  <c r="AA31" i="7"/>
  <c r="U31" i="7"/>
  <c r="O31" i="7"/>
  <c r="I31" i="7"/>
  <c r="BE30" i="7"/>
  <c r="AY30" i="7"/>
  <c r="AS30" i="7"/>
  <c r="AM30" i="7"/>
  <c r="AG30" i="7"/>
  <c r="AA30" i="7"/>
  <c r="U30" i="7"/>
  <c r="O30" i="7"/>
  <c r="I30" i="7"/>
  <c r="BE29" i="7"/>
  <c r="AY29" i="7"/>
  <c r="AS29" i="7"/>
  <c r="AM29" i="7"/>
  <c r="AG29" i="7"/>
  <c r="AA29" i="7"/>
  <c r="U29" i="7"/>
  <c r="O29" i="7"/>
  <c r="I29" i="7"/>
  <c r="BE28" i="7"/>
  <c r="AY28" i="7"/>
  <c r="AS28" i="7"/>
  <c r="AM28" i="7"/>
  <c r="AG28" i="7"/>
  <c r="AA28" i="7"/>
  <c r="U28" i="7"/>
  <c r="O28" i="7"/>
  <c r="I28" i="7"/>
  <c r="BE27" i="7"/>
  <c r="AY27" i="7"/>
  <c r="AS27" i="7"/>
  <c r="AM27" i="7"/>
  <c r="AG27" i="7"/>
  <c r="AA27" i="7"/>
  <c r="U27" i="7"/>
  <c r="O27" i="7"/>
  <c r="I27" i="7"/>
  <c r="BE26" i="7"/>
  <c r="AY26" i="7"/>
  <c r="AS26" i="7"/>
  <c r="AM26" i="7"/>
  <c r="AG26" i="7"/>
  <c r="AA26" i="7"/>
  <c r="U26" i="7"/>
  <c r="O26" i="7"/>
  <c r="I26" i="7"/>
  <c r="BE25" i="7"/>
  <c r="AY25" i="7"/>
  <c r="AS25" i="7"/>
  <c r="AM25" i="7"/>
  <c r="AG25" i="7"/>
  <c r="AA25" i="7"/>
  <c r="U25" i="7"/>
  <c r="O25" i="7"/>
  <c r="I25" i="7"/>
  <c r="BE24" i="7"/>
  <c r="AY24" i="7"/>
  <c r="AS24" i="7"/>
  <c r="AM24" i="7"/>
  <c r="AG24" i="7"/>
  <c r="AA24" i="7"/>
  <c r="U24" i="7"/>
  <c r="O24" i="7"/>
  <c r="I24" i="7"/>
  <c r="BE23" i="7"/>
  <c r="AY23" i="7"/>
  <c r="AS23" i="7"/>
  <c r="AM23" i="7"/>
  <c r="AG23" i="7"/>
  <c r="AA23" i="7"/>
  <c r="U23" i="7"/>
  <c r="O23" i="7"/>
  <c r="I23" i="7"/>
  <c r="BE22" i="7"/>
  <c r="AY22" i="7"/>
  <c r="AS22" i="7"/>
  <c r="AM22" i="7"/>
  <c r="AG22" i="7"/>
  <c r="AA22" i="7"/>
  <c r="U22" i="7"/>
  <c r="O22" i="7"/>
  <c r="I22" i="7"/>
  <c r="BE21" i="7"/>
  <c r="AY21" i="7"/>
  <c r="AS21" i="7"/>
  <c r="AM21" i="7"/>
  <c r="AG21" i="7"/>
  <c r="AA21" i="7"/>
  <c r="U21" i="7"/>
  <c r="O21" i="7"/>
  <c r="I21" i="7"/>
  <c r="BE20" i="7"/>
  <c r="AY20" i="7"/>
  <c r="AS20" i="7"/>
  <c r="AM20" i="7"/>
  <c r="AG20" i="7"/>
  <c r="AA20" i="7"/>
  <c r="U20" i="7"/>
  <c r="O20" i="7"/>
  <c r="I20" i="7"/>
  <c r="BE19" i="7"/>
  <c r="AY19" i="7"/>
  <c r="AS19" i="7"/>
  <c r="AM19" i="7"/>
  <c r="AG19" i="7"/>
  <c r="AA19" i="7"/>
  <c r="U19" i="7"/>
  <c r="O19" i="7"/>
  <c r="I19" i="7"/>
  <c r="BE18" i="7"/>
  <c r="AY18" i="7"/>
  <c r="AS18" i="7"/>
  <c r="AM18" i="7"/>
  <c r="AG18" i="7"/>
  <c r="AA18" i="7"/>
  <c r="U18" i="7"/>
  <c r="O18" i="7"/>
  <c r="I18" i="7"/>
  <c r="BE17" i="7"/>
  <c r="AY17" i="7"/>
  <c r="AS17" i="7"/>
  <c r="AM17" i="7"/>
  <c r="AG17" i="7"/>
  <c r="AA17" i="7"/>
  <c r="U17" i="7"/>
  <c r="O17" i="7"/>
  <c r="I17" i="7"/>
  <c r="BE16" i="7"/>
  <c r="AY16" i="7"/>
  <c r="AS16" i="7"/>
  <c r="AM16" i="7"/>
  <c r="AG16" i="7"/>
  <c r="AA16" i="7"/>
  <c r="U16" i="7"/>
  <c r="O16" i="7"/>
  <c r="I16" i="7"/>
  <c r="BE15" i="7"/>
  <c r="AY15" i="7"/>
  <c r="AS15" i="7"/>
  <c r="AM15" i="7"/>
  <c r="AG15" i="7"/>
  <c r="AA15" i="7"/>
  <c r="U15" i="7"/>
  <c r="O15" i="7"/>
  <c r="I15" i="7"/>
  <c r="BE14" i="7"/>
  <c r="AY14" i="7"/>
  <c r="AS14" i="7"/>
  <c r="AM14" i="7"/>
  <c r="AG14" i="7"/>
  <c r="AA14" i="7"/>
  <c r="U14" i="7"/>
  <c r="O14" i="7"/>
  <c r="I14" i="7"/>
  <c r="BE13" i="7"/>
  <c r="AY13" i="7"/>
  <c r="AS13" i="7"/>
  <c r="AM13" i="7"/>
  <c r="AG13" i="7"/>
  <c r="AA13" i="7"/>
  <c r="U13" i="7"/>
  <c r="O13" i="7"/>
  <c r="I13" i="7"/>
  <c r="BE12" i="7"/>
  <c r="AY12" i="7"/>
  <c r="AS12" i="7"/>
  <c r="AM12" i="7"/>
  <c r="AG12" i="7"/>
  <c r="AG33" i="7" s="1"/>
  <c r="AA12" i="7"/>
  <c r="U12" i="7"/>
  <c r="O12" i="7"/>
  <c r="I12" i="7"/>
  <c r="BE11" i="7"/>
  <c r="AY11" i="7"/>
  <c r="AS11" i="7"/>
  <c r="AM11" i="7"/>
  <c r="AG11" i="7"/>
  <c r="AA11" i="7"/>
  <c r="U11" i="7"/>
  <c r="O11" i="7"/>
  <c r="I11" i="7"/>
  <c r="BE10" i="7"/>
  <c r="AY10" i="7"/>
  <c r="AS10" i="7"/>
  <c r="AM10" i="7"/>
  <c r="AG10" i="7"/>
  <c r="AA10" i="7"/>
  <c r="U10" i="7"/>
  <c r="O10" i="7"/>
  <c r="I10" i="7"/>
  <c r="BE9" i="7"/>
  <c r="AY9" i="7"/>
  <c r="AS9" i="7"/>
  <c r="AM9" i="7"/>
  <c r="AG9" i="7"/>
  <c r="AA9" i="7"/>
  <c r="U9" i="7"/>
  <c r="O9" i="7"/>
  <c r="I9" i="7"/>
  <c r="BE8" i="7"/>
  <c r="AY8" i="7"/>
  <c r="AS8" i="7"/>
  <c r="AM8" i="7"/>
  <c r="AM33" i="7" s="1"/>
  <c r="AG8" i="7"/>
  <c r="AA8" i="7"/>
  <c r="U8" i="7"/>
  <c r="O8" i="7"/>
  <c r="I8" i="7"/>
  <c r="BE7" i="7"/>
  <c r="AY7" i="7"/>
  <c r="AY33" i="7" s="1"/>
  <c r="AS7" i="7"/>
  <c r="AS33" i="7" s="1"/>
  <c r="AM7" i="7"/>
  <c r="AG7" i="7"/>
  <c r="AA7" i="7"/>
  <c r="U7" i="7"/>
  <c r="O7" i="7"/>
  <c r="O33" i="7" s="1"/>
  <c r="I7" i="7"/>
  <c r="B6" i="7"/>
  <c r="BF113" i="6"/>
  <c r="BE112" i="6"/>
  <c r="AY112" i="6"/>
  <c r="AS112" i="6"/>
  <c r="AM112" i="6"/>
  <c r="AG112" i="6"/>
  <c r="AA112" i="6"/>
  <c r="U112" i="6"/>
  <c r="O112" i="6"/>
  <c r="I112" i="6"/>
  <c r="BE111" i="6"/>
  <c r="AY111" i="6"/>
  <c r="AS111" i="6"/>
  <c r="AM111" i="6"/>
  <c r="AG111" i="6"/>
  <c r="AA111" i="6"/>
  <c r="U111" i="6"/>
  <c r="O111" i="6"/>
  <c r="I111" i="6"/>
  <c r="BE110" i="6"/>
  <c r="AY110" i="6"/>
  <c r="AS110" i="6"/>
  <c r="AM110" i="6"/>
  <c r="AG110" i="6"/>
  <c r="AA110" i="6"/>
  <c r="U110" i="6"/>
  <c r="O110" i="6"/>
  <c r="I110" i="6"/>
  <c r="BE109" i="6"/>
  <c r="AY109" i="6"/>
  <c r="AS109" i="6"/>
  <c r="AM109" i="6"/>
  <c r="AG109" i="6"/>
  <c r="AA109" i="6"/>
  <c r="U109" i="6"/>
  <c r="O109" i="6"/>
  <c r="I109" i="6"/>
  <c r="BE108" i="6"/>
  <c r="AY108" i="6"/>
  <c r="AS108" i="6"/>
  <c r="AM108" i="6"/>
  <c r="AG108" i="6"/>
  <c r="AA108" i="6"/>
  <c r="U108" i="6"/>
  <c r="O108" i="6"/>
  <c r="I108" i="6"/>
  <c r="BE107" i="6"/>
  <c r="AY107" i="6"/>
  <c r="AS107" i="6"/>
  <c r="AM107" i="6"/>
  <c r="AG107" i="6"/>
  <c r="AA107" i="6"/>
  <c r="U107" i="6"/>
  <c r="O107" i="6"/>
  <c r="I107" i="6"/>
  <c r="A107" i="6"/>
  <c r="BE106" i="6"/>
  <c r="AY106" i="6"/>
  <c r="AS106" i="6"/>
  <c r="AM106" i="6"/>
  <c r="AG106" i="6"/>
  <c r="AA106" i="6"/>
  <c r="U106" i="6"/>
  <c r="O106" i="6"/>
  <c r="I106" i="6"/>
  <c r="BE105" i="6"/>
  <c r="AY105" i="6"/>
  <c r="AS105" i="6"/>
  <c r="AM105" i="6"/>
  <c r="AG105" i="6"/>
  <c r="AA105" i="6"/>
  <c r="U105" i="6"/>
  <c r="O105" i="6"/>
  <c r="I105" i="6"/>
  <c r="BE104" i="6"/>
  <c r="AY104" i="6"/>
  <c r="AS104" i="6"/>
  <c r="AM104" i="6"/>
  <c r="AG104" i="6"/>
  <c r="AA104" i="6"/>
  <c r="U104" i="6"/>
  <c r="O104" i="6"/>
  <c r="I104" i="6"/>
  <c r="BE103" i="6"/>
  <c r="AY103" i="6"/>
  <c r="AS103" i="6"/>
  <c r="AM103" i="6"/>
  <c r="AG103" i="6"/>
  <c r="AA103" i="6"/>
  <c r="U103" i="6"/>
  <c r="O103" i="6"/>
  <c r="I103" i="6"/>
  <c r="BE102" i="6"/>
  <c r="AY102" i="6"/>
  <c r="AS102" i="6"/>
  <c r="AM102" i="6"/>
  <c r="AG102" i="6"/>
  <c r="AA102" i="6"/>
  <c r="U102" i="6"/>
  <c r="O102" i="6"/>
  <c r="I102" i="6"/>
  <c r="BE101" i="6"/>
  <c r="AY101" i="6"/>
  <c r="AS101" i="6"/>
  <c r="AM101" i="6"/>
  <c r="AG101" i="6"/>
  <c r="AA101" i="6"/>
  <c r="U101" i="6"/>
  <c r="O101" i="6"/>
  <c r="I101" i="6"/>
  <c r="BE100" i="6"/>
  <c r="AY100" i="6"/>
  <c r="AS100" i="6"/>
  <c r="AM100" i="6"/>
  <c r="AG100" i="6"/>
  <c r="AA100" i="6"/>
  <c r="U100" i="6"/>
  <c r="O100" i="6"/>
  <c r="I100" i="6"/>
  <c r="BE99" i="6"/>
  <c r="AY99" i="6"/>
  <c r="AS99" i="6"/>
  <c r="AM99" i="6"/>
  <c r="AG99" i="6"/>
  <c r="AA99" i="6"/>
  <c r="U99" i="6"/>
  <c r="O99" i="6"/>
  <c r="I99" i="6"/>
  <c r="BE98" i="6"/>
  <c r="AY98" i="6"/>
  <c r="AS98" i="6"/>
  <c r="AM98" i="6"/>
  <c r="AG98" i="6"/>
  <c r="AA98" i="6"/>
  <c r="U98" i="6"/>
  <c r="O98" i="6"/>
  <c r="I98" i="6"/>
  <c r="BE97" i="6"/>
  <c r="AY97" i="6"/>
  <c r="AS97" i="6"/>
  <c r="AM97" i="6"/>
  <c r="AG97" i="6"/>
  <c r="AA97" i="6"/>
  <c r="U97" i="6"/>
  <c r="O97" i="6"/>
  <c r="I97" i="6"/>
  <c r="BE96" i="6"/>
  <c r="AY96" i="6"/>
  <c r="AS96" i="6"/>
  <c r="AM96" i="6"/>
  <c r="AG96" i="6"/>
  <c r="AA96" i="6"/>
  <c r="U96" i="6"/>
  <c r="O96" i="6"/>
  <c r="I96" i="6"/>
  <c r="BE95" i="6"/>
  <c r="AY95" i="6"/>
  <c r="AS95" i="6"/>
  <c r="AM95" i="6"/>
  <c r="AG95" i="6"/>
  <c r="AA95" i="6"/>
  <c r="U95" i="6"/>
  <c r="O95" i="6"/>
  <c r="I95" i="6"/>
  <c r="BE94" i="6"/>
  <c r="AY94" i="6"/>
  <c r="AS94" i="6"/>
  <c r="AM94" i="6"/>
  <c r="AG94" i="6"/>
  <c r="AA94" i="6"/>
  <c r="U94" i="6"/>
  <c r="O94" i="6"/>
  <c r="I94" i="6"/>
  <c r="BE93" i="6"/>
  <c r="AY93" i="6"/>
  <c r="AS93" i="6"/>
  <c r="AM93" i="6"/>
  <c r="AG93" i="6"/>
  <c r="AA93" i="6"/>
  <c r="U93" i="6"/>
  <c r="O93" i="6"/>
  <c r="I93" i="6"/>
  <c r="BE92" i="6"/>
  <c r="AY92" i="6"/>
  <c r="AS92" i="6"/>
  <c r="AM92" i="6"/>
  <c r="AG92" i="6"/>
  <c r="AA92" i="6"/>
  <c r="U92" i="6"/>
  <c r="O92" i="6"/>
  <c r="I92" i="6"/>
  <c r="BE91" i="6"/>
  <c r="AY91" i="6"/>
  <c r="AS91" i="6"/>
  <c r="AM91" i="6"/>
  <c r="AG91" i="6"/>
  <c r="AA91" i="6"/>
  <c r="U91" i="6"/>
  <c r="O91" i="6"/>
  <c r="I91" i="6"/>
  <c r="A91" i="6"/>
  <c r="BE90" i="6"/>
  <c r="AY90" i="6"/>
  <c r="AS90" i="6"/>
  <c r="AM90" i="6"/>
  <c r="AG90" i="6"/>
  <c r="AA90" i="6"/>
  <c r="U90" i="6"/>
  <c r="U113" i="6" s="1"/>
  <c r="O90" i="6"/>
  <c r="O113" i="6" s="1"/>
  <c r="I90" i="6"/>
  <c r="BE89" i="6"/>
  <c r="AY89" i="6"/>
  <c r="AS89" i="6"/>
  <c r="AM89" i="6"/>
  <c r="AG89" i="6"/>
  <c r="AA89" i="6"/>
  <c r="U89" i="6"/>
  <c r="O89" i="6"/>
  <c r="I89" i="6"/>
  <c r="BE88" i="6"/>
  <c r="AY88" i="6"/>
  <c r="AS88" i="6"/>
  <c r="AM88" i="6"/>
  <c r="AG88" i="6"/>
  <c r="AG113" i="6" s="1"/>
  <c r="AA88" i="6"/>
  <c r="AA113" i="6" s="1"/>
  <c r="U88" i="6"/>
  <c r="O88" i="6"/>
  <c r="I88" i="6"/>
  <c r="A87" i="6"/>
  <c r="B87" i="6" s="1"/>
  <c r="BF86" i="6"/>
  <c r="BE85" i="6"/>
  <c r="AY85" i="6"/>
  <c r="AS85" i="6"/>
  <c r="AM85" i="6"/>
  <c r="AG85" i="6"/>
  <c r="AA85" i="6"/>
  <c r="U85" i="6"/>
  <c r="O85" i="6"/>
  <c r="I85" i="6"/>
  <c r="A85" i="6"/>
  <c r="A112" i="6" s="1"/>
  <c r="BE84" i="6"/>
  <c r="AY84" i="6"/>
  <c r="AS84" i="6"/>
  <c r="AM84" i="6"/>
  <c r="AG84" i="6"/>
  <c r="AA84" i="6"/>
  <c r="U84" i="6"/>
  <c r="O84" i="6"/>
  <c r="I84" i="6"/>
  <c r="A84" i="6"/>
  <c r="A111" i="6" s="1"/>
  <c r="BE83" i="6"/>
  <c r="AY83" i="6"/>
  <c r="AS83" i="6"/>
  <c r="AM83" i="6"/>
  <c r="AG83" i="6"/>
  <c r="AA83" i="6"/>
  <c r="U83" i="6"/>
  <c r="O83" i="6"/>
  <c r="I83" i="6"/>
  <c r="BE82" i="6"/>
  <c r="AY82" i="6"/>
  <c r="AS82" i="6"/>
  <c r="AM82" i="6"/>
  <c r="AG82" i="6"/>
  <c r="AA82" i="6"/>
  <c r="U82" i="6"/>
  <c r="O82" i="6"/>
  <c r="I82" i="6"/>
  <c r="BE81" i="6"/>
  <c r="AY81" i="6"/>
  <c r="AS81" i="6"/>
  <c r="AM81" i="6"/>
  <c r="AG81" i="6"/>
  <c r="AA81" i="6"/>
  <c r="U81" i="6"/>
  <c r="O81" i="6"/>
  <c r="I81" i="6"/>
  <c r="A81" i="6"/>
  <c r="A108" i="6" s="1"/>
  <c r="BE80" i="6"/>
  <c r="AY80" i="6"/>
  <c r="AS80" i="6"/>
  <c r="AM80" i="6"/>
  <c r="AG80" i="6"/>
  <c r="AA80" i="6"/>
  <c r="U80" i="6"/>
  <c r="O80" i="6"/>
  <c r="I80" i="6"/>
  <c r="A80" i="6"/>
  <c r="BE79" i="6"/>
  <c r="AY79" i="6"/>
  <c r="AS79" i="6"/>
  <c r="AM79" i="6"/>
  <c r="AG79" i="6"/>
  <c r="AA79" i="6"/>
  <c r="U79" i="6"/>
  <c r="O79" i="6"/>
  <c r="I79" i="6"/>
  <c r="BE78" i="6"/>
  <c r="AY78" i="6"/>
  <c r="AS78" i="6"/>
  <c r="AM78" i="6"/>
  <c r="AG78" i="6"/>
  <c r="AA78" i="6"/>
  <c r="U78" i="6"/>
  <c r="O78" i="6"/>
  <c r="I78" i="6"/>
  <c r="BE77" i="6"/>
  <c r="AY77" i="6"/>
  <c r="AS77" i="6"/>
  <c r="AM77" i="6"/>
  <c r="AG77" i="6"/>
  <c r="AA77" i="6"/>
  <c r="U77" i="6"/>
  <c r="O77" i="6"/>
  <c r="I77" i="6"/>
  <c r="A77" i="6"/>
  <c r="A104" i="6" s="1"/>
  <c r="BE76" i="6"/>
  <c r="AY76" i="6"/>
  <c r="AS76" i="6"/>
  <c r="AM76" i="6"/>
  <c r="AG76" i="6"/>
  <c r="AA76" i="6"/>
  <c r="U76" i="6"/>
  <c r="O76" i="6"/>
  <c r="I76" i="6"/>
  <c r="A76" i="6"/>
  <c r="A103" i="6" s="1"/>
  <c r="BE75" i="6"/>
  <c r="AY75" i="6"/>
  <c r="AS75" i="6"/>
  <c r="AM75" i="6"/>
  <c r="AG75" i="6"/>
  <c r="AA75" i="6"/>
  <c r="U75" i="6"/>
  <c r="O75" i="6"/>
  <c r="I75" i="6"/>
  <c r="A75" i="6"/>
  <c r="A102" i="6" s="1"/>
  <c r="BE74" i="6"/>
  <c r="AY74" i="6"/>
  <c r="AS74" i="6"/>
  <c r="AM74" i="6"/>
  <c r="AG74" i="6"/>
  <c r="AA74" i="6"/>
  <c r="U74" i="6"/>
  <c r="O74" i="6"/>
  <c r="I74" i="6"/>
  <c r="BE73" i="6"/>
  <c r="AY73" i="6"/>
  <c r="AS73" i="6"/>
  <c r="AM73" i="6"/>
  <c r="AG73" i="6"/>
  <c r="AA73" i="6"/>
  <c r="U73" i="6"/>
  <c r="O73" i="6"/>
  <c r="I73" i="6"/>
  <c r="A73" i="6"/>
  <c r="A100" i="6" s="1"/>
  <c r="BE72" i="6"/>
  <c r="AY72" i="6"/>
  <c r="AS72" i="6"/>
  <c r="AM72" i="6"/>
  <c r="AG72" i="6"/>
  <c r="AA72" i="6"/>
  <c r="U72" i="6"/>
  <c r="O72" i="6"/>
  <c r="I72" i="6"/>
  <c r="A72" i="6"/>
  <c r="A99" i="6" s="1"/>
  <c r="BE71" i="6"/>
  <c r="AY71" i="6"/>
  <c r="AS71" i="6"/>
  <c r="AM71" i="6"/>
  <c r="AG71" i="6"/>
  <c r="AA71" i="6"/>
  <c r="U71" i="6"/>
  <c r="O71" i="6"/>
  <c r="I71" i="6"/>
  <c r="A71" i="6"/>
  <c r="A98" i="6" s="1"/>
  <c r="BE70" i="6"/>
  <c r="BE86" i="6" s="1"/>
  <c r="AY70" i="6"/>
  <c r="AS70" i="6"/>
  <c r="AM70" i="6"/>
  <c r="AG70" i="6"/>
  <c r="AA70" i="6"/>
  <c r="U70" i="6"/>
  <c r="O70" i="6"/>
  <c r="I70" i="6"/>
  <c r="BE69" i="6"/>
  <c r="AY69" i="6"/>
  <c r="AS69" i="6"/>
  <c r="AM69" i="6"/>
  <c r="AG69" i="6"/>
  <c r="AA69" i="6"/>
  <c r="U69" i="6"/>
  <c r="O69" i="6"/>
  <c r="I69" i="6"/>
  <c r="A69" i="6"/>
  <c r="A96" i="6" s="1"/>
  <c r="BE68" i="6"/>
  <c r="AY68" i="6"/>
  <c r="AS68" i="6"/>
  <c r="AM68" i="6"/>
  <c r="AG68" i="6"/>
  <c r="AA68" i="6"/>
  <c r="U68" i="6"/>
  <c r="O68" i="6"/>
  <c r="I68" i="6"/>
  <c r="A68" i="6"/>
  <c r="A95" i="6" s="1"/>
  <c r="BE67" i="6"/>
  <c r="AY67" i="6"/>
  <c r="AS67" i="6"/>
  <c r="AM67" i="6"/>
  <c r="AG67" i="6"/>
  <c r="AA67" i="6"/>
  <c r="U67" i="6"/>
  <c r="O67" i="6"/>
  <c r="I67" i="6"/>
  <c r="BE66" i="6"/>
  <c r="AY66" i="6"/>
  <c r="AS66" i="6"/>
  <c r="AM66" i="6"/>
  <c r="AG66" i="6"/>
  <c r="AA66" i="6"/>
  <c r="U66" i="6"/>
  <c r="O66" i="6"/>
  <c r="I66" i="6"/>
  <c r="BE65" i="6"/>
  <c r="AY65" i="6"/>
  <c r="AS65" i="6"/>
  <c r="AM65" i="6"/>
  <c r="AG65" i="6"/>
  <c r="AA65" i="6"/>
  <c r="U65" i="6"/>
  <c r="O65" i="6"/>
  <c r="I65" i="6"/>
  <c r="A65" i="6"/>
  <c r="A92" i="6" s="1"/>
  <c r="BE64" i="6"/>
  <c r="AY64" i="6"/>
  <c r="AS64" i="6"/>
  <c r="AM64" i="6"/>
  <c r="AG64" i="6"/>
  <c r="AA64" i="6"/>
  <c r="U64" i="6"/>
  <c r="O64" i="6"/>
  <c r="I64" i="6"/>
  <c r="A64" i="6"/>
  <c r="BE63" i="6"/>
  <c r="AY63" i="6"/>
  <c r="AS63" i="6"/>
  <c r="AM63" i="6"/>
  <c r="AG63" i="6"/>
  <c r="AA63" i="6"/>
  <c r="U63" i="6"/>
  <c r="O63" i="6"/>
  <c r="O86" i="6" s="1"/>
  <c r="I63" i="6"/>
  <c r="BE62" i="6"/>
  <c r="AY62" i="6"/>
  <c r="AS62" i="6"/>
  <c r="AM62" i="6"/>
  <c r="AG62" i="6"/>
  <c r="AA62" i="6"/>
  <c r="AA86" i="6" s="1"/>
  <c r="U62" i="6"/>
  <c r="O62" i="6"/>
  <c r="I62" i="6"/>
  <c r="I86" i="6" s="1"/>
  <c r="BE61" i="6"/>
  <c r="AY61" i="6"/>
  <c r="AY86" i="6" s="1"/>
  <c r="AS61" i="6"/>
  <c r="AM61" i="6"/>
  <c r="AG61" i="6"/>
  <c r="AA61" i="6"/>
  <c r="U61" i="6"/>
  <c r="U86" i="6" s="1"/>
  <c r="O61" i="6"/>
  <c r="I61" i="6"/>
  <c r="A61" i="6"/>
  <c r="A88" i="6" s="1"/>
  <c r="A60" i="6"/>
  <c r="B60" i="6" s="1"/>
  <c r="BF59" i="6"/>
  <c r="A59" i="6"/>
  <c r="A86" i="6" s="1"/>
  <c r="A113" i="6" s="1"/>
  <c r="BE58" i="6"/>
  <c r="AY58" i="6"/>
  <c r="AS58" i="6"/>
  <c r="AM58" i="6"/>
  <c r="AG58" i="6"/>
  <c r="AA58" i="6"/>
  <c r="U58" i="6"/>
  <c r="O58" i="6"/>
  <c r="I58" i="6"/>
  <c r="A58" i="6"/>
  <c r="BE57" i="6"/>
  <c r="AY57" i="6"/>
  <c r="AS57" i="6"/>
  <c r="AM57" i="6"/>
  <c r="AG57" i="6"/>
  <c r="AA57" i="6"/>
  <c r="U57" i="6"/>
  <c r="O57" i="6"/>
  <c r="I57" i="6"/>
  <c r="A57" i="6"/>
  <c r="BE56" i="6"/>
  <c r="AY56" i="6"/>
  <c r="AS56" i="6"/>
  <c r="AM56" i="6"/>
  <c r="AG56" i="6"/>
  <c r="AA56" i="6"/>
  <c r="U56" i="6"/>
  <c r="O56" i="6"/>
  <c r="I56" i="6"/>
  <c r="A56" i="6"/>
  <c r="A83" i="6" s="1"/>
  <c r="A110" i="6" s="1"/>
  <c r="BE55" i="6"/>
  <c r="AY55" i="6"/>
  <c r="AS55" i="6"/>
  <c r="AM55" i="6"/>
  <c r="AG55" i="6"/>
  <c r="AA55" i="6"/>
  <c r="U55" i="6"/>
  <c r="O55" i="6"/>
  <c r="I55" i="6"/>
  <c r="A55" i="6"/>
  <c r="A82" i="6" s="1"/>
  <c r="A109" i="6" s="1"/>
  <c r="BE54" i="6"/>
  <c r="AY54" i="6"/>
  <c r="AS54" i="6"/>
  <c r="AM54" i="6"/>
  <c r="AG54" i="6"/>
  <c r="AA54" i="6"/>
  <c r="U54" i="6"/>
  <c r="O54" i="6"/>
  <c r="I54" i="6"/>
  <c r="A54" i="6"/>
  <c r="BE53" i="6"/>
  <c r="AY53" i="6"/>
  <c r="AS53" i="6"/>
  <c r="AM53" i="6"/>
  <c r="AG53" i="6"/>
  <c r="AA53" i="6"/>
  <c r="U53" i="6"/>
  <c r="O53" i="6"/>
  <c r="I53" i="6"/>
  <c r="A53" i="6"/>
  <c r="BE52" i="6"/>
  <c r="AY52" i="6"/>
  <c r="AS52" i="6"/>
  <c r="AM52" i="6"/>
  <c r="AG52" i="6"/>
  <c r="AA52" i="6"/>
  <c r="U52" i="6"/>
  <c r="O52" i="6"/>
  <c r="I52" i="6"/>
  <c r="A52" i="6"/>
  <c r="A79" i="6" s="1"/>
  <c r="A106" i="6" s="1"/>
  <c r="BE51" i="6"/>
  <c r="AY51" i="6"/>
  <c r="AS51" i="6"/>
  <c r="AM51" i="6"/>
  <c r="AG51" i="6"/>
  <c r="AA51" i="6"/>
  <c r="U51" i="6"/>
  <c r="O51" i="6"/>
  <c r="I51" i="6"/>
  <c r="A51" i="6"/>
  <c r="A78" i="6" s="1"/>
  <c r="A105" i="6" s="1"/>
  <c r="BE50" i="6"/>
  <c r="AY50" i="6"/>
  <c r="AS50" i="6"/>
  <c r="AM50" i="6"/>
  <c r="AG50" i="6"/>
  <c r="AA50" i="6"/>
  <c r="U50" i="6"/>
  <c r="O50" i="6"/>
  <c r="I50" i="6"/>
  <c r="A50" i="6"/>
  <c r="BE49" i="6"/>
  <c r="AY49" i="6"/>
  <c r="AS49" i="6"/>
  <c r="AM49" i="6"/>
  <c r="AG49" i="6"/>
  <c r="AA49" i="6"/>
  <c r="U49" i="6"/>
  <c r="O49" i="6"/>
  <c r="I49" i="6"/>
  <c r="A49" i="6"/>
  <c r="BE48" i="6"/>
  <c r="AY48" i="6"/>
  <c r="AS48" i="6"/>
  <c r="AM48" i="6"/>
  <c r="AG48" i="6"/>
  <c r="AA48" i="6"/>
  <c r="U48" i="6"/>
  <c r="O48" i="6"/>
  <c r="I48" i="6"/>
  <c r="A48" i="6"/>
  <c r="BE47" i="6"/>
  <c r="AY47" i="6"/>
  <c r="AS47" i="6"/>
  <c r="AM47" i="6"/>
  <c r="AG47" i="6"/>
  <c r="AA47" i="6"/>
  <c r="U47" i="6"/>
  <c r="O47" i="6"/>
  <c r="I47" i="6"/>
  <c r="A47" i="6"/>
  <c r="A74" i="6" s="1"/>
  <c r="A101" i="6" s="1"/>
  <c r="BE46" i="6"/>
  <c r="AY46" i="6"/>
  <c r="AS46" i="6"/>
  <c r="AM46" i="6"/>
  <c r="AG46" i="6"/>
  <c r="Q61" i="13" s="1"/>
  <c r="AA46" i="6"/>
  <c r="U46" i="6"/>
  <c r="O46" i="6"/>
  <c r="I46" i="6"/>
  <c r="A46" i="6"/>
  <c r="BE45" i="6"/>
  <c r="AY45" i="6"/>
  <c r="AS45" i="6"/>
  <c r="AM45" i="6"/>
  <c r="AG45" i="6"/>
  <c r="AA45" i="6"/>
  <c r="U45" i="6"/>
  <c r="O45" i="6"/>
  <c r="I45" i="6"/>
  <c r="A45" i="6"/>
  <c r="BE44" i="6"/>
  <c r="AY44" i="6"/>
  <c r="AS44" i="6"/>
  <c r="AM44" i="6"/>
  <c r="AG44" i="6"/>
  <c r="AA44" i="6"/>
  <c r="U44" i="6"/>
  <c r="O44" i="6"/>
  <c r="I44" i="6"/>
  <c r="A44" i="6"/>
  <c r="BE43" i="6"/>
  <c r="AY43" i="6"/>
  <c r="AS43" i="6"/>
  <c r="AM43" i="6"/>
  <c r="AG43" i="6"/>
  <c r="AA43" i="6"/>
  <c r="U43" i="6"/>
  <c r="O43" i="6"/>
  <c r="I43" i="6"/>
  <c r="A43" i="6"/>
  <c r="A70" i="6" s="1"/>
  <c r="A97" i="6" s="1"/>
  <c r="BE42" i="6"/>
  <c r="AY42" i="6"/>
  <c r="AS42" i="6"/>
  <c r="AM42" i="6"/>
  <c r="AG42" i="6"/>
  <c r="AA42" i="6"/>
  <c r="U42" i="6"/>
  <c r="O42" i="6"/>
  <c r="I42" i="6"/>
  <c r="A42" i="6"/>
  <c r="BE41" i="6"/>
  <c r="AY41" i="6"/>
  <c r="AS41" i="6"/>
  <c r="AM41" i="6"/>
  <c r="AG41" i="6"/>
  <c r="AA41" i="6"/>
  <c r="U41" i="6"/>
  <c r="O41" i="6"/>
  <c r="I41" i="6"/>
  <c r="A41" i="6"/>
  <c r="BE40" i="6"/>
  <c r="AY40" i="6"/>
  <c r="AS40" i="6"/>
  <c r="AM40" i="6"/>
  <c r="AG40" i="6"/>
  <c r="AA40" i="6"/>
  <c r="U40" i="6"/>
  <c r="O40" i="6"/>
  <c r="I40" i="6"/>
  <c r="A40" i="6"/>
  <c r="A67" i="6" s="1"/>
  <c r="A94" i="6" s="1"/>
  <c r="BE39" i="6"/>
  <c r="AY39" i="6"/>
  <c r="AS39" i="6"/>
  <c r="AM39" i="6"/>
  <c r="AG39" i="6"/>
  <c r="AA39" i="6"/>
  <c r="U39" i="6"/>
  <c r="O39" i="6"/>
  <c r="I39" i="6"/>
  <c r="A39" i="6"/>
  <c r="A66" i="6" s="1"/>
  <c r="A93" i="6" s="1"/>
  <c r="BE38" i="6"/>
  <c r="AY38" i="6"/>
  <c r="AS38" i="6"/>
  <c r="AM38" i="6"/>
  <c r="AG38" i="6"/>
  <c r="AA38" i="6"/>
  <c r="U38" i="6"/>
  <c r="O38" i="6"/>
  <c r="I38" i="6"/>
  <c r="A38" i="6"/>
  <c r="BE37" i="6"/>
  <c r="AY37" i="6"/>
  <c r="AS37" i="6"/>
  <c r="AM37" i="6"/>
  <c r="AG37" i="6"/>
  <c r="AA37" i="6"/>
  <c r="U37" i="6"/>
  <c r="O37" i="6"/>
  <c r="I37" i="6"/>
  <c r="A37" i="6"/>
  <c r="BE36" i="6"/>
  <c r="AY36" i="6"/>
  <c r="AS36" i="6"/>
  <c r="AM36" i="6"/>
  <c r="AG36" i="6"/>
  <c r="AA36" i="6"/>
  <c r="U36" i="6"/>
  <c r="O36" i="6"/>
  <c r="I36" i="6"/>
  <c r="A36" i="6"/>
  <c r="A63" i="6" s="1"/>
  <c r="A90" i="6" s="1"/>
  <c r="BE35" i="6"/>
  <c r="BE59" i="6" s="1"/>
  <c r="AY35" i="6"/>
  <c r="AY59" i="6" s="1"/>
  <c r="AS35" i="6"/>
  <c r="AM35" i="6"/>
  <c r="AG35" i="6"/>
  <c r="AA35" i="6"/>
  <c r="U35" i="6"/>
  <c r="O35" i="6"/>
  <c r="I35" i="6"/>
  <c r="I59" i="6" s="1"/>
  <c r="A35" i="6"/>
  <c r="A62" i="6" s="1"/>
  <c r="A89" i="6" s="1"/>
  <c r="BE34" i="6"/>
  <c r="AY34" i="6"/>
  <c r="AS34" i="6"/>
  <c r="AM34" i="6"/>
  <c r="AG34" i="6"/>
  <c r="AA34" i="6"/>
  <c r="U34" i="6"/>
  <c r="U59" i="6" s="1"/>
  <c r="O34" i="6"/>
  <c r="O59" i="6" s="1"/>
  <c r="I34" i="6"/>
  <c r="A34" i="6"/>
  <c r="B33" i="6"/>
  <c r="A33" i="6"/>
  <c r="O55" i="13" s="1"/>
  <c r="BF32" i="6"/>
  <c r="AY32" i="6"/>
  <c r="AS32" i="6"/>
  <c r="BE31" i="6"/>
  <c r="AY31" i="6"/>
  <c r="AS31" i="6"/>
  <c r="AM31" i="6"/>
  <c r="AG31" i="6"/>
  <c r="AA31" i="6"/>
  <c r="U31" i="6"/>
  <c r="O31" i="6"/>
  <c r="I31" i="6"/>
  <c r="BE30" i="6"/>
  <c r="AY30" i="6"/>
  <c r="AS30" i="6"/>
  <c r="AM30" i="6"/>
  <c r="AG30" i="6"/>
  <c r="AA30" i="6"/>
  <c r="U30" i="6"/>
  <c r="O30" i="6"/>
  <c r="I30" i="6"/>
  <c r="BE29" i="6"/>
  <c r="AY29" i="6"/>
  <c r="AS29" i="6"/>
  <c r="AM29" i="6"/>
  <c r="AG29" i="6"/>
  <c r="AA29" i="6"/>
  <c r="U29" i="6"/>
  <c r="O29" i="6"/>
  <c r="I29" i="6"/>
  <c r="BE28" i="6"/>
  <c r="AY28" i="6"/>
  <c r="AS28" i="6"/>
  <c r="AM28" i="6"/>
  <c r="AG28" i="6"/>
  <c r="AA28" i="6"/>
  <c r="U28" i="6"/>
  <c r="O28" i="6"/>
  <c r="I28" i="6"/>
  <c r="BE27" i="6"/>
  <c r="AY27" i="6"/>
  <c r="AS27" i="6"/>
  <c r="AM27" i="6"/>
  <c r="AG27" i="6"/>
  <c r="AA27" i="6"/>
  <c r="U27" i="6"/>
  <c r="O27" i="6"/>
  <c r="I27" i="6"/>
  <c r="BE26" i="6"/>
  <c r="AY26" i="6"/>
  <c r="AS26" i="6"/>
  <c r="AM26" i="6"/>
  <c r="AG26" i="6"/>
  <c r="AA26" i="6"/>
  <c r="U26" i="6"/>
  <c r="O26" i="6"/>
  <c r="I26" i="6"/>
  <c r="BE25" i="6"/>
  <c r="AY25" i="6"/>
  <c r="AS25" i="6"/>
  <c r="AM25" i="6"/>
  <c r="AG25" i="6"/>
  <c r="AA25" i="6"/>
  <c r="U25" i="6"/>
  <c r="O25" i="6"/>
  <c r="I25" i="6"/>
  <c r="BE24" i="6"/>
  <c r="AY24" i="6"/>
  <c r="AS24" i="6"/>
  <c r="AM24" i="6"/>
  <c r="AG24" i="6"/>
  <c r="AA24" i="6"/>
  <c r="U24" i="6"/>
  <c r="O24" i="6"/>
  <c r="I24" i="6"/>
  <c r="BE23" i="6"/>
  <c r="AY23" i="6"/>
  <c r="AS23" i="6"/>
  <c r="AM23" i="6"/>
  <c r="AG23" i="6"/>
  <c r="AA23" i="6"/>
  <c r="U23" i="6"/>
  <c r="O23" i="6"/>
  <c r="I23" i="6"/>
  <c r="BE22" i="6"/>
  <c r="AY22" i="6"/>
  <c r="AS22" i="6"/>
  <c r="AM22" i="6"/>
  <c r="AG22" i="6"/>
  <c r="AA22" i="6"/>
  <c r="U22" i="6"/>
  <c r="O22" i="6"/>
  <c r="I22" i="6"/>
  <c r="BE21" i="6"/>
  <c r="AY21" i="6"/>
  <c r="AS21" i="6"/>
  <c r="AM21" i="6"/>
  <c r="AG21" i="6"/>
  <c r="AA21" i="6"/>
  <c r="U21" i="6"/>
  <c r="O21" i="6"/>
  <c r="I21" i="6"/>
  <c r="AY20" i="6"/>
  <c r="AS20" i="6"/>
  <c r="AM20" i="6"/>
  <c r="AG20" i="6"/>
  <c r="AA20" i="6"/>
  <c r="U20" i="6"/>
  <c r="O20" i="6"/>
  <c r="I20" i="6"/>
  <c r="BE19" i="6"/>
  <c r="AY19" i="6"/>
  <c r="AS19" i="6"/>
  <c r="AM19" i="6"/>
  <c r="AG19" i="6"/>
  <c r="AA19" i="6"/>
  <c r="U19" i="6"/>
  <c r="O19" i="6"/>
  <c r="I19" i="6"/>
  <c r="BE18" i="6"/>
  <c r="AY18" i="6"/>
  <c r="AS18" i="6"/>
  <c r="AM18" i="6"/>
  <c r="AG18" i="6"/>
  <c r="AA18" i="6"/>
  <c r="U18" i="6"/>
  <c r="O18" i="6"/>
  <c r="I18" i="6"/>
  <c r="BE17" i="6"/>
  <c r="AY17" i="6"/>
  <c r="AS17" i="6"/>
  <c r="AM17" i="6"/>
  <c r="AG17" i="6"/>
  <c r="AA17" i="6"/>
  <c r="U17" i="6"/>
  <c r="O17" i="6"/>
  <c r="I17" i="6"/>
  <c r="BE16" i="6"/>
  <c r="AY16" i="6"/>
  <c r="AS16" i="6"/>
  <c r="AM16" i="6"/>
  <c r="AG16" i="6"/>
  <c r="AA16" i="6"/>
  <c r="U16" i="6"/>
  <c r="O16" i="6"/>
  <c r="I16" i="6"/>
  <c r="BE15" i="6"/>
  <c r="AY15" i="6"/>
  <c r="AS15" i="6"/>
  <c r="AM15" i="6"/>
  <c r="AG15" i="6"/>
  <c r="AA15" i="6"/>
  <c r="U15" i="6"/>
  <c r="O15" i="6"/>
  <c r="I15" i="6"/>
  <c r="BE14" i="6"/>
  <c r="BE32" i="6" s="1"/>
  <c r="AY14" i="6"/>
  <c r="AS14" i="6"/>
  <c r="AM14" i="6"/>
  <c r="AG14" i="6"/>
  <c r="AA14" i="6"/>
  <c r="U14" i="6"/>
  <c r="O14" i="6"/>
  <c r="I14" i="6"/>
  <c r="BE13" i="6"/>
  <c r="AY13" i="6"/>
  <c r="AS13" i="6"/>
  <c r="AM13" i="6"/>
  <c r="AG13" i="6"/>
  <c r="J55" i="13" s="1"/>
  <c r="AA13" i="6"/>
  <c r="U13" i="6"/>
  <c r="O13" i="6"/>
  <c r="I13" i="6"/>
  <c r="BE12" i="6"/>
  <c r="AY12" i="6"/>
  <c r="AS12" i="6"/>
  <c r="AM12" i="6"/>
  <c r="AG12" i="6"/>
  <c r="AA12" i="6"/>
  <c r="U12" i="6"/>
  <c r="O12" i="6"/>
  <c r="I12" i="6"/>
  <c r="BE11" i="6"/>
  <c r="AY11" i="6"/>
  <c r="AS11" i="6"/>
  <c r="AM11" i="6"/>
  <c r="AG11" i="6"/>
  <c r="AA11" i="6"/>
  <c r="U11" i="6"/>
  <c r="O11" i="6"/>
  <c r="I11" i="6"/>
  <c r="BE10" i="6"/>
  <c r="AY10" i="6"/>
  <c r="AS10" i="6"/>
  <c r="AM10" i="6"/>
  <c r="AG10" i="6"/>
  <c r="AA10" i="6"/>
  <c r="U10" i="6"/>
  <c r="O10" i="6"/>
  <c r="I10" i="6"/>
  <c r="BE9" i="6"/>
  <c r="AY9" i="6"/>
  <c r="AS9" i="6"/>
  <c r="AM9" i="6"/>
  <c r="AG9" i="6"/>
  <c r="AA9" i="6"/>
  <c r="U9" i="6"/>
  <c r="O9" i="6"/>
  <c r="I9" i="6"/>
  <c r="BE8" i="6"/>
  <c r="AY8" i="6"/>
  <c r="AS8" i="6"/>
  <c r="AM8" i="6"/>
  <c r="AG8" i="6"/>
  <c r="AA8" i="6"/>
  <c r="U8" i="6"/>
  <c r="O8" i="6"/>
  <c r="I8" i="6"/>
  <c r="BE7" i="6"/>
  <c r="AY7" i="6"/>
  <c r="AS7" i="6"/>
  <c r="AM7" i="6"/>
  <c r="AG7" i="6"/>
  <c r="AA7" i="6"/>
  <c r="AA32" i="6" s="1"/>
  <c r="U7" i="6"/>
  <c r="U32" i="6" s="1"/>
  <c r="O7" i="6"/>
  <c r="O32" i="6" s="1"/>
  <c r="I7" i="6"/>
  <c r="B6" i="6"/>
  <c r="BF50" i="5"/>
  <c r="O50" i="5"/>
  <c r="BE49" i="5"/>
  <c r="AY49" i="5"/>
  <c r="AS49" i="5"/>
  <c r="AM49" i="5"/>
  <c r="AG49" i="5"/>
  <c r="AA49" i="5"/>
  <c r="U49" i="5"/>
  <c r="O49" i="5"/>
  <c r="I49" i="5"/>
  <c r="BE48" i="5"/>
  <c r="AY48" i="5"/>
  <c r="AS48" i="5"/>
  <c r="AM48" i="5"/>
  <c r="AG48" i="5"/>
  <c r="AA48" i="5"/>
  <c r="U48" i="5"/>
  <c r="O48" i="5"/>
  <c r="I48" i="5"/>
  <c r="BE47" i="5"/>
  <c r="AY47" i="5"/>
  <c r="AS47" i="5"/>
  <c r="AM47" i="5"/>
  <c r="AG47" i="5"/>
  <c r="AA47" i="5"/>
  <c r="U47" i="5"/>
  <c r="O47" i="5"/>
  <c r="I47" i="5"/>
  <c r="BE46" i="5"/>
  <c r="AY46" i="5"/>
  <c r="AS46" i="5"/>
  <c r="AM46" i="5"/>
  <c r="AG46" i="5"/>
  <c r="AA46" i="5"/>
  <c r="U46" i="5"/>
  <c r="O46" i="5"/>
  <c r="I46" i="5"/>
  <c r="BE45" i="5"/>
  <c r="AY45" i="5"/>
  <c r="AS45" i="5"/>
  <c r="AM45" i="5"/>
  <c r="AG45" i="5"/>
  <c r="AA45" i="5"/>
  <c r="U45" i="5"/>
  <c r="O45" i="5"/>
  <c r="I45" i="5"/>
  <c r="BE44" i="5"/>
  <c r="AY44" i="5"/>
  <c r="AS44" i="5"/>
  <c r="AM44" i="5"/>
  <c r="AG44" i="5"/>
  <c r="AA44" i="5"/>
  <c r="U44" i="5"/>
  <c r="O44" i="5"/>
  <c r="I44" i="5"/>
  <c r="Y41" i="13" s="1"/>
  <c r="BE43" i="5"/>
  <c r="AY43" i="5"/>
  <c r="AS43" i="5"/>
  <c r="AM43" i="5"/>
  <c r="AG43" i="5"/>
  <c r="AA43" i="5"/>
  <c r="U43" i="5"/>
  <c r="O43" i="5"/>
  <c r="I43" i="5"/>
  <c r="BE42" i="5"/>
  <c r="AY42" i="5"/>
  <c r="AS42" i="5"/>
  <c r="AM42" i="5"/>
  <c r="AG42" i="5"/>
  <c r="AA42" i="5"/>
  <c r="U42" i="5"/>
  <c r="O42" i="5"/>
  <c r="I42" i="5"/>
  <c r="BE41" i="5"/>
  <c r="AY41" i="5"/>
  <c r="AS41" i="5"/>
  <c r="AM41" i="5"/>
  <c r="AG41" i="5"/>
  <c r="AA41" i="5"/>
  <c r="U41" i="5"/>
  <c r="U50" i="5" s="1"/>
  <c r="O41" i="5"/>
  <c r="I41" i="5"/>
  <c r="BE40" i="5"/>
  <c r="AY40" i="5"/>
  <c r="AS40" i="5"/>
  <c r="AM40" i="5"/>
  <c r="AG40" i="5"/>
  <c r="AA40" i="5"/>
  <c r="AA50" i="5" s="1"/>
  <c r="U40" i="5"/>
  <c r="O40" i="5"/>
  <c r="I40" i="5"/>
  <c r="BE39" i="5"/>
  <c r="AY39" i="5"/>
  <c r="AS39" i="5"/>
  <c r="AM39" i="5"/>
  <c r="AG39" i="5"/>
  <c r="AA39" i="5"/>
  <c r="U39" i="5"/>
  <c r="O39" i="5"/>
  <c r="I39" i="5"/>
  <c r="BE38" i="5"/>
  <c r="AY38" i="5"/>
  <c r="AS38" i="5"/>
  <c r="AM38" i="5"/>
  <c r="AG38" i="5"/>
  <c r="AA35" i="13" s="1"/>
  <c r="AA38" i="5"/>
  <c r="U38" i="5"/>
  <c r="O38" i="5"/>
  <c r="I38" i="5"/>
  <c r="BE37" i="5"/>
  <c r="AY37" i="5"/>
  <c r="AS37" i="5"/>
  <c r="AS50" i="5" s="1"/>
  <c r="AM37" i="5"/>
  <c r="AM50" i="5" s="1"/>
  <c r="AG37" i="5"/>
  <c r="AA37" i="5"/>
  <c r="U37" i="5"/>
  <c r="O37" i="5"/>
  <c r="I37" i="5"/>
  <c r="B36" i="5"/>
  <c r="BF35" i="5"/>
  <c r="BE34" i="5"/>
  <c r="AY34" i="5"/>
  <c r="AS34" i="5"/>
  <c r="AM34" i="5"/>
  <c r="AG34" i="5"/>
  <c r="AA34" i="5"/>
  <c r="U34" i="5"/>
  <c r="O34" i="5"/>
  <c r="I34" i="5"/>
  <c r="BE33" i="5"/>
  <c r="AY33" i="5"/>
  <c r="AS33" i="5"/>
  <c r="AM33" i="5"/>
  <c r="AG33" i="5"/>
  <c r="AA33" i="5"/>
  <c r="U33" i="5"/>
  <c r="O33" i="5"/>
  <c r="I33" i="5"/>
  <c r="BE32" i="5"/>
  <c r="AY32" i="5"/>
  <c r="AS32" i="5"/>
  <c r="AM32" i="5"/>
  <c r="AG32" i="5"/>
  <c r="AA32" i="5"/>
  <c r="U32" i="5"/>
  <c r="O32" i="5"/>
  <c r="I32" i="5"/>
  <c r="BE31" i="5"/>
  <c r="AY31" i="5"/>
  <c r="AS31" i="5"/>
  <c r="AM31" i="5"/>
  <c r="AG31" i="5"/>
  <c r="AA31" i="5"/>
  <c r="U31" i="5"/>
  <c r="O31" i="5"/>
  <c r="I31" i="5"/>
  <c r="BE30" i="5"/>
  <c r="AY30" i="5"/>
  <c r="AS30" i="5"/>
  <c r="AM30" i="5"/>
  <c r="AG30" i="5"/>
  <c r="AA30" i="5"/>
  <c r="U30" i="5"/>
  <c r="O30" i="5"/>
  <c r="I30" i="5"/>
  <c r="BE29" i="5"/>
  <c r="AY29" i="5"/>
  <c r="AS29" i="5"/>
  <c r="AM29" i="5"/>
  <c r="AG29" i="5"/>
  <c r="AA29" i="5"/>
  <c r="U29" i="5"/>
  <c r="O29" i="5"/>
  <c r="I29" i="5"/>
  <c r="BE28" i="5"/>
  <c r="AY28" i="5"/>
  <c r="AS28" i="5"/>
  <c r="AM28" i="5"/>
  <c r="AG28" i="5"/>
  <c r="AA28" i="5"/>
  <c r="U28" i="5"/>
  <c r="O28" i="5"/>
  <c r="I28" i="5"/>
  <c r="BE27" i="5"/>
  <c r="AY27" i="5"/>
  <c r="AS27" i="5"/>
  <c r="AM27" i="5"/>
  <c r="AG27" i="5"/>
  <c r="AA27" i="5"/>
  <c r="U27" i="5"/>
  <c r="O27" i="5"/>
  <c r="I27" i="5"/>
  <c r="BE26" i="5"/>
  <c r="AY26" i="5"/>
  <c r="AS26" i="5"/>
  <c r="AM26" i="5"/>
  <c r="AG26" i="5"/>
  <c r="AA26" i="5"/>
  <c r="U26" i="5"/>
  <c r="U35" i="5" s="1"/>
  <c r="O26" i="5"/>
  <c r="I26" i="5"/>
  <c r="BE25" i="5"/>
  <c r="AY25" i="5"/>
  <c r="AS25" i="5"/>
  <c r="AS35" i="5" s="1"/>
  <c r="AM25" i="5"/>
  <c r="AG25" i="5"/>
  <c r="AA25" i="5"/>
  <c r="U25" i="5"/>
  <c r="O25" i="5"/>
  <c r="I25" i="5"/>
  <c r="BE24" i="5"/>
  <c r="AY24" i="5"/>
  <c r="AS24" i="5"/>
  <c r="AM24" i="5"/>
  <c r="AG24" i="5"/>
  <c r="AA24" i="5"/>
  <c r="U24" i="5"/>
  <c r="O24" i="5"/>
  <c r="I24" i="5"/>
  <c r="BE23" i="5"/>
  <c r="AY23" i="5"/>
  <c r="AS23" i="5"/>
  <c r="AM23" i="5"/>
  <c r="AG23" i="5"/>
  <c r="AA23" i="5"/>
  <c r="U23" i="5"/>
  <c r="O23" i="5"/>
  <c r="I23" i="5"/>
  <c r="BE22" i="5"/>
  <c r="AY22" i="5"/>
  <c r="AS22" i="5"/>
  <c r="AM22" i="5"/>
  <c r="AG22" i="5"/>
  <c r="AA22" i="5"/>
  <c r="AA35" i="5" s="1"/>
  <c r="U22" i="5"/>
  <c r="O22" i="5"/>
  <c r="O35" i="5" s="1"/>
  <c r="I22" i="5"/>
  <c r="B21" i="5"/>
  <c r="BF20" i="5"/>
  <c r="O20" i="5"/>
  <c r="BE19" i="5"/>
  <c r="AY19" i="5"/>
  <c r="AS19" i="5"/>
  <c r="AM19" i="5"/>
  <c r="AG19" i="5"/>
  <c r="AA19" i="5"/>
  <c r="U19" i="5"/>
  <c r="O19" i="5"/>
  <c r="I19" i="5"/>
  <c r="BE18" i="5"/>
  <c r="AY18" i="5"/>
  <c r="AS18" i="5"/>
  <c r="AM18" i="5"/>
  <c r="AG18" i="5"/>
  <c r="AA18" i="5"/>
  <c r="U18" i="5"/>
  <c r="O18" i="5"/>
  <c r="I18" i="5"/>
  <c r="BE17" i="5"/>
  <c r="AY17" i="5"/>
  <c r="AS17" i="5"/>
  <c r="AM17" i="5"/>
  <c r="AG17" i="5"/>
  <c r="AA17" i="5"/>
  <c r="U17" i="5"/>
  <c r="O17" i="5"/>
  <c r="I17" i="5"/>
  <c r="BE16" i="5"/>
  <c r="AY16" i="5"/>
  <c r="AS16" i="5"/>
  <c r="AM16" i="5"/>
  <c r="AG16" i="5"/>
  <c r="AA16" i="5"/>
  <c r="U16" i="5"/>
  <c r="O16" i="5"/>
  <c r="I16" i="5"/>
  <c r="BE15" i="5"/>
  <c r="AY15" i="5"/>
  <c r="AS15" i="5"/>
  <c r="AM15" i="5"/>
  <c r="AG15" i="5"/>
  <c r="AA15" i="5"/>
  <c r="U15" i="5"/>
  <c r="O15" i="5"/>
  <c r="I15" i="5"/>
  <c r="BE14" i="5"/>
  <c r="AY14" i="5"/>
  <c r="AS14" i="5"/>
  <c r="AM14" i="5"/>
  <c r="AG14" i="5"/>
  <c r="AA14" i="5"/>
  <c r="U14" i="5"/>
  <c r="O14" i="5"/>
  <c r="I14" i="5"/>
  <c r="BE13" i="5"/>
  <c r="AY13" i="5"/>
  <c r="AS13" i="5"/>
  <c r="AM13" i="5"/>
  <c r="AG13" i="5"/>
  <c r="AA13" i="5"/>
  <c r="U13" i="5"/>
  <c r="O13" i="5"/>
  <c r="I13" i="5"/>
  <c r="BE12" i="5"/>
  <c r="AY12" i="5"/>
  <c r="AS12" i="5"/>
  <c r="AM12" i="5"/>
  <c r="AG12" i="5"/>
  <c r="AA12" i="5"/>
  <c r="U12" i="5"/>
  <c r="O12" i="5"/>
  <c r="I12" i="5"/>
  <c r="F39" i="13" s="1"/>
  <c r="BE11" i="5"/>
  <c r="AY11" i="5"/>
  <c r="AS11" i="5"/>
  <c r="AM11" i="5"/>
  <c r="AG11" i="5"/>
  <c r="H38" i="13" s="1"/>
  <c r="AA11" i="5"/>
  <c r="U11" i="5"/>
  <c r="U20" i="5" s="1"/>
  <c r="O11" i="5"/>
  <c r="I11" i="5"/>
  <c r="BE10" i="5"/>
  <c r="AY10" i="5"/>
  <c r="AS10" i="5"/>
  <c r="AM10" i="5"/>
  <c r="AG10" i="5"/>
  <c r="AA10" i="5"/>
  <c r="AA20" i="5" s="1"/>
  <c r="U10" i="5"/>
  <c r="O10" i="5"/>
  <c r="I10" i="5"/>
  <c r="BE9" i="5"/>
  <c r="AY9" i="5"/>
  <c r="AS9" i="5"/>
  <c r="AM9" i="5"/>
  <c r="AG9" i="5"/>
  <c r="AA9" i="5"/>
  <c r="U9" i="5"/>
  <c r="O9" i="5"/>
  <c r="E36" i="13" s="1"/>
  <c r="I9" i="5"/>
  <c r="F36" i="13" s="1"/>
  <c r="BE8" i="5"/>
  <c r="AY8" i="5"/>
  <c r="AS8" i="5"/>
  <c r="AM8" i="5"/>
  <c r="J35" i="13" s="1"/>
  <c r="AG8" i="5"/>
  <c r="AA8" i="5"/>
  <c r="U8" i="5"/>
  <c r="O8" i="5"/>
  <c r="I8" i="5"/>
  <c r="BE7" i="5"/>
  <c r="AY7" i="5"/>
  <c r="AS7" i="5"/>
  <c r="AS20" i="5" s="1"/>
  <c r="AM7" i="5"/>
  <c r="AM20" i="5" s="1"/>
  <c r="AG7" i="5"/>
  <c r="AA7" i="5"/>
  <c r="U7" i="5"/>
  <c r="O7" i="5"/>
  <c r="I7" i="5"/>
  <c r="B6" i="5"/>
  <c r="BF65" i="3"/>
  <c r="BE64" i="3"/>
  <c r="AY64" i="3"/>
  <c r="AS64" i="3"/>
  <c r="AM64" i="3"/>
  <c r="AG64" i="3"/>
  <c r="AA64" i="3"/>
  <c r="U64" i="3"/>
  <c r="O64" i="3"/>
  <c r="I64" i="3"/>
  <c r="BE63" i="3"/>
  <c r="AY63" i="3"/>
  <c r="AS63" i="3"/>
  <c r="AM63" i="3"/>
  <c r="AG63" i="3"/>
  <c r="AA63" i="3"/>
  <c r="U63" i="3"/>
  <c r="O63" i="3"/>
  <c r="I63" i="3"/>
  <c r="BE62" i="3"/>
  <c r="AY62" i="3"/>
  <c r="AS62" i="3"/>
  <c r="AM62" i="3"/>
  <c r="AG62" i="3"/>
  <c r="AA62" i="3"/>
  <c r="U62" i="3"/>
  <c r="O62" i="3"/>
  <c r="I62" i="3"/>
  <c r="BE61" i="3"/>
  <c r="AY61" i="3"/>
  <c r="AS61" i="3"/>
  <c r="AM61" i="3"/>
  <c r="AG61" i="3"/>
  <c r="AA61" i="3"/>
  <c r="U61" i="3"/>
  <c r="O61" i="3"/>
  <c r="I61" i="3"/>
  <c r="BE60" i="3"/>
  <c r="AY60" i="3"/>
  <c r="AS60" i="3"/>
  <c r="AJ28" i="13" s="1"/>
  <c r="AM60" i="3"/>
  <c r="AG60" i="3"/>
  <c r="AA60" i="3"/>
  <c r="U60" i="3"/>
  <c r="O60" i="3"/>
  <c r="I60" i="3"/>
  <c r="BE59" i="3"/>
  <c r="AY59" i="3"/>
  <c r="AS59" i="3"/>
  <c r="AM59" i="3"/>
  <c r="AG59" i="3"/>
  <c r="AA59" i="3"/>
  <c r="U59" i="3"/>
  <c r="O59" i="3"/>
  <c r="I59" i="3"/>
  <c r="BE58" i="3"/>
  <c r="AY58" i="3"/>
  <c r="AS58" i="3"/>
  <c r="AM58" i="3"/>
  <c r="AG58" i="3"/>
  <c r="AA58" i="3"/>
  <c r="U58" i="3"/>
  <c r="O58" i="3"/>
  <c r="I58" i="3"/>
  <c r="BE57" i="3"/>
  <c r="AY57" i="3"/>
  <c r="AS57" i="3"/>
  <c r="AM57" i="3"/>
  <c r="AG57" i="3"/>
  <c r="AA57" i="3"/>
  <c r="U57" i="3"/>
  <c r="O57" i="3"/>
  <c r="I57" i="3"/>
  <c r="BE56" i="3"/>
  <c r="AY56" i="3"/>
  <c r="AS56" i="3"/>
  <c r="AM56" i="3"/>
  <c r="AG56" i="3"/>
  <c r="AA56" i="3"/>
  <c r="U56" i="3"/>
  <c r="U65" i="3" s="1"/>
  <c r="O56" i="3"/>
  <c r="I56" i="3"/>
  <c r="BE55" i="3"/>
  <c r="AY55" i="3"/>
  <c r="AS55" i="3"/>
  <c r="AS65" i="3" s="1"/>
  <c r="AM55" i="3"/>
  <c r="AG55" i="3"/>
  <c r="AA55" i="3"/>
  <c r="U55" i="3"/>
  <c r="O55" i="3"/>
  <c r="I55" i="3"/>
  <c r="BE54" i="3"/>
  <c r="AY54" i="3"/>
  <c r="AS54" i="3"/>
  <c r="AM54" i="3"/>
  <c r="AG54" i="3"/>
  <c r="AG65" i="3" s="1"/>
  <c r="AA54" i="3"/>
  <c r="U54" i="3"/>
  <c r="O54" i="3"/>
  <c r="I54" i="3"/>
  <c r="BE53" i="3"/>
  <c r="AY53" i="3"/>
  <c r="AS53" i="3"/>
  <c r="AM53" i="3"/>
  <c r="AG53" i="3"/>
  <c r="AA53" i="3"/>
  <c r="U53" i="3"/>
  <c r="O53" i="3"/>
  <c r="I53" i="3"/>
  <c r="BE52" i="3"/>
  <c r="AY52" i="3"/>
  <c r="AS52" i="3"/>
  <c r="AM52" i="3"/>
  <c r="AG52" i="3"/>
  <c r="AA52" i="3"/>
  <c r="AA65" i="3" s="1"/>
  <c r="U52" i="3"/>
  <c r="O52" i="3"/>
  <c r="O65" i="3" s="1"/>
  <c r="I52" i="3"/>
  <c r="B51" i="3"/>
  <c r="BF50" i="3"/>
  <c r="O50" i="3"/>
  <c r="BE49" i="3"/>
  <c r="AY49" i="3"/>
  <c r="AS49" i="3"/>
  <c r="AM49" i="3"/>
  <c r="AG49" i="3"/>
  <c r="AA49" i="3"/>
  <c r="U49" i="3"/>
  <c r="O49" i="3"/>
  <c r="I49" i="3"/>
  <c r="BE48" i="3"/>
  <c r="AY48" i="3"/>
  <c r="AS48" i="3"/>
  <c r="AM48" i="3"/>
  <c r="AG48" i="3"/>
  <c r="AA48" i="3"/>
  <c r="U48" i="3"/>
  <c r="O48" i="3"/>
  <c r="I48" i="3"/>
  <c r="BE47" i="3"/>
  <c r="AY47" i="3"/>
  <c r="AS47" i="3"/>
  <c r="AM47" i="3"/>
  <c r="AG47" i="3"/>
  <c r="Z30" i="13" s="1"/>
  <c r="AA47" i="3"/>
  <c r="U47" i="3"/>
  <c r="O47" i="3"/>
  <c r="I47" i="3"/>
  <c r="BE46" i="3"/>
  <c r="AY46" i="3"/>
  <c r="AS46" i="3"/>
  <c r="AM46" i="3"/>
  <c r="AG46" i="3"/>
  <c r="AA46" i="3"/>
  <c r="U46" i="3"/>
  <c r="O46" i="3"/>
  <c r="I46" i="3"/>
  <c r="BE45" i="3"/>
  <c r="AY45" i="3"/>
  <c r="AS45" i="3"/>
  <c r="AM45" i="3"/>
  <c r="AG45" i="3"/>
  <c r="AA45" i="3"/>
  <c r="U45" i="3"/>
  <c r="O45" i="3"/>
  <c r="I45" i="3"/>
  <c r="BE44" i="3"/>
  <c r="AY44" i="3"/>
  <c r="AS44" i="3"/>
  <c r="AM44" i="3"/>
  <c r="AG44" i="3"/>
  <c r="AA44" i="3"/>
  <c r="U44" i="3"/>
  <c r="O44" i="3"/>
  <c r="I44" i="3"/>
  <c r="BE43" i="3"/>
  <c r="AY43" i="3"/>
  <c r="AS43" i="3"/>
  <c r="AM43" i="3"/>
  <c r="AG43" i="3"/>
  <c r="AA43" i="3"/>
  <c r="U43" i="3"/>
  <c r="O43" i="3"/>
  <c r="I43" i="3"/>
  <c r="W26" i="13" s="1"/>
  <c r="BE42" i="3"/>
  <c r="AY42" i="3"/>
  <c r="AS42" i="3"/>
  <c r="AM42" i="3"/>
  <c r="AG42" i="3"/>
  <c r="AA42" i="3"/>
  <c r="U42" i="3"/>
  <c r="O42" i="3"/>
  <c r="I42" i="3"/>
  <c r="BE41" i="3"/>
  <c r="AY41" i="3"/>
  <c r="AS41" i="3"/>
  <c r="AM41" i="3"/>
  <c r="AG41" i="3"/>
  <c r="AA41" i="3"/>
  <c r="U41" i="3"/>
  <c r="U50" i="3" s="1"/>
  <c r="O41" i="3"/>
  <c r="I41" i="3"/>
  <c r="BE40" i="3"/>
  <c r="AY40" i="3"/>
  <c r="AS40" i="3"/>
  <c r="AM40" i="3"/>
  <c r="AG40" i="3"/>
  <c r="AA40" i="3"/>
  <c r="AA50" i="3" s="1"/>
  <c r="U40" i="3"/>
  <c r="O40" i="3"/>
  <c r="I40" i="3"/>
  <c r="BE39" i="3"/>
  <c r="AY39" i="3"/>
  <c r="AS39" i="3"/>
  <c r="AM39" i="3"/>
  <c r="AG39" i="3"/>
  <c r="AA22" i="13" s="1"/>
  <c r="AA39" i="3"/>
  <c r="U39" i="3"/>
  <c r="O39" i="3"/>
  <c r="I39" i="3"/>
  <c r="BE38" i="3"/>
  <c r="AY38" i="3"/>
  <c r="AS38" i="3"/>
  <c r="AM38" i="3"/>
  <c r="AG38" i="3"/>
  <c r="AA38" i="3"/>
  <c r="U38" i="3"/>
  <c r="O38" i="3"/>
  <c r="I38" i="3"/>
  <c r="BE37" i="3"/>
  <c r="AY37" i="3"/>
  <c r="AS37" i="3"/>
  <c r="AS50" i="3" s="1"/>
  <c r="AM37" i="3"/>
  <c r="AM50" i="3" s="1"/>
  <c r="AG37" i="3"/>
  <c r="AA37" i="3"/>
  <c r="U37" i="3"/>
  <c r="O37" i="3"/>
  <c r="I37" i="3"/>
  <c r="B36" i="3"/>
  <c r="BF35" i="3"/>
  <c r="BE34" i="3"/>
  <c r="AY34" i="3"/>
  <c r="AS34" i="3"/>
  <c r="AM34" i="3"/>
  <c r="AG34" i="3"/>
  <c r="AA34" i="3"/>
  <c r="U34" i="3"/>
  <c r="P32" i="13" s="1"/>
  <c r="O34" i="3"/>
  <c r="I34" i="3"/>
  <c r="BE33" i="3"/>
  <c r="AY33" i="3"/>
  <c r="AS33" i="3"/>
  <c r="AM33" i="3"/>
  <c r="AG33" i="3"/>
  <c r="AA33" i="3"/>
  <c r="U33" i="3"/>
  <c r="O33" i="3"/>
  <c r="I33" i="3"/>
  <c r="BE32" i="3"/>
  <c r="AY32" i="3"/>
  <c r="AS32" i="3"/>
  <c r="AM32" i="3"/>
  <c r="AG32" i="3"/>
  <c r="AA32" i="3"/>
  <c r="U32" i="3"/>
  <c r="O32" i="3"/>
  <c r="I32" i="3"/>
  <c r="BE31" i="3"/>
  <c r="AY31" i="3"/>
  <c r="AS31" i="3"/>
  <c r="AM31" i="3"/>
  <c r="Q29" i="13" s="1"/>
  <c r="AG31" i="3"/>
  <c r="AA31" i="3"/>
  <c r="U31" i="3"/>
  <c r="O31" i="3"/>
  <c r="I31" i="3"/>
  <c r="BE30" i="3"/>
  <c r="AY30" i="3"/>
  <c r="AS30" i="3"/>
  <c r="AM30" i="3"/>
  <c r="AG30" i="3"/>
  <c r="AA30" i="3"/>
  <c r="U30" i="3"/>
  <c r="O30" i="3"/>
  <c r="I30" i="3"/>
  <c r="BE29" i="3"/>
  <c r="AY29" i="3"/>
  <c r="AS29" i="3"/>
  <c r="AM29" i="3"/>
  <c r="AG29" i="3"/>
  <c r="AA29" i="3"/>
  <c r="U29" i="3"/>
  <c r="O29" i="3"/>
  <c r="I29" i="3"/>
  <c r="BE28" i="3"/>
  <c r="AY28" i="3"/>
  <c r="AS28" i="3"/>
  <c r="AM28" i="3"/>
  <c r="AG28" i="3"/>
  <c r="AA28" i="3"/>
  <c r="U28" i="3"/>
  <c r="O28" i="3"/>
  <c r="I28" i="3"/>
  <c r="BE27" i="3"/>
  <c r="AY27" i="3"/>
  <c r="AS27" i="3"/>
  <c r="AM27" i="3"/>
  <c r="AG27" i="3"/>
  <c r="AA27" i="3"/>
  <c r="U27" i="3"/>
  <c r="O27" i="3"/>
  <c r="I27" i="3"/>
  <c r="BE26" i="3"/>
  <c r="AY26" i="3"/>
  <c r="AS26" i="3"/>
  <c r="AM26" i="3"/>
  <c r="AG26" i="3"/>
  <c r="Q24" i="13" s="1"/>
  <c r="AA26" i="3"/>
  <c r="U26" i="3"/>
  <c r="U35" i="3" s="1"/>
  <c r="O26" i="3"/>
  <c r="I26" i="3"/>
  <c r="BE25" i="3"/>
  <c r="AY25" i="3"/>
  <c r="AS25" i="3"/>
  <c r="AS35" i="3" s="1"/>
  <c r="AM25" i="3"/>
  <c r="AG25" i="3"/>
  <c r="AA25" i="3"/>
  <c r="U25" i="3"/>
  <c r="O25" i="3"/>
  <c r="I25" i="3"/>
  <c r="BE24" i="3"/>
  <c r="AY24" i="3"/>
  <c r="AS24" i="3"/>
  <c r="AM24" i="3"/>
  <c r="AG24" i="3"/>
  <c r="AA24" i="3"/>
  <c r="U24" i="3"/>
  <c r="O24" i="3"/>
  <c r="I24" i="3"/>
  <c r="BE23" i="3"/>
  <c r="AY23" i="3"/>
  <c r="AS23" i="3"/>
  <c r="AM23" i="3"/>
  <c r="AG23" i="3"/>
  <c r="AA23" i="3"/>
  <c r="U23" i="3"/>
  <c r="O23" i="3"/>
  <c r="I23" i="3"/>
  <c r="P21" i="13" s="1"/>
  <c r="BE22" i="3"/>
  <c r="AY22" i="3"/>
  <c r="AS22" i="3"/>
  <c r="AM22" i="3"/>
  <c r="AG22" i="3"/>
  <c r="AA22" i="3"/>
  <c r="AA35" i="3" s="1"/>
  <c r="U22" i="3"/>
  <c r="O22" i="3"/>
  <c r="O35" i="3" s="1"/>
  <c r="I22" i="3"/>
  <c r="B21" i="3"/>
  <c r="BF20" i="3"/>
  <c r="O20" i="3"/>
  <c r="BE19" i="3"/>
  <c r="AY19" i="3"/>
  <c r="AS19" i="3"/>
  <c r="AM19" i="3"/>
  <c r="AG19" i="3"/>
  <c r="AA19" i="3"/>
  <c r="U19" i="3"/>
  <c r="O19" i="3"/>
  <c r="I19" i="3"/>
  <c r="BE18" i="3"/>
  <c r="AY18" i="3"/>
  <c r="AS18" i="3"/>
  <c r="AM18" i="3"/>
  <c r="AG18" i="3"/>
  <c r="AA18" i="3"/>
  <c r="U18" i="3"/>
  <c r="O18" i="3"/>
  <c r="I18" i="3"/>
  <c r="BE17" i="3"/>
  <c r="AY17" i="3"/>
  <c r="AS17" i="3"/>
  <c r="AM17" i="3"/>
  <c r="AG17" i="3"/>
  <c r="AA17" i="3"/>
  <c r="U17" i="3"/>
  <c r="O17" i="3"/>
  <c r="I17" i="3"/>
  <c r="BE16" i="3"/>
  <c r="AY16" i="3"/>
  <c r="AS16" i="3"/>
  <c r="AM16" i="3"/>
  <c r="AG16" i="3"/>
  <c r="I29" i="13" s="1"/>
  <c r="AA16" i="3"/>
  <c r="U16" i="3"/>
  <c r="O16" i="3"/>
  <c r="I16" i="3"/>
  <c r="BE15" i="3"/>
  <c r="AY15" i="3"/>
  <c r="AS15" i="3"/>
  <c r="AM15" i="3"/>
  <c r="AG15" i="3"/>
  <c r="AA15" i="3"/>
  <c r="U15" i="3"/>
  <c r="O15" i="3"/>
  <c r="I15" i="3"/>
  <c r="BE14" i="3"/>
  <c r="AY14" i="3"/>
  <c r="AS14" i="3"/>
  <c r="AM14" i="3"/>
  <c r="AG14" i="3"/>
  <c r="AA14" i="3"/>
  <c r="U14" i="3"/>
  <c r="O14" i="3"/>
  <c r="I14" i="3"/>
  <c r="BE13" i="3"/>
  <c r="AY13" i="3"/>
  <c r="AS13" i="3"/>
  <c r="AM13" i="3"/>
  <c r="AG13" i="3"/>
  <c r="AA13" i="3"/>
  <c r="U13" i="3"/>
  <c r="O13" i="3"/>
  <c r="I13" i="3"/>
  <c r="BE12" i="3"/>
  <c r="AY12" i="3"/>
  <c r="AS12" i="3"/>
  <c r="AM12" i="3"/>
  <c r="AG12" i="3"/>
  <c r="AA12" i="3"/>
  <c r="U12" i="3"/>
  <c r="O12" i="3"/>
  <c r="I12" i="3"/>
  <c r="E25" i="13" s="1"/>
  <c r="BE11" i="3"/>
  <c r="AY11" i="3"/>
  <c r="AS11" i="3"/>
  <c r="AM11" i="3"/>
  <c r="AG11" i="3"/>
  <c r="AA11" i="3"/>
  <c r="U11" i="3"/>
  <c r="U20" i="3" s="1"/>
  <c r="O11" i="3"/>
  <c r="I11" i="3"/>
  <c r="BE10" i="3"/>
  <c r="AY10" i="3"/>
  <c r="AS10" i="3"/>
  <c r="AM10" i="3"/>
  <c r="AG10" i="3"/>
  <c r="AA10" i="3"/>
  <c r="AA20" i="3" s="1"/>
  <c r="U10" i="3"/>
  <c r="O10" i="3"/>
  <c r="I10" i="3"/>
  <c r="BE9" i="3"/>
  <c r="AY9" i="3"/>
  <c r="AS9" i="3"/>
  <c r="AM9" i="3"/>
  <c r="AG9" i="3"/>
  <c r="AA9" i="3"/>
  <c r="U9" i="3"/>
  <c r="O9" i="3"/>
  <c r="I9" i="3"/>
  <c r="BE8" i="3"/>
  <c r="AY8" i="3"/>
  <c r="AS8" i="3"/>
  <c r="AM8" i="3"/>
  <c r="AG8" i="3"/>
  <c r="J21" i="13" s="1"/>
  <c r="AA8" i="3"/>
  <c r="U8" i="3"/>
  <c r="O8" i="3"/>
  <c r="I8" i="3"/>
  <c r="BE7" i="3"/>
  <c r="AY7" i="3"/>
  <c r="AS7" i="3"/>
  <c r="AS20" i="3" s="1"/>
  <c r="AM7" i="3"/>
  <c r="AM20" i="3" s="1"/>
  <c r="AG7" i="3"/>
  <c r="AA7" i="3"/>
  <c r="U7" i="3"/>
  <c r="O7" i="3"/>
  <c r="I7" i="3"/>
  <c r="E20" i="13" s="1"/>
  <c r="B6" i="3"/>
  <c r="BF50" i="2"/>
  <c r="BE49" i="2"/>
  <c r="AY49" i="2"/>
  <c r="AS49" i="2"/>
  <c r="AM49" i="2"/>
  <c r="AG49" i="2"/>
  <c r="AA49" i="2"/>
  <c r="U49" i="2"/>
  <c r="O49" i="2"/>
  <c r="I49" i="2"/>
  <c r="BE48" i="2"/>
  <c r="AY48" i="2"/>
  <c r="AS48" i="2"/>
  <c r="AM48" i="2"/>
  <c r="AG48" i="2"/>
  <c r="AA48" i="2"/>
  <c r="U48" i="2"/>
  <c r="O48" i="2"/>
  <c r="I48" i="2"/>
  <c r="BE47" i="2"/>
  <c r="AY47" i="2"/>
  <c r="AS47" i="2"/>
  <c r="AM47" i="2"/>
  <c r="AG47" i="2"/>
  <c r="AA47" i="2"/>
  <c r="U47" i="2"/>
  <c r="O47" i="2"/>
  <c r="I47" i="2"/>
  <c r="BE46" i="2"/>
  <c r="AY46" i="2"/>
  <c r="AS46" i="2"/>
  <c r="AM46" i="2"/>
  <c r="AG46" i="2"/>
  <c r="AA46" i="2"/>
  <c r="U46" i="2"/>
  <c r="O46" i="2"/>
  <c r="I46" i="2"/>
  <c r="BE45" i="2"/>
  <c r="AY45" i="2"/>
  <c r="AS45" i="2"/>
  <c r="Z14" i="13" s="1"/>
  <c r="AM45" i="2"/>
  <c r="AG45" i="2"/>
  <c r="AA45" i="2"/>
  <c r="U45" i="2"/>
  <c r="O45" i="2"/>
  <c r="I45" i="2"/>
  <c r="BE44" i="2"/>
  <c r="AY44" i="2"/>
  <c r="AS44" i="2"/>
  <c r="AM44" i="2"/>
  <c r="AG44" i="2"/>
  <c r="AA44" i="2"/>
  <c r="U44" i="2"/>
  <c r="O44" i="2"/>
  <c r="I44" i="2"/>
  <c r="BE43" i="2"/>
  <c r="AY43" i="2"/>
  <c r="AS43" i="2"/>
  <c r="AM43" i="2"/>
  <c r="AG43" i="2"/>
  <c r="AA43" i="2"/>
  <c r="U43" i="2"/>
  <c r="O43" i="2"/>
  <c r="I43" i="2"/>
  <c r="BE42" i="2"/>
  <c r="AY42" i="2"/>
  <c r="AS42" i="2"/>
  <c r="AM42" i="2"/>
  <c r="AG42" i="2"/>
  <c r="AA42" i="2"/>
  <c r="U42" i="2"/>
  <c r="O42" i="2"/>
  <c r="I42" i="2"/>
  <c r="BE41" i="2"/>
  <c r="AY41" i="2"/>
  <c r="AS41" i="2"/>
  <c r="AM41" i="2"/>
  <c r="AG41" i="2"/>
  <c r="AA41" i="2"/>
  <c r="U41" i="2"/>
  <c r="U50" i="2" s="1"/>
  <c r="O41" i="2"/>
  <c r="I41" i="2"/>
  <c r="BE40" i="2"/>
  <c r="AY40" i="2"/>
  <c r="AS40" i="2"/>
  <c r="AB9" i="13" s="1"/>
  <c r="AM40" i="2"/>
  <c r="AG40" i="2"/>
  <c r="AA40" i="2"/>
  <c r="U40" i="2"/>
  <c r="O40" i="2"/>
  <c r="I40" i="2"/>
  <c r="BE39" i="2"/>
  <c r="AY39" i="2"/>
  <c r="AS39" i="2"/>
  <c r="AM39" i="2"/>
  <c r="AG39" i="2"/>
  <c r="AA39" i="2"/>
  <c r="U39" i="2"/>
  <c r="O39" i="2"/>
  <c r="I39" i="2"/>
  <c r="BE38" i="2"/>
  <c r="AY38" i="2"/>
  <c r="AS38" i="2"/>
  <c r="AM38" i="2"/>
  <c r="AG38" i="2"/>
  <c r="AA38" i="2"/>
  <c r="U38" i="2"/>
  <c r="O38" i="2"/>
  <c r="I38" i="2"/>
  <c r="BE37" i="2"/>
  <c r="AY37" i="2"/>
  <c r="AS37" i="2"/>
  <c r="AM37" i="2"/>
  <c r="AG37" i="2"/>
  <c r="AA37" i="2"/>
  <c r="AA50" i="2" s="1"/>
  <c r="U37" i="2"/>
  <c r="O37" i="2"/>
  <c r="O50" i="2" s="1"/>
  <c r="I37" i="2"/>
  <c r="B36" i="2"/>
  <c r="BF35" i="2"/>
  <c r="BE34" i="2"/>
  <c r="AY34" i="2"/>
  <c r="AS34" i="2"/>
  <c r="AM34" i="2"/>
  <c r="AG34" i="2"/>
  <c r="AA34" i="2"/>
  <c r="U34" i="2"/>
  <c r="O34" i="2"/>
  <c r="I34" i="2"/>
  <c r="BE33" i="2"/>
  <c r="AY33" i="2"/>
  <c r="AS33" i="2"/>
  <c r="AM33" i="2"/>
  <c r="AG33" i="2"/>
  <c r="AA33" i="2"/>
  <c r="U33" i="2"/>
  <c r="O33" i="2"/>
  <c r="I33" i="2"/>
  <c r="BE32" i="2"/>
  <c r="AY32" i="2"/>
  <c r="AS32" i="2"/>
  <c r="AM32" i="2"/>
  <c r="AG32" i="2"/>
  <c r="AA32" i="2"/>
  <c r="U32" i="2"/>
  <c r="O32" i="2"/>
  <c r="P16" i="13" s="1"/>
  <c r="I32" i="2"/>
  <c r="BE31" i="2"/>
  <c r="AY31" i="2"/>
  <c r="AS31" i="2"/>
  <c r="AM31" i="2"/>
  <c r="AG31" i="2"/>
  <c r="AA31" i="2"/>
  <c r="U31" i="2"/>
  <c r="O31" i="2"/>
  <c r="I31" i="2"/>
  <c r="BE30" i="2"/>
  <c r="AY30" i="2"/>
  <c r="AS30" i="2"/>
  <c r="AM30" i="2"/>
  <c r="AG30" i="2"/>
  <c r="AA30" i="2"/>
  <c r="U30" i="2"/>
  <c r="O30" i="2"/>
  <c r="I30" i="2"/>
  <c r="BE29" i="2"/>
  <c r="AY29" i="2"/>
  <c r="AS29" i="2"/>
  <c r="AM29" i="2"/>
  <c r="AG29" i="2"/>
  <c r="AA29" i="2"/>
  <c r="U29" i="2"/>
  <c r="O29" i="2"/>
  <c r="I29" i="2"/>
  <c r="BE28" i="2"/>
  <c r="AY28" i="2"/>
  <c r="AS28" i="2"/>
  <c r="AM28" i="2"/>
  <c r="AG28" i="2"/>
  <c r="AA28" i="2"/>
  <c r="U28" i="2"/>
  <c r="O28" i="2"/>
  <c r="I28" i="2"/>
  <c r="BE27" i="2"/>
  <c r="AY27" i="2"/>
  <c r="AS27" i="2"/>
  <c r="AM27" i="2"/>
  <c r="AG27" i="2"/>
  <c r="AA27" i="2"/>
  <c r="U27" i="2"/>
  <c r="O27" i="2"/>
  <c r="I27" i="2"/>
  <c r="BE26" i="2"/>
  <c r="AY26" i="2"/>
  <c r="AS26" i="2"/>
  <c r="AM26" i="2"/>
  <c r="S10" i="13" s="1"/>
  <c r="AG26" i="2"/>
  <c r="AA26" i="2"/>
  <c r="U26" i="2"/>
  <c r="O26" i="2"/>
  <c r="O35" i="2" s="1"/>
  <c r="I26" i="2"/>
  <c r="BE25" i="2"/>
  <c r="AY25" i="2"/>
  <c r="AS25" i="2"/>
  <c r="AM25" i="2"/>
  <c r="AG25" i="2"/>
  <c r="S9" i="13" s="1"/>
  <c r="AA25" i="2"/>
  <c r="U25" i="2"/>
  <c r="U35" i="2" s="1"/>
  <c r="O25" i="2"/>
  <c r="I25" i="2"/>
  <c r="BE24" i="2"/>
  <c r="AY24" i="2"/>
  <c r="AS24" i="2"/>
  <c r="AM24" i="2"/>
  <c r="AG24" i="2"/>
  <c r="Q8" i="13" s="1"/>
  <c r="AA24" i="2"/>
  <c r="AA35" i="2" s="1"/>
  <c r="U24" i="2"/>
  <c r="O24" i="2"/>
  <c r="I24" i="2"/>
  <c r="BE23" i="2"/>
  <c r="AY23" i="2"/>
  <c r="AS23" i="2"/>
  <c r="AM23" i="2"/>
  <c r="AG23" i="2"/>
  <c r="R7" i="13" s="1"/>
  <c r="AA23" i="2"/>
  <c r="U23" i="2"/>
  <c r="O23" i="2"/>
  <c r="I23" i="2"/>
  <c r="BE22" i="2"/>
  <c r="AY22" i="2"/>
  <c r="AS22" i="2"/>
  <c r="AS35" i="2" s="1"/>
  <c r="AM22" i="2"/>
  <c r="AM35" i="2" s="1"/>
  <c r="AG22" i="2"/>
  <c r="AA22" i="2"/>
  <c r="U22" i="2"/>
  <c r="O22" i="2"/>
  <c r="N6" i="13" s="1"/>
  <c r="I22" i="2"/>
  <c r="P6" i="13" s="1"/>
  <c r="B21" i="2"/>
  <c r="BF20" i="2"/>
  <c r="BE19" i="2"/>
  <c r="AY19" i="2"/>
  <c r="AS19" i="2"/>
  <c r="AM19" i="2"/>
  <c r="AG19" i="2"/>
  <c r="AA19" i="2"/>
  <c r="U19" i="2"/>
  <c r="O19" i="2"/>
  <c r="F18" i="13" s="1"/>
  <c r="I19" i="2"/>
  <c r="G18" i="13" s="1"/>
  <c r="BE18" i="2"/>
  <c r="AY18" i="2"/>
  <c r="AS18" i="2"/>
  <c r="AM18" i="2"/>
  <c r="AG18" i="2"/>
  <c r="AA18" i="2"/>
  <c r="U18" i="2"/>
  <c r="O18" i="2"/>
  <c r="I18" i="2"/>
  <c r="BE17" i="2"/>
  <c r="AY17" i="2"/>
  <c r="AS17" i="2"/>
  <c r="AM17" i="2"/>
  <c r="AG17" i="2"/>
  <c r="AA17" i="2"/>
  <c r="U17" i="2"/>
  <c r="O17" i="2"/>
  <c r="I17" i="2"/>
  <c r="BE16" i="2"/>
  <c r="AY16" i="2"/>
  <c r="AS16" i="2"/>
  <c r="AM16" i="2"/>
  <c r="AG16" i="2"/>
  <c r="AA16" i="2"/>
  <c r="U16" i="2"/>
  <c r="O16" i="2"/>
  <c r="I16" i="2"/>
  <c r="E15" i="13" s="1"/>
  <c r="BE15" i="2"/>
  <c r="AY15" i="2"/>
  <c r="AS15" i="2"/>
  <c r="AM15" i="2"/>
  <c r="J14" i="13" s="1"/>
  <c r="AG15" i="2"/>
  <c r="AA15" i="2"/>
  <c r="U15" i="2"/>
  <c r="O15" i="2"/>
  <c r="I15" i="2"/>
  <c r="BE14" i="2"/>
  <c r="AY14" i="2"/>
  <c r="AS14" i="2"/>
  <c r="AM14" i="2"/>
  <c r="AG14" i="2"/>
  <c r="I13" i="13" s="1"/>
  <c r="AA14" i="2"/>
  <c r="U14" i="2"/>
  <c r="O14" i="2"/>
  <c r="I14" i="2"/>
  <c r="BE13" i="2"/>
  <c r="AY13" i="2"/>
  <c r="AS13" i="2"/>
  <c r="AM13" i="2"/>
  <c r="I12" i="13" s="1"/>
  <c r="AG13" i="2"/>
  <c r="AA13" i="2"/>
  <c r="U13" i="2"/>
  <c r="O13" i="2"/>
  <c r="I13" i="2"/>
  <c r="F12" i="13" s="1"/>
  <c r="BE12" i="2"/>
  <c r="AY12" i="2"/>
  <c r="AS12" i="2"/>
  <c r="AM12" i="2"/>
  <c r="AG12" i="2"/>
  <c r="AA12" i="2"/>
  <c r="U12" i="2"/>
  <c r="O12" i="2"/>
  <c r="I12" i="2"/>
  <c r="BE11" i="2"/>
  <c r="AY11" i="2"/>
  <c r="AS11" i="2"/>
  <c r="AM11" i="2"/>
  <c r="AG11" i="2"/>
  <c r="AA11" i="2"/>
  <c r="U11" i="2"/>
  <c r="O11" i="2"/>
  <c r="G10" i="13" s="1"/>
  <c r="I11" i="2"/>
  <c r="F10" i="13" s="1"/>
  <c r="BE10" i="2"/>
  <c r="BE20" i="2" s="1"/>
  <c r="AY10" i="2"/>
  <c r="AS10" i="2"/>
  <c r="AM10" i="2"/>
  <c r="AG10" i="2"/>
  <c r="AA10" i="2"/>
  <c r="U10" i="2"/>
  <c r="O10" i="2"/>
  <c r="I10" i="2"/>
  <c r="E9" i="13" s="1"/>
  <c r="BE9" i="2"/>
  <c r="AY9" i="2"/>
  <c r="AS9" i="2"/>
  <c r="AM9" i="2"/>
  <c r="AG9" i="2"/>
  <c r="AA9" i="2"/>
  <c r="U9" i="2"/>
  <c r="O9" i="2"/>
  <c r="E8" i="13" s="1"/>
  <c r="I9" i="2"/>
  <c r="BE8" i="2"/>
  <c r="AY8" i="2"/>
  <c r="AS8" i="2"/>
  <c r="AS20" i="2" s="1"/>
  <c r="AM8" i="2"/>
  <c r="AG8" i="2"/>
  <c r="AA8" i="2"/>
  <c r="U8" i="2"/>
  <c r="U20" i="2" s="1"/>
  <c r="O8" i="2"/>
  <c r="I8" i="2"/>
  <c r="BE7" i="2"/>
  <c r="AY7" i="2"/>
  <c r="AS7" i="2"/>
  <c r="AM7" i="2"/>
  <c r="AG7" i="2"/>
  <c r="AA7" i="2"/>
  <c r="AA20" i="2" s="1"/>
  <c r="U7" i="2"/>
  <c r="O7" i="2"/>
  <c r="O20" i="2" s="1"/>
  <c r="I7" i="2"/>
  <c r="B6" i="2"/>
  <c r="V207" i="13" l="1"/>
  <c r="AC214" i="13"/>
  <c r="U223" i="13"/>
  <c r="U227" i="13"/>
  <c r="U237" i="13"/>
  <c r="AD238" i="13"/>
  <c r="V223" i="13"/>
  <c r="AC228" i="13"/>
  <c r="AC234" i="13"/>
  <c r="AK6" i="13"/>
  <c r="AK20" i="13"/>
  <c r="L12" i="13"/>
  <c r="AK15" i="13"/>
  <c r="AC248" i="13"/>
  <c r="T199" i="13"/>
  <c r="AC194" i="13"/>
  <c r="T194" i="13"/>
  <c r="T195" i="13"/>
  <c r="AC245" i="13"/>
  <c r="AE236" i="13"/>
  <c r="V190" i="13"/>
  <c r="AD193" i="13"/>
  <c r="T198" i="13"/>
  <c r="V192" i="13"/>
  <c r="AC193" i="13"/>
  <c r="AD198" i="13"/>
  <c r="V206" i="13"/>
  <c r="AC209" i="13"/>
  <c r="V210" i="13"/>
  <c r="V212" i="13"/>
  <c r="U224" i="13"/>
  <c r="U226" i="13"/>
  <c r="U236" i="13"/>
  <c r="V243" i="13"/>
  <c r="AC244" i="13"/>
  <c r="V245" i="13"/>
  <c r="AE212" i="13"/>
  <c r="AD234" i="13"/>
  <c r="AD240" i="13"/>
  <c r="AD244" i="13"/>
  <c r="U214" i="13"/>
  <c r="T224" i="13"/>
  <c r="T232" i="13"/>
  <c r="T239" i="13"/>
  <c r="T241" i="13"/>
  <c r="AE243" i="13"/>
  <c r="V204" i="13"/>
  <c r="V238" i="13"/>
  <c r="AE200" i="13"/>
  <c r="U213" i="13"/>
  <c r="T225" i="13"/>
  <c r="AE225" i="13"/>
  <c r="AE227" i="13"/>
  <c r="AE229" i="13"/>
  <c r="AE235" i="13"/>
  <c r="T237" i="13"/>
  <c r="AE237" i="13"/>
  <c r="AD205" i="13"/>
  <c r="AC206" i="13"/>
  <c r="AD207" i="13"/>
  <c r="V209" i="13"/>
  <c r="AD209" i="13"/>
  <c r="AC210" i="13"/>
  <c r="U230" i="13"/>
  <c r="U232" i="13"/>
  <c r="T234" i="13"/>
  <c r="T236" i="13"/>
  <c r="V200" i="13"/>
  <c r="AD203" i="13"/>
  <c r="AE203" i="13"/>
  <c r="U190" i="13"/>
  <c r="U194" i="13"/>
  <c r="AE194" i="13"/>
  <c r="AD196" i="13"/>
  <c r="V199" i="13"/>
  <c r="U201" i="13"/>
  <c r="U203" i="13"/>
  <c r="AE207" i="13"/>
  <c r="AD208" i="13"/>
  <c r="V226" i="13"/>
  <c r="V228" i="13"/>
  <c r="U234" i="13"/>
  <c r="AE240" i="13"/>
  <c r="T244" i="13"/>
  <c r="AE246" i="13"/>
  <c r="U211" i="13"/>
  <c r="AD223" i="13"/>
  <c r="AD225" i="13"/>
  <c r="AC226" i="13"/>
  <c r="V227" i="13"/>
  <c r="AD227" i="13"/>
  <c r="AD229" i="13"/>
  <c r="AD231" i="13"/>
  <c r="V234" i="13"/>
  <c r="U240" i="13"/>
  <c r="U206" i="13"/>
  <c r="AE222" i="13"/>
  <c r="AD230" i="13"/>
  <c r="AC232" i="13"/>
  <c r="AC239" i="13"/>
  <c r="V240" i="13"/>
  <c r="V246" i="13"/>
  <c r="AD241" i="13"/>
  <c r="T206" i="13"/>
  <c r="T210" i="13"/>
  <c r="AD212" i="13"/>
  <c r="AC205" i="13"/>
  <c r="AC224" i="13"/>
  <c r="V225" i="13"/>
  <c r="V235" i="13"/>
  <c r="AD246" i="13"/>
  <c r="V247" i="13"/>
  <c r="T205" i="13"/>
  <c r="U209" i="13"/>
  <c r="U222" i="13"/>
  <c r="AE224" i="13"/>
  <c r="V229" i="13"/>
  <c r="U244" i="13"/>
  <c r="U205" i="13"/>
  <c r="AC243" i="13"/>
  <c r="T248" i="13"/>
  <c r="T209" i="13"/>
  <c r="AE209" i="13"/>
  <c r="T211" i="13"/>
  <c r="AE211" i="13"/>
  <c r="T214" i="13"/>
  <c r="AE214" i="13"/>
  <c r="AC236" i="13"/>
  <c r="AE238" i="13"/>
  <c r="U239" i="13"/>
  <c r="AE241" i="13"/>
  <c r="AD243" i="13"/>
  <c r="AD245" i="13"/>
  <c r="T215" i="13"/>
  <c r="AD235" i="13"/>
  <c r="AC238" i="13"/>
  <c r="T243" i="13"/>
  <c r="T245" i="13"/>
  <c r="AE245" i="13"/>
  <c r="AE206" i="13"/>
  <c r="AC207" i="13"/>
  <c r="U210" i="13"/>
  <c r="V213" i="13"/>
  <c r="AC213" i="13"/>
  <c r="V214" i="13"/>
  <c r="T226" i="13"/>
  <c r="T228" i="13"/>
  <c r="AC230" i="13"/>
  <c r="T233" i="13"/>
  <c r="AE233" i="13"/>
  <c r="AC240" i="13"/>
  <c r="V241" i="13"/>
  <c r="T242" i="13"/>
  <c r="AE242" i="13"/>
  <c r="U243" i="13"/>
  <c r="AD247" i="13"/>
  <c r="T191" i="13"/>
  <c r="AE191" i="13"/>
  <c r="T193" i="13"/>
  <c r="AE193" i="13"/>
  <c r="V196" i="13"/>
  <c r="AC197" i="13"/>
  <c r="AD200" i="13"/>
  <c r="AC202" i="13"/>
  <c r="U193" i="13"/>
  <c r="AD197" i="13"/>
  <c r="V205" i="13"/>
  <c r="AC192" i="13"/>
  <c r="AE195" i="13"/>
  <c r="T197" i="13"/>
  <c r="AD201" i="13"/>
  <c r="T202" i="13"/>
  <c r="AD204" i="13"/>
  <c r="AD192" i="13"/>
  <c r="U197" i="13"/>
  <c r="U202" i="13"/>
  <c r="T190" i="13"/>
  <c r="T192" i="13"/>
  <c r="AE192" i="13"/>
  <c r="AD194" i="13"/>
  <c r="V195" i="13"/>
  <c r="AC196" i="13"/>
  <c r="V197" i="13"/>
  <c r="AE199" i="13"/>
  <c r="AC201" i="13"/>
  <c r="T208" i="13"/>
  <c r="AC212" i="13"/>
  <c r="T213" i="13"/>
  <c r="AD215" i="13"/>
  <c r="AC222" i="13"/>
  <c r="AC223" i="13"/>
  <c r="V224" i="13"/>
  <c r="T227" i="13"/>
  <c r="V230" i="13"/>
  <c r="AC191" i="13"/>
  <c r="U192" i="13"/>
  <c r="V193" i="13"/>
  <c r="T196" i="13"/>
  <c r="U198" i="13"/>
  <c r="AE198" i="13"/>
  <c r="AD202" i="13"/>
  <c r="V203" i="13"/>
  <c r="V211" i="13"/>
  <c r="AD213" i="13"/>
  <c r="AE215" i="13"/>
  <c r="AD222" i="13"/>
  <c r="U225" i="13"/>
  <c r="U229" i="13"/>
  <c r="U233" i="13"/>
  <c r="T235" i="13"/>
  <c r="V237" i="13"/>
  <c r="AD206" i="13"/>
  <c r="AD210" i="13"/>
  <c r="U215" i="13"/>
  <c r="T223" i="13"/>
  <c r="AD224" i="13"/>
  <c r="AC227" i="13"/>
  <c r="AD232" i="13"/>
  <c r="V233" i="13"/>
  <c r="AC235" i="13"/>
  <c r="AD239" i="13"/>
  <c r="AE210" i="13"/>
  <c r="AD214" i="13"/>
  <c r="V215" i="13"/>
  <c r="U228" i="13"/>
  <c r="AE228" i="13"/>
  <c r="AC231" i="13"/>
  <c r="V232" i="13"/>
  <c r="AE232" i="13"/>
  <c r="AE239" i="13"/>
  <c r="AC242" i="13"/>
  <c r="AE244" i="13"/>
  <c r="AC247" i="13"/>
  <c r="U248" i="13"/>
  <c r="AE248" i="13"/>
  <c r="AD242" i="13"/>
  <c r="V244" i="13"/>
  <c r="AC246" i="13"/>
  <c r="T247" i="13"/>
  <c r="V248" i="13"/>
  <c r="AD191" i="13"/>
  <c r="AC195" i="13"/>
  <c r="U196" i="13"/>
  <c r="AE196" i="13"/>
  <c r="V198" i="13"/>
  <c r="AC200" i="13"/>
  <c r="T201" i="13"/>
  <c r="V202" i="13"/>
  <c r="AE202" i="13"/>
  <c r="U191" i="13"/>
  <c r="AD195" i="13"/>
  <c r="T200" i="13"/>
  <c r="AE201" i="13"/>
  <c r="AC204" i="13"/>
  <c r="AC190" i="13"/>
  <c r="V191" i="13"/>
  <c r="AC198" i="13"/>
  <c r="U200" i="13"/>
  <c r="V201" i="13"/>
  <c r="T203" i="13"/>
  <c r="T204" i="13"/>
  <c r="AD190" i="13"/>
  <c r="U195" i="13"/>
  <c r="AD199" i="13"/>
  <c r="AC203" i="13"/>
  <c r="U204" i="13"/>
  <c r="AE204" i="13"/>
  <c r="U207" i="13"/>
  <c r="V208" i="13"/>
  <c r="AC208" i="13"/>
  <c r="T212" i="13"/>
  <c r="AE213" i="13"/>
  <c r="T229" i="13"/>
  <c r="AE230" i="13"/>
  <c r="T231" i="13"/>
  <c r="U235" i="13"/>
  <c r="T238" i="13"/>
  <c r="V239" i="13"/>
  <c r="T246" i="13"/>
  <c r="U247" i="13"/>
  <c r="AE247" i="13"/>
  <c r="AC211" i="13"/>
  <c r="U212" i="13"/>
  <c r="AD226" i="13"/>
  <c r="U231" i="13"/>
  <c r="AE234" i="13"/>
  <c r="AC237" i="13"/>
  <c r="U238" i="13"/>
  <c r="AC241" i="13"/>
  <c r="U242" i="13"/>
  <c r="U245" i="13"/>
  <c r="U246" i="13"/>
  <c r="T207" i="13"/>
  <c r="U208" i="13"/>
  <c r="AE208" i="13"/>
  <c r="AD211" i="13"/>
  <c r="AC215" i="13"/>
  <c r="V222" i="13"/>
  <c r="AC225" i="13"/>
  <c r="AE226" i="13"/>
  <c r="AC229" i="13"/>
  <c r="T230" i="13"/>
  <c r="V231" i="13"/>
  <c r="AD233" i="13"/>
  <c r="AD237" i="13"/>
  <c r="T240" i="13"/>
  <c r="V242" i="13"/>
  <c r="G17" i="13"/>
  <c r="F17" i="13"/>
  <c r="E17" i="13"/>
  <c r="P11" i="13"/>
  <c r="O11" i="13"/>
  <c r="N11" i="13"/>
  <c r="Y15" i="13"/>
  <c r="X15" i="13"/>
  <c r="W15" i="13"/>
  <c r="P43" i="13"/>
  <c r="N43" i="13"/>
  <c r="O43" i="13"/>
  <c r="G92" i="13"/>
  <c r="E92" i="13"/>
  <c r="F92" i="13"/>
  <c r="H197" i="13"/>
  <c r="J197" i="13"/>
  <c r="I197" i="13"/>
  <c r="H205" i="13"/>
  <c r="J205" i="13"/>
  <c r="I205" i="13"/>
  <c r="F209" i="13"/>
  <c r="E209" i="13"/>
  <c r="G209" i="13"/>
  <c r="S16" i="13"/>
  <c r="V16" i="13" s="1"/>
  <c r="R16" i="13"/>
  <c r="Q16" i="13"/>
  <c r="AB44" i="13"/>
  <c r="AA44" i="13"/>
  <c r="Z44" i="13"/>
  <c r="AM113" i="6"/>
  <c r="U35" i="8"/>
  <c r="I116" i="13"/>
  <c r="H116" i="13"/>
  <c r="J116" i="13"/>
  <c r="BE35" i="9"/>
  <c r="AY20" i="2"/>
  <c r="J9" i="13"/>
  <c r="I9" i="13"/>
  <c r="H9" i="13"/>
  <c r="K9" i="13" s="1"/>
  <c r="F13" i="13"/>
  <c r="L13" i="13" s="1"/>
  <c r="E13" i="13"/>
  <c r="G13" i="13"/>
  <c r="J17" i="13"/>
  <c r="I17" i="13"/>
  <c r="H17" i="13"/>
  <c r="P7" i="13"/>
  <c r="O7" i="13"/>
  <c r="U7" i="13" s="1"/>
  <c r="N7" i="13"/>
  <c r="Q11" i="13"/>
  <c r="S11" i="13"/>
  <c r="P15" i="13"/>
  <c r="O15" i="13"/>
  <c r="N15" i="13"/>
  <c r="AM50" i="2"/>
  <c r="Y11" i="13"/>
  <c r="F21" i="13"/>
  <c r="E21" i="13"/>
  <c r="G21" i="13"/>
  <c r="M21" i="13" s="1"/>
  <c r="J25" i="13"/>
  <c r="I25" i="13"/>
  <c r="H25" i="13"/>
  <c r="K25" i="13" s="1"/>
  <c r="F29" i="13"/>
  <c r="E29" i="13"/>
  <c r="G29" i="13"/>
  <c r="AM35" i="3"/>
  <c r="R21" i="13"/>
  <c r="N25" i="13"/>
  <c r="Y21" i="13"/>
  <c r="X21" i="13"/>
  <c r="W21" i="13"/>
  <c r="Z25" i="13"/>
  <c r="AA25" i="13"/>
  <c r="Y29" i="13"/>
  <c r="X29" i="13"/>
  <c r="W29" i="13"/>
  <c r="AM65" i="3"/>
  <c r="G35" i="13"/>
  <c r="M35" i="13" s="1"/>
  <c r="F35" i="13"/>
  <c r="E35" i="13"/>
  <c r="J39" i="13"/>
  <c r="I39" i="13"/>
  <c r="L39" i="13" s="1"/>
  <c r="H39" i="13"/>
  <c r="F43" i="13"/>
  <c r="E43" i="13"/>
  <c r="G43" i="13"/>
  <c r="AM35" i="5"/>
  <c r="S35" i="13"/>
  <c r="R43" i="13"/>
  <c r="Y35" i="13"/>
  <c r="X35" i="13"/>
  <c r="AD35" i="13" s="1"/>
  <c r="W35" i="13"/>
  <c r="AB39" i="13"/>
  <c r="Z39" i="13"/>
  <c r="AA39" i="13"/>
  <c r="Y43" i="13"/>
  <c r="X43" i="13"/>
  <c r="W43" i="13"/>
  <c r="J51" i="13"/>
  <c r="I51" i="13"/>
  <c r="H51" i="13"/>
  <c r="F55" i="13"/>
  <c r="E55" i="13"/>
  <c r="G55" i="13"/>
  <c r="J59" i="13"/>
  <c r="I59" i="13"/>
  <c r="H59" i="13"/>
  <c r="G64" i="13"/>
  <c r="F64" i="13"/>
  <c r="E64" i="13"/>
  <c r="H68" i="13"/>
  <c r="I68" i="13"/>
  <c r="J68" i="13"/>
  <c r="AM59" i="6"/>
  <c r="I113" i="6"/>
  <c r="BE113" i="6"/>
  <c r="E80" i="13"/>
  <c r="O89" i="7"/>
  <c r="AA35" i="9"/>
  <c r="I222" i="13"/>
  <c r="H222" i="13"/>
  <c r="J222" i="13"/>
  <c r="AG39" i="12"/>
  <c r="G226" i="13"/>
  <c r="F226" i="13"/>
  <c r="E226" i="13"/>
  <c r="J230" i="13"/>
  <c r="I230" i="13"/>
  <c r="H230" i="13"/>
  <c r="G234" i="13"/>
  <c r="F234" i="13"/>
  <c r="E234" i="13"/>
  <c r="J238" i="13"/>
  <c r="I238" i="13"/>
  <c r="H238" i="13"/>
  <c r="F242" i="13"/>
  <c r="E242" i="13"/>
  <c r="G242" i="13"/>
  <c r="G243" i="13"/>
  <c r="F243" i="13"/>
  <c r="E243" i="13"/>
  <c r="J247" i="13"/>
  <c r="I247" i="13"/>
  <c r="H247" i="13"/>
  <c r="AF245" i="13"/>
  <c r="AF248" i="13"/>
  <c r="AF243" i="13"/>
  <c r="AF246" i="13"/>
  <c r="AF241" i="13"/>
  <c r="AF244" i="13"/>
  <c r="AF247" i="13"/>
  <c r="AF242" i="13"/>
  <c r="AF234" i="13"/>
  <c r="AF226" i="13"/>
  <c r="AF240" i="13"/>
  <c r="AF228" i="13"/>
  <c r="AF209" i="13"/>
  <c r="AF236" i="13"/>
  <c r="AF227" i="13"/>
  <c r="AF223" i="13"/>
  <c r="AF212" i="13"/>
  <c r="AF235" i="13"/>
  <c r="AF231" i="13"/>
  <c r="AF215" i="13"/>
  <c r="AF239" i="13"/>
  <c r="AF222" i="13"/>
  <c r="AF210" i="13"/>
  <c r="AF230" i="13"/>
  <c r="AF213" i="13"/>
  <c r="AF238" i="13"/>
  <c r="AF229" i="13"/>
  <c r="AF221" i="13"/>
  <c r="AF208" i="13"/>
  <c r="AF237" i="13"/>
  <c r="AF225" i="13"/>
  <c r="AF224" i="13"/>
  <c r="AF211" i="13"/>
  <c r="AF233" i="13"/>
  <c r="AF232" i="13"/>
  <c r="AF214" i="13"/>
  <c r="AF205" i="13"/>
  <c r="AF197" i="13"/>
  <c r="AF189" i="13"/>
  <c r="AF207" i="13"/>
  <c r="AF200" i="13"/>
  <c r="AF192" i="13"/>
  <c r="AF203" i="13"/>
  <c r="AF195" i="13"/>
  <c r="AF198" i="13"/>
  <c r="AF190" i="13"/>
  <c r="AF206" i="13"/>
  <c r="AF201" i="13"/>
  <c r="AF193" i="13"/>
  <c r="AF204" i="13"/>
  <c r="AF196" i="13"/>
  <c r="AF199" i="13"/>
  <c r="AF191" i="13"/>
  <c r="AF194" i="13"/>
  <c r="AF202" i="13"/>
  <c r="AF159" i="13"/>
  <c r="AF121" i="13"/>
  <c r="AF113" i="13"/>
  <c r="AF116" i="13"/>
  <c r="AF108" i="13"/>
  <c r="AF114" i="13"/>
  <c r="AF130" i="13"/>
  <c r="AF123" i="13"/>
  <c r="AF117" i="13"/>
  <c r="AF109" i="13"/>
  <c r="AF120" i="13"/>
  <c r="AF112" i="13"/>
  <c r="AF122" i="13"/>
  <c r="AF118" i="13"/>
  <c r="AF104" i="13"/>
  <c r="AF67" i="13"/>
  <c r="AF102" i="13"/>
  <c r="AF110" i="13"/>
  <c r="AF107" i="13"/>
  <c r="AF68" i="13"/>
  <c r="AF103" i="13"/>
  <c r="AF115" i="13"/>
  <c r="AF111" i="13"/>
  <c r="AF106" i="13"/>
  <c r="AF124" i="13"/>
  <c r="AF119" i="13"/>
  <c r="AF101" i="13"/>
  <c r="AF60" i="13"/>
  <c r="AF52" i="13"/>
  <c r="AF40" i="13"/>
  <c r="AF63" i="13"/>
  <c r="AF55" i="13"/>
  <c r="AF43" i="13"/>
  <c r="AF61" i="13"/>
  <c r="AF53" i="13"/>
  <c r="AF41" i="13"/>
  <c r="AF64" i="13"/>
  <c r="AF56" i="13"/>
  <c r="AF48" i="13"/>
  <c r="AF44" i="13"/>
  <c r="AF36" i="13"/>
  <c r="AF74" i="13"/>
  <c r="AF59" i="13"/>
  <c r="AF51" i="13"/>
  <c r="AF39" i="13"/>
  <c r="AF66" i="13"/>
  <c r="AF62" i="13"/>
  <c r="AF54" i="13"/>
  <c r="AF42" i="13"/>
  <c r="AF50" i="13"/>
  <c r="AF45" i="13"/>
  <c r="AF49" i="13"/>
  <c r="AF38" i="13"/>
  <c r="AF35" i="13"/>
  <c r="AF27" i="13"/>
  <c r="AF19" i="13"/>
  <c r="AF11" i="13"/>
  <c r="AF37" i="13"/>
  <c r="AF30" i="13"/>
  <c r="AF22" i="13"/>
  <c r="AF14" i="13"/>
  <c r="AF33" i="13"/>
  <c r="AF25" i="13"/>
  <c r="AF17" i="13"/>
  <c r="AF28" i="13"/>
  <c r="AF20" i="13"/>
  <c r="AF12" i="13"/>
  <c r="AF31" i="13"/>
  <c r="AF57" i="13"/>
  <c r="AF24" i="13"/>
  <c r="AF15" i="13"/>
  <c r="AF13" i="13"/>
  <c r="AF32" i="13"/>
  <c r="AF23" i="13"/>
  <c r="AF18" i="13"/>
  <c r="AF105" i="13"/>
  <c r="AF34" i="13"/>
  <c r="AF29" i="13"/>
  <c r="AF5" i="13"/>
  <c r="AF46" i="13"/>
  <c r="AF26" i="13"/>
  <c r="AF9" i="13"/>
  <c r="AF8" i="13"/>
  <c r="AF7" i="13"/>
  <c r="AF65" i="13"/>
  <c r="AF58" i="13"/>
  <c r="AF6" i="13"/>
  <c r="P10" i="13"/>
  <c r="V10" i="13" s="1"/>
  <c r="H13" i="13"/>
  <c r="J13" i="13"/>
  <c r="AG24" i="13"/>
  <c r="S15" i="13"/>
  <c r="R15" i="13"/>
  <c r="Q15" i="13"/>
  <c r="Y7" i="13"/>
  <c r="X7" i="13"/>
  <c r="W7" i="13"/>
  <c r="AB11" i="13"/>
  <c r="AA11" i="13"/>
  <c r="Z11" i="13"/>
  <c r="AS50" i="2"/>
  <c r="N21" i="13"/>
  <c r="O21" i="13"/>
  <c r="J134" i="13"/>
  <c r="I134" i="13"/>
  <c r="H134" i="13"/>
  <c r="G138" i="13"/>
  <c r="F138" i="13"/>
  <c r="E138" i="13"/>
  <c r="J142" i="13"/>
  <c r="I142" i="13"/>
  <c r="H142" i="13"/>
  <c r="I167" i="13"/>
  <c r="H167" i="13"/>
  <c r="J167" i="13"/>
  <c r="G193" i="13"/>
  <c r="F193" i="13"/>
  <c r="E193" i="13"/>
  <c r="G210" i="13"/>
  <c r="F210" i="13"/>
  <c r="E210" i="13"/>
  <c r="J214" i="13"/>
  <c r="I214" i="13"/>
  <c r="H214" i="13"/>
  <c r="J6" i="13"/>
  <c r="I6" i="13"/>
  <c r="G6" i="13"/>
  <c r="J10" i="13"/>
  <c r="M10" i="13" s="1"/>
  <c r="I10" i="13"/>
  <c r="L10" i="13" s="1"/>
  <c r="H10" i="13"/>
  <c r="F14" i="13"/>
  <c r="G14" i="13"/>
  <c r="M14" i="13" s="1"/>
  <c r="E14" i="13"/>
  <c r="J18" i="13"/>
  <c r="M18" i="13" s="1"/>
  <c r="I18" i="13"/>
  <c r="L18" i="13" s="1"/>
  <c r="H18" i="13"/>
  <c r="I26" i="13"/>
  <c r="Q30" i="13"/>
  <c r="S30" i="13"/>
  <c r="R30" i="13"/>
  <c r="S36" i="13"/>
  <c r="R36" i="13"/>
  <c r="Q36" i="13"/>
  <c r="S44" i="13"/>
  <c r="Q44" i="13"/>
  <c r="R44" i="13"/>
  <c r="H52" i="13"/>
  <c r="J52" i="13"/>
  <c r="I52" i="13"/>
  <c r="G56" i="13"/>
  <c r="F56" i="13"/>
  <c r="E56" i="13"/>
  <c r="AS59" i="6"/>
  <c r="AG86" i="6"/>
  <c r="J77" i="13"/>
  <c r="H77" i="13"/>
  <c r="I77" i="13"/>
  <c r="J85" i="13"/>
  <c r="H85" i="13"/>
  <c r="I85" i="13"/>
  <c r="AA65" i="8"/>
  <c r="O125" i="9"/>
  <c r="AS65" i="10"/>
  <c r="G7" i="13"/>
  <c r="F7" i="13"/>
  <c r="L7" i="13" s="1"/>
  <c r="E7" i="13"/>
  <c r="H11" i="13"/>
  <c r="J11" i="13"/>
  <c r="G15" i="13"/>
  <c r="F15" i="13"/>
  <c r="AG20" i="2"/>
  <c r="O9" i="13"/>
  <c r="P9" i="13"/>
  <c r="V9" i="13" s="1"/>
  <c r="S13" i="13"/>
  <c r="R13" i="13"/>
  <c r="Q13" i="13"/>
  <c r="P17" i="13"/>
  <c r="O17" i="13"/>
  <c r="N17" i="13"/>
  <c r="AY50" i="2"/>
  <c r="Z9" i="13"/>
  <c r="AA9" i="13"/>
  <c r="Y13" i="13"/>
  <c r="W13" i="13"/>
  <c r="Z17" i="13"/>
  <c r="AB17" i="13"/>
  <c r="E23" i="13"/>
  <c r="G23" i="13"/>
  <c r="H27" i="13"/>
  <c r="J27" i="13"/>
  <c r="F31" i="13"/>
  <c r="E31" i="13"/>
  <c r="AY35" i="3"/>
  <c r="S23" i="13"/>
  <c r="R23" i="13"/>
  <c r="Q23" i="13"/>
  <c r="P27" i="13"/>
  <c r="O27" i="13"/>
  <c r="N27" i="13"/>
  <c r="S31" i="13"/>
  <c r="R31" i="13"/>
  <c r="Q31" i="13"/>
  <c r="Y23" i="13"/>
  <c r="X23" i="13"/>
  <c r="W23" i="13"/>
  <c r="AB27" i="13"/>
  <c r="Z27" i="13"/>
  <c r="Y31" i="13"/>
  <c r="X31" i="13"/>
  <c r="W31" i="13"/>
  <c r="AY65" i="3"/>
  <c r="G37" i="13"/>
  <c r="F37" i="13"/>
  <c r="E37" i="13"/>
  <c r="J41" i="13"/>
  <c r="H41" i="13"/>
  <c r="I41" i="13"/>
  <c r="G45" i="13"/>
  <c r="F45" i="13"/>
  <c r="AY35" i="5"/>
  <c r="S37" i="13"/>
  <c r="R37" i="13"/>
  <c r="Q37" i="13"/>
  <c r="P41" i="13"/>
  <c r="O41" i="13"/>
  <c r="N41" i="13"/>
  <c r="S45" i="13"/>
  <c r="R45" i="13"/>
  <c r="Q45" i="13"/>
  <c r="W37" i="13"/>
  <c r="Y37" i="13"/>
  <c r="X37" i="13"/>
  <c r="AA41" i="13"/>
  <c r="Z41" i="13"/>
  <c r="AB41" i="13"/>
  <c r="AE41" i="13" s="1"/>
  <c r="G49" i="13"/>
  <c r="F49" i="13"/>
  <c r="E49" i="13"/>
  <c r="J53" i="13"/>
  <c r="H53" i="13"/>
  <c r="I53" i="13"/>
  <c r="G57" i="13"/>
  <c r="F57" i="13"/>
  <c r="E57" i="13"/>
  <c r="J61" i="13"/>
  <c r="H61" i="13"/>
  <c r="I61" i="13"/>
  <c r="E66" i="13"/>
  <c r="G66" i="13"/>
  <c r="F66" i="13"/>
  <c r="I32" i="6"/>
  <c r="AM86" i="6"/>
  <c r="J78" i="13"/>
  <c r="I78" i="13"/>
  <c r="H78" i="13"/>
  <c r="F82" i="13"/>
  <c r="E82" i="13"/>
  <c r="G82" i="13"/>
  <c r="J86" i="13"/>
  <c r="I86" i="13"/>
  <c r="H86" i="13"/>
  <c r="F90" i="13"/>
  <c r="E90" i="13"/>
  <c r="G90" i="13"/>
  <c r="J94" i="13"/>
  <c r="I94" i="13"/>
  <c r="H94" i="13"/>
  <c r="P82" i="13"/>
  <c r="J105" i="13"/>
  <c r="I105" i="13"/>
  <c r="H105" i="13"/>
  <c r="G109" i="13"/>
  <c r="F109" i="13"/>
  <c r="E109" i="13"/>
  <c r="H113" i="13"/>
  <c r="J113" i="13"/>
  <c r="I113" i="13"/>
  <c r="G117" i="13"/>
  <c r="E117" i="13"/>
  <c r="F117" i="13"/>
  <c r="I122" i="13"/>
  <c r="J122" i="13"/>
  <c r="H122" i="13"/>
  <c r="AG65" i="8"/>
  <c r="AA65" i="9"/>
  <c r="U125" i="9"/>
  <c r="AY65" i="10"/>
  <c r="O38" i="11"/>
  <c r="AH243" i="13"/>
  <c r="AH246" i="13"/>
  <c r="AH241" i="13"/>
  <c r="AH244" i="13"/>
  <c r="AH247" i="13"/>
  <c r="AH242" i="13"/>
  <c r="AH245" i="13"/>
  <c r="AH248" i="13"/>
  <c r="AH240" i="13"/>
  <c r="AH232" i="13"/>
  <c r="AH224" i="13"/>
  <c r="AH235" i="13"/>
  <c r="AH231" i="13"/>
  <c r="AH215" i="13"/>
  <c r="AH207" i="13"/>
  <c r="AH239" i="13"/>
  <c r="AH222" i="13"/>
  <c r="AH210" i="13"/>
  <c r="AH230" i="13"/>
  <c r="AH226" i="13"/>
  <c r="AH213" i="13"/>
  <c r="AH238" i="13"/>
  <c r="AH234" i="13"/>
  <c r="AH208" i="13"/>
  <c r="AH229" i="13"/>
  <c r="AH225" i="13"/>
  <c r="AH211" i="13"/>
  <c r="AH237" i="13"/>
  <c r="AH233" i="13"/>
  <c r="AH214" i="13"/>
  <c r="AH228" i="13"/>
  <c r="AH209" i="13"/>
  <c r="AH236" i="13"/>
  <c r="AH227" i="13"/>
  <c r="AH223" i="13"/>
  <c r="AH212" i="13"/>
  <c r="AH203" i="13"/>
  <c r="AH195" i="13"/>
  <c r="AH198" i="13"/>
  <c r="AH190" i="13"/>
  <c r="AH206" i="13"/>
  <c r="AH201" i="13"/>
  <c r="AH193" i="13"/>
  <c r="AH204" i="13"/>
  <c r="AH196" i="13"/>
  <c r="AH199" i="13"/>
  <c r="AH191" i="13"/>
  <c r="AH202" i="13"/>
  <c r="AH194" i="13"/>
  <c r="AH205" i="13"/>
  <c r="AH197" i="13"/>
  <c r="AH192" i="13"/>
  <c r="AH200" i="13"/>
  <c r="AH123" i="13"/>
  <c r="AH119" i="13"/>
  <c r="AH111" i="13"/>
  <c r="AH124" i="13"/>
  <c r="AH114" i="13"/>
  <c r="AH120" i="13"/>
  <c r="AH112" i="13"/>
  <c r="AH121" i="13"/>
  <c r="AH115" i="13"/>
  <c r="AH107" i="13"/>
  <c r="AH118" i="13"/>
  <c r="AH110" i="13"/>
  <c r="AH116" i="13"/>
  <c r="AH122" i="13"/>
  <c r="AH102" i="13"/>
  <c r="AH117" i="13"/>
  <c r="AH113" i="13"/>
  <c r="AH109" i="13"/>
  <c r="AH108" i="13"/>
  <c r="AH105" i="13"/>
  <c r="AH65" i="13"/>
  <c r="AH106" i="13"/>
  <c r="AH66" i="13"/>
  <c r="AH104" i="13"/>
  <c r="AH67" i="13"/>
  <c r="AH58" i="13"/>
  <c r="AH50" i="13"/>
  <c r="AH46" i="13"/>
  <c r="AH38" i="13"/>
  <c r="AH68" i="13"/>
  <c r="AH61" i="13"/>
  <c r="AH53" i="13"/>
  <c r="AH41" i="13"/>
  <c r="AH103" i="13"/>
  <c r="AH59" i="13"/>
  <c r="AH51" i="13"/>
  <c r="AH39" i="13"/>
  <c r="AH62" i="13"/>
  <c r="AH54" i="13"/>
  <c r="AH42" i="13"/>
  <c r="AH57" i="13"/>
  <c r="AH49" i="13"/>
  <c r="AH45" i="13"/>
  <c r="AH37" i="13"/>
  <c r="AH60" i="13"/>
  <c r="AH52" i="13"/>
  <c r="AH40" i="13"/>
  <c r="AH56" i="13"/>
  <c r="AH55" i="13"/>
  <c r="AH44" i="13"/>
  <c r="AH25" i="13"/>
  <c r="AH17" i="13"/>
  <c r="AH9" i="13"/>
  <c r="AH43" i="13"/>
  <c r="AH28" i="13"/>
  <c r="AH20" i="13"/>
  <c r="AN20" i="13" s="1"/>
  <c r="AH12" i="13"/>
  <c r="AN12" i="13" s="1"/>
  <c r="AH31" i="13"/>
  <c r="AH23" i="13"/>
  <c r="AH15" i="13"/>
  <c r="AH36" i="13"/>
  <c r="AH34" i="13"/>
  <c r="AH26" i="13"/>
  <c r="AH18" i="13"/>
  <c r="AH10" i="13"/>
  <c r="AH29" i="13"/>
  <c r="AH35" i="13"/>
  <c r="AH63" i="13"/>
  <c r="AH8" i="13"/>
  <c r="AH14" i="13"/>
  <c r="AH7" i="13"/>
  <c r="AH6" i="13"/>
  <c r="AH30" i="13"/>
  <c r="AH22" i="13"/>
  <c r="AH27" i="13"/>
  <c r="AH21" i="13"/>
  <c r="AH16" i="13"/>
  <c r="AH24" i="13"/>
  <c r="AH13" i="13"/>
  <c r="N9" i="13"/>
  <c r="AF21" i="13"/>
  <c r="E45" i="13"/>
  <c r="AK57" i="13"/>
  <c r="M55" i="13"/>
  <c r="E120" i="13"/>
  <c r="F120" i="13"/>
  <c r="G120" i="13"/>
  <c r="J151" i="13"/>
  <c r="I151" i="13"/>
  <c r="H151" i="13"/>
  <c r="E26" i="13"/>
  <c r="F26" i="13"/>
  <c r="I30" i="13"/>
  <c r="H30" i="13"/>
  <c r="J30" i="13"/>
  <c r="P8" i="13"/>
  <c r="AB8" i="13"/>
  <c r="AA8" i="13"/>
  <c r="X12" i="13"/>
  <c r="Y12" i="13"/>
  <c r="W12" i="13"/>
  <c r="AB16" i="13"/>
  <c r="AA16" i="13"/>
  <c r="Z16" i="13"/>
  <c r="Q22" i="13"/>
  <c r="S22" i="13"/>
  <c r="R22" i="13"/>
  <c r="P26" i="13"/>
  <c r="O26" i="13"/>
  <c r="N26" i="13"/>
  <c r="P40" i="13"/>
  <c r="O40" i="13"/>
  <c r="N40" i="13"/>
  <c r="H60" i="13"/>
  <c r="J60" i="13"/>
  <c r="I60" i="13"/>
  <c r="G65" i="13"/>
  <c r="F65" i="13"/>
  <c r="E65" i="13"/>
  <c r="G81" i="13"/>
  <c r="F81" i="13"/>
  <c r="E81" i="13"/>
  <c r="G89" i="13"/>
  <c r="F89" i="13"/>
  <c r="E89" i="13"/>
  <c r="J93" i="13"/>
  <c r="H93" i="13"/>
  <c r="I93" i="13"/>
  <c r="O182" i="13"/>
  <c r="Q180" i="13"/>
  <c r="N179" i="13"/>
  <c r="S178" i="13"/>
  <c r="P177" i="13"/>
  <c r="N182" i="13"/>
  <c r="S181" i="13"/>
  <c r="P180" i="13"/>
  <c r="R178" i="13"/>
  <c r="Q181" i="13"/>
  <c r="N180" i="13"/>
  <c r="S179" i="13"/>
  <c r="S182" i="13"/>
  <c r="P181" i="13"/>
  <c r="R179" i="13"/>
  <c r="R182" i="13"/>
  <c r="O181" i="13"/>
  <c r="Q179" i="13"/>
  <c r="N178" i="13"/>
  <c r="S177" i="13"/>
  <c r="Q182" i="13"/>
  <c r="N181" i="13"/>
  <c r="S180" i="13"/>
  <c r="P179" i="13"/>
  <c r="R177" i="13"/>
  <c r="O177" i="13"/>
  <c r="Q175" i="13"/>
  <c r="N174" i="13"/>
  <c r="S173" i="13"/>
  <c r="P172" i="13"/>
  <c r="R170" i="13"/>
  <c r="O169" i="13"/>
  <c r="Q167" i="13"/>
  <c r="N166" i="13"/>
  <c r="S165" i="13"/>
  <c r="P164" i="13"/>
  <c r="R162" i="13"/>
  <c r="O161" i="13"/>
  <c r="N177" i="13"/>
  <c r="S176" i="13"/>
  <c r="P175" i="13"/>
  <c r="R173" i="13"/>
  <c r="O172" i="13"/>
  <c r="Q170" i="13"/>
  <c r="N169" i="13"/>
  <c r="S168" i="13"/>
  <c r="P167" i="13"/>
  <c r="R165" i="13"/>
  <c r="O164" i="13"/>
  <c r="P182" i="13"/>
  <c r="Q176" i="13"/>
  <c r="N175" i="13"/>
  <c r="S174" i="13"/>
  <c r="P173" i="13"/>
  <c r="R171" i="13"/>
  <c r="O170" i="13"/>
  <c r="Q168" i="13"/>
  <c r="N167" i="13"/>
  <c r="S166" i="13"/>
  <c r="P165" i="13"/>
  <c r="R163" i="13"/>
  <c r="O162" i="13"/>
  <c r="R180" i="13"/>
  <c r="P178" i="13"/>
  <c r="O176" i="13"/>
  <c r="Q174" i="13"/>
  <c r="N173" i="13"/>
  <c r="S172" i="13"/>
  <c r="P171" i="13"/>
  <c r="R169" i="13"/>
  <c r="O168" i="13"/>
  <c r="Q166" i="13"/>
  <c r="N165" i="13"/>
  <c r="S164" i="13"/>
  <c r="P163" i="13"/>
  <c r="O179" i="13"/>
  <c r="Q177" i="13"/>
  <c r="R175" i="13"/>
  <c r="O174" i="13"/>
  <c r="Q172" i="13"/>
  <c r="N171" i="13"/>
  <c r="S170" i="13"/>
  <c r="P169" i="13"/>
  <c r="R167" i="13"/>
  <c r="O166" i="13"/>
  <c r="Q164" i="13"/>
  <c r="S175" i="13"/>
  <c r="Q171" i="13"/>
  <c r="O167" i="13"/>
  <c r="P162" i="13"/>
  <c r="N161" i="13"/>
  <c r="O160" i="13"/>
  <c r="O175" i="13"/>
  <c r="O171" i="13"/>
  <c r="R168" i="13"/>
  <c r="U168" i="13" s="1"/>
  <c r="R164" i="13"/>
  <c r="N162" i="13"/>
  <c r="N160" i="13"/>
  <c r="R181" i="13"/>
  <c r="R176" i="13"/>
  <c r="R172" i="13"/>
  <c r="P168" i="13"/>
  <c r="N164" i="13"/>
  <c r="P176" i="13"/>
  <c r="N172" i="13"/>
  <c r="S169" i="13"/>
  <c r="N168" i="13"/>
  <c r="Q165" i="13"/>
  <c r="N176" i="13"/>
  <c r="Q173" i="13"/>
  <c r="Q169" i="13"/>
  <c r="O165" i="13"/>
  <c r="S163" i="13"/>
  <c r="S161" i="13"/>
  <c r="S160" i="13"/>
  <c r="O180" i="13"/>
  <c r="Q178" i="13"/>
  <c r="R174" i="13"/>
  <c r="P170" i="13"/>
  <c r="P166" i="13"/>
  <c r="O163" i="13"/>
  <c r="S162" i="13"/>
  <c r="V162" i="13" s="1"/>
  <c r="Q161" i="13"/>
  <c r="Q160" i="13"/>
  <c r="O178" i="13"/>
  <c r="P174" i="13"/>
  <c r="S171" i="13"/>
  <c r="N170" i="13"/>
  <c r="S167" i="13"/>
  <c r="N163" i="13"/>
  <c r="Q162" i="13"/>
  <c r="P161" i="13"/>
  <c r="P160" i="13"/>
  <c r="O173" i="13"/>
  <c r="R161" i="13"/>
  <c r="Q163" i="13"/>
  <c r="R166" i="13"/>
  <c r="R160" i="13"/>
  <c r="B36" i="10"/>
  <c r="AY95" i="10"/>
  <c r="S6" i="13"/>
  <c r="V6" i="13" s="1"/>
  <c r="O10" i="13"/>
  <c r="R14" i="13"/>
  <c r="P18" i="13"/>
  <c r="I50" i="2"/>
  <c r="Y6" i="13"/>
  <c r="W6" i="13"/>
  <c r="BE50" i="2"/>
  <c r="AB10" i="13"/>
  <c r="Z10" i="13"/>
  <c r="AA10" i="13"/>
  <c r="Y14" i="13"/>
  <c r="X14" i="13"/>
  <c r="W14" i="13"/>
  <c r="AC14" i="13" s="1"/>
  <c r="AB18" i="13"/>
  <c r="AA18" i="13"/>
  <c r="Z18" i="13"/>
  <c r="AG50" i="2"/>
  <c r="P20" i="13"/>
  <c r="O20" i="13"/>
  <c r="I35" i="3"/>
  <c r="N20" i="13"/>
  <c r="BE35" i="3"/>
  <c r="S24" i="13"/>
  <c r="R24" i="13"/>
  <c r="P28" i="13"/>
  <c r="O28" i="13"/>
  <c r="N28" i="13"/>
  <c r="S32" i="13"/>
  <c r="V32" i="13" s="1"/>
  <c r="R32" i="13"/>
  <c r="Q32" i="13"/>
  <c r="AG35" i="3"/>
  <c r="AB20" i="13"/>
  <c r="Y24" i="13"/>
  <c r="Y32" i="13"/>
  <c r="I65" i="3"/>
  <c r="BE65" i="3"/>
  <c r="N34" i="13"/>
  <c r="I35" i="5"/>
  <c r="P34" i="13"/>
  <c r="BE35" i="5"/>
  <c r="R38" i="13"/>
  <c r="Q38" i="13"/>
  <c r="S38" i="13"/>
  <c r="N42" i="13"/>
  <c r="P42" i="13"/>
  <c r="O42" i="13"/>
  <c r="R46" i="13"/>
  <c r="Q46" i="13"/>
  <c r="S46" i="13"/>
  <c r="AG35" i="5"/>
  <c r="G50" i="13"/>
  <c r="F50" i="13"/>
  <c r="E50" i="13"/>
  <c r="J54" i="13"/>
  <c r="I54" i="13"/>
  <c r="H54" i="13"/>
  <c r="G58" i="13"/>
  <c r="F58" i="13"/>
  <c r="E58" i="13"/>
  <c r="J62" i="13"/>
  <c r="I62" i="13"/>
  <c r="H62" i="13"/>
  <c r="I63" i="13"/>
  <c r="H63" i="13"/>
  <c r="J63" i="13"/>
  <c r="E67" i="13"/>
  <c r="G67" i="13"/>
  <c r="F67" i="13"/>
  <c r="AS86" i="6"/>
  <c r="E75" i="13"/>
  <c r="G75" i="13"/>
  <c r="F75" i="13"/>
  <c r="I33" i="7"/>
  <c r="BE33" i="7"/>
  <c r="I79" i="13"/>
  <c r="H79" i="13"/>
  <c r="J79" i="13"/>
  <c r="E83" i="13"/>
  <c r="G83" i="13"/>
  <c r="F83" i="13"/>
  <c r="I87" i="13"/>
  <c r="H87" i="13"/>
  <c r="J87" i="13"/>
  <c r="G91" i="13"/>
  <c r="E91" i="13"/>
  <c r="F91" i="13"/>
  <c r="I95" i="13"/>
  <c r="H95" i="13"/>
  <c r="J95" i="13"/>
  <c r="AY61" i="7"/>
  <c r="F102" i="13"/>
  <c r="E102" i="13"/>
  <c r="G102" i="13"/>
  <c r="I35" i="8"/>
  <c r="BE35" i="8"/>
  <c r="J106" i="13"/>
  <c r="I106" i="13"/>
  <c r="H106" i="13"/>
  <c r="G110" i="13"/>
  <c r="F110" i="13"/>
  <c r="E110" i="13"/>
  <c r="J114" i="13"/>
  <c r="H114" i="13"/>
  <c r="I114" i="13"/>
  <c r="G118" i="13"/>
  <c r="F118" i="13"/>
  <c r="E118" i="13"/>
  <c r="G119" i="13"/>
  <c r="F119" i="13"/>
  <c r="E119" i="13"/>
  <c r="J123" i="13"/>
  <c r="I123" i="13"/>
  <c r="H123" i="13"/>
  <c r="AM65" i="8"/>
  <c r="AS95" i="8"/>
  <c r="AG65" i="9"/>
  <c r="AA125" i="9"/>
  <c r="O35" i="10"/>
  <c r="G162" i="13"/>
  <c r="E162" i="13"/>
  <c r="F162" i="13"/>
  <c r="I166" i="13"/>
  <c r="J166" i="13"/>
  <c r="H166" i="13"/>
  <c r="G170" i="13"/>
  <c r="E170" i="13"/>
  <c r="F170" i="13"/>
  <c r="I174" i="13"/>
  <c r="J174" i="13"/>
  <c r="H174" i="13"/>
  <c r="F179" i="13"/>
  <c r="E179" i="13"/>
  <c r="G179" i="13"/>
  <c r="I65" i="10"/>
  <c r="BE65" i="10"/>
  <c r="O95" i="10"/>
  <c r="U38" i="11"/>
  <c r="G192" i="13"/>
  <c r="F192" i="13"/>
  <c r="E192" i="13"/>
  <c r="I38" i="11"/>
  <c r="BE38" i="11"/>
  <c r="AS38" i="11"/>
  <c r="J196" i="13"/>
  <c r="I196" i="13"/>
  <c r="H196" i="13"/>
  <c r="G200" i="13"/>
  <c r="F200" i="13"/>
  <c r="E200" i="13"/>
  <c r="J204" i="13"/>
  <c r="I204" i="13"/>
  <c r="H204" i="13"/>
  <c r="E208" i="13"/>
  <c r="F208" i="13"/>
  <c r="G208" i="13"/>
  <c r="J213" i="13"/>
  <c r="I213" i="13"/>
  <c r="H213" i="13"/>
  <c r="AY39" i="12"/>
  <c r="AI24" i="13"/>
  <c r="AF10" i="13"/>
  <c r="X13" i="13"/>
  <c r="AB25" i="13"/>
  <c r="AF16" i="13"/>
  <c r="G26" i="13"/>
  <c r="AH64" i="13"/>
  <c r="E6" i="13"/>
  <c r="X6" i="13"/>
  <c r="I11" i="13"/>
  <c r="AM13" i="13"/>
  <c r="F23" i="13"/>
  <c r="G31" i="13"/>
  <c r="O34" i="13"/>
  <c r="P35" i="13"/>
  <c r="O35" i="13"/>
  <c r="N35" i="13"/>
  <c r="G76" i="13"/>
  <c r="E76" i="13"/>
  <c r="F76" i="13"/>
  <c r="H80" i="13"/>
  <c r="I80" i="13"/>
  <c r="J80" i="13"/>
  <c r="E103" i="13"/>
  <c r="G103" i="13"/>
  <c r="F103" i="13"/>
  <c r="J107" i="13"/>
  <c r="I107" i="13"/>
  <c r="H107" i="13"/>
  <c r="J115" i="13"/>
  <c r="I115" i="13"/>
  <c r="H115" i="13"/>
  <c r="I124" i="13"/>
  <c r="J124" i="13"/>
  <c r="H124" i="13"/>
  <c r="S8" i="13"/>
  <c r="R8" i="13"/>
  <c r="P12" i="13"/>
  <c r="O12" i="13"/>
  <c r="N12" i="13"/>
  <c r="I22" i="13"/>
  <c r="H22" i="13"/>
  <c r="J22" i="13"/>
  <c r="Z22" i="13"/>
  <c r="AB22" i="13"/>
  <c r="Y26" i="13"/>
  <c r="X26" i="13"/>
  <c r="AS89" i="7"/>
  <c r="G104" i="13"/>
  <c r="F104" i="13"/>
  <c r="E104" i="13"/>
  <c r="E112" i="13"/>
  <c r="G112" i="13"/>
  <c r="F112" i="13"/>
  <c r="I95" i="8"/>
  <c r="E148" i="13"/>
  <c r="G148" i="13"/>
  <c r="F148" i="13"/>
  <c r="A96" i="9"/>
  <c r="AJ134" i="13" s="1"/>
  <c r="I168" i="13"/>
  <c r="J168" i="13"/>
  <c r="H168" i="13"/>
  <c r="G172" i="13"/>
  <c r="E172" i="13"/>
  <c r="F172" i="13"/>
  <c r="J177" i="13"/>
  <c r="H177" i="13"/>
  <c r="I177" i="13"/>
  <c r="G181" i="13"/>
  <c r="F181" i="13"/>
  <c r="E181" i="13"/>
  <c r="AA95" i="10"/>
  <c r="H227" i="13"/>
  <c r="J227" i="13"/>
  <c r="I227" i="13"/>
  <c r="G231" i="13"/>
  <c r="F231" i="13"/>
  <c r="E231" i="13"/>
  <c r="AM20" i="2"/>
  <c r="R9" i="13"/>
  <c r="Q9" i="13"/>
  <c r="N13" i="13"/>
  <c r="P13" i="13"/>
  <c r="O13" i="13"/>
  <c r="Y9" i="13"/>
  <c r="AE9" i="13" s="1"/>
  <c r="W9" i="13"/>
  <c r="X9" i="13"/>
  <c r="AA13" i="13"/>
  <c r="AB13" i="13"/>
  <c r="Z13" i="13"/>
  <c r="Y17" i="13"/>
  <c r="X17" i="13"/>
  <c r="W17" i="13"/>
  <c r="AY20" i="3"/>
  <c r="S27" i="13"/>
  <c r="R27" i="13"/>
  <c r="Q27" i="13"/>
  <c r="P31" i="13"/>
  <c r="O31" i="13"/>
  <c r="N31" i="13"/>
  <c r="AY50" i="3"/>
  <c r="AB23" i="13"/>
  <c r="AA23" i="13"/>
  <c r="Z23" i="13"/>
  <c r="X27" i="13"/>
  <c r="W27" i="13"/>
  <c r="Y27" i="13"/>
  <c r="AB31" i="13"/>
  <c r="AA31" i="13"/>
  <c r="Z31" i="13"/>
  <c r="AY20" i="5"/>
  <c r="J37" i="13"/>
  <c r="I37" i="13"/>
  <c r="H37" i="13"/>
  <c r="K37" i="13" s="1"/>
  <c r="G41" i="13"/>
  <c r="F41" i="13"/>
  <c r="E41" i="13"/>
  <c r="J45" i="13"/>
  <c r="I45" i="13"/>
  <c r="H45" i="13"/>
  <c r="O37" i="13"/>
  <c r="N37" i="13"/>
  <c r="P37" i="13"/>
  <c r="S41" i="13"/>
  <c r="R41" i="13"/>
  <c r="Q41" i="13"/>
  <c r="O45" i="13"/>
  <c r="N45" i="13"/>
  <c r="P45" i="13"/>
  <c r="AY50" i="5"/>
  <c r="AB37" i="13"/>
  <c r="AA37" i="13"/>
  <c r="Z37" i="13"/>
  <c r="AC37" i="13" s="1"/>
  <c r="X41" i="13"/>
  <c r="W41" i="13"/>
  <c r="AB45" i="13"/>
  <c r="AA45" i="13"/>
  <c r="Z45" i="13"/>
  <c r="H49" i="13"/>
  <c r="AA59" i="6"/>
  <c r="AS113" i="6"/>
  <c r="AA33" i="7"/>
  <c r="H82" i="13"/>
  <c r="U61" i="7"/>
  <c r="AY89" i="7"/>
  <c r="AA35" i="8"/>
  <c r="AG35" i="8"/>
  <c r="O95" i="8"/>
  <c r="O35" i="9"/>
  <c r="G132" i="13"/>
  <c r="E132" i="13"/>
  <c r="F132" i="13"/>
  <c r="I136" i="13"/>
  <c r="H136" i="13"/>
  <c r="J136" i="13"/>
  <c r="G140" i="13"/>
  <c r="E140" i="13"/>
  <c r="F140" i="13"/>
  <c r="I144" i="13"/>
  <c r="H144" i="13"/>
  <c r="J144" i="13"/>
  <c r="F149" i="13"/>
  <c r="E149" i="13"/>
  <c r="G149" i="13"/>
  <c r="J153" i="13"/>
  <c r="I153" i="13"/>
  <c r="H153" i="13"/>
  <c r="I95" i="9"/>
  <c r="BE95" i="9"/>
  <c r="AM35" i="10"/>
  <c r="J161" i="13"/>
  <c r="H161" i="13"/>
  <c r="I161" i="13"/>
  <c r="F165" i="13"/>
  <c r="E165" i="13"/>
  <c r="G165" i="13"/>
  <c r="J169" i="13"/>
  <c r="H169" i="13"/>
  <c r="I169" i="13"/>
  <c r="F173" i="13"/>
  <c r="G173" i="13"/>
  <c r="E173" i="13"/>
  <c r="J178" i="13"/>
  <c r="I178" i="13"/>
  <c r="H178" i="13"/>
  <c r="G182" i="13"/>
  <c r="F182" i="13"/>
  <c r="E182" i="13"/>
  <c r="AG95" i="10"/>
  <c r="J191" i="13"/>
  <c r="I191" i="13"/>
  <c r="H191" i="13"/>
  <c r="G195" i="13"/>
  <c r="F195" i="13"/>
  <c r="E195" i="13"/>
  <c r="J199" i="13"/>
  <c r="I199" i="13"/>
  <c r="H199" i="13"/>
  <c r="G203" i="13"/>
  <c r="F203" i="13"/>
  <c r="E203" i="13"/>
  <c r="J207" i="13"/>
  <c r="H207" i="13"/>
  <c r="I207" i="13"/>
  <c r="G212" i="13"/>
  <c r="F212" i="13"/>
  <c r="E212" i="13"/>
  <c r="E224" i="13"/>
  <c r="G224" i="13"/>
  <c r="F224" i="13"/>
  <c r="J228" i="13"/>
  <c r="I228" i="13"/>
  <c r="H228" i="13"/>
  <c r="F232" i="13"/>
  <c r="E232" i="13"/>
  <c r="G232" i="13"/>
  <c r="J236" i="13"/>
  <c r="I236" i="13"/>
  <c r="H236" i="13"/>
  <c r="G240" i="13"/>
  <c r="F240" i="13"/>
  <c r="E240" i="13"/>
  <c r="H245" i="13"/>
  <c r="J245" i="13"/>
  <c r="I245" i="13"/>
  <c r="F6" i="13"/>
  <c r="Z8" i="13"/>
  <c r="R11" i="13"/>
  <c r="AA17" i="13"/>
  <c r="I27" i="13"/>
  <c r="G9" i="13"/>
  <c r="F9" i="13"/>
  <c r="Q7" i="13"/>
  <c r="T7" i="13" s="1"/>
  <c r="S7" i="13"/>
  <c r="L29" i="13"/>
  <c r="R25" i="13"/>
  <c r="Q25" i="13"/>
  <c r="S25" i="13"/>
  <c r="N29" i="13"/>
  <c r="T29" i="13" s="1"/>
  <c r="P29" i="13"/>
  <c r="O29" i="13"/>
  <c r="R39" i="13"/>
  <c r="Q39" i="13"/>
  <c r="S39" i="13"/>
  <c r="G84" i="13"/>
  <c r="E84" i="13"/>
  <c r="F84" i="13"/>
  <c r="H88" i="13"/>
  <c r="I88" i="13"/>
  <c r="J88" i="13"/>
  <c r="G111" i="13"/>
  <c r="F111" i="13"/>
  <c r="E111" i="13"/>
  <c r="E146" i="13"/>
  <c r="G146" i="13"/>
  <c r="F146" i="13"/>
  <c r="E163" i="13"/>
  <c r="G163" i="13"/>
  <c r="F163" i="13"/>
  <c r="E171" i="13"/>
  <c r="F171" i="13"/>
  <c r="G171" i="13"/>
  <c r="I175" i="13"/>
  <c r="H175" i="13"/>
  <c r="J175" i="13"/>
  <c r="F180" i="13"/>
  <c r="E180" i="13"/>
  <c r="G180" i="13"/>
  <c r="G201" i="13"/>
  <c r="F201" i="13"/>
  <c r="E201" i="13"/>
  <c r="AB30" i="13"/>
  <c r="AA30" i="13"/>
  <c r="J36" i="13"/>
  <c r="I36" i="13"/>
  <c r="L36" i="13" s="1"/>
  <c r="H36" i="13"/>
  <c r="K36" i="13" s="1"/>
  <c r="G40" i="13"/>
  <c r="E40" i="13"/>
  <c r="F40" i="13"/>
  <c r="I44" i="13"/>
  <c r="H44" i="13"/>
  <c r="J44" i="13"/>
  <c r="AA36" i="13"/>
  <c r="AB36" i="13"/>
  <c r="Z36" i="13"/>
  <c r="X40" i="13"/>
  <c r="W40" i="13"/>
  <c r="Y40" i="13"/>
  <c r="U33" i="7"/>
  <c r="I108" i="13"/>
  <c r="H108" i="13"/>
  <c r="J108" i="13"/>
  <c r="G121" i="13"/>
  <c r="E121" i="13"/>
  <c r="F121" i="13"/>
  <c r="BE95" i="8"/>
  <c r="F131" i="13"/>
  <c r="E131" i="13"/>
  <c r="G131" i="13"/>
  <c r="I35" i="9"/>
  <c r="H135" i="13"/>
  <c r="J135" i="13"/>
  <c r="I135" i="13"/>
  <c r="G139" i="13"/>
  <c r="F139" i="13"/>
  <c r="E139" i="13"/>
  <c r="H143" i="13"/>
  <c r="J143" i="13"/>
  <c r="I143" i="13"/>
  <c r="G147" i="13"/>
  <c r="F147" i="13"/>
  <c r="E147" i="13"/>
  <c r="H152" i="13"/>
  <c r="J152" i="13"/>
  <c r="I152" i="13"/>
  <c r="AY95" i="9"/>
  <c r="J160" i="13"/>
  <c r="H160" i="13"/>
  <c r="I160" i="13"/>
  <c r="AG35" i="10"/>
  <c r="G164" i="13"/>
  <c r="E164" i="13"/>
  <c r="F164" i="13"/>
  <c r="I176" i="13"/>
  <c r="H176" i="13"/>
  <c r="J176" i="13"/>
  <c r="G223" i="13"/>
  <c r="F223" i="13"/>
  <c r="E223" i="13"/>
  <c r="I235" i="13"/>
  <c r="H235" i="13"/>
  <c r="J235" i="13"/>
  <c r="G239" i="13"/>
  <c r="F239" i="13"/>
  <c r="E239" i="13"/>
  <c r="J244" i="13"/>
  <c r="I244" i="13"/>
  <c r="H244" i="13"/>
  <c r="G248" i="13"/>
  <c r="F248" i="13"/>
  <c r="E248" i="13"/>
  <c r="H7" i="13"/>
  <c r="K7" i="13" s="1"/>
  <c r="J7" i="13"/>
  <c r="G11" i="13"/>
  <c r="E11" i="13"/>
  <c r="F11" i="13"/>
  <c r="J15" i="13"/>
  <c r="I15" i="13"/>
  <c r="L15" i="13" s="1"/>
  <c r="H15" i="13"/>
  <c r="K15" i="13" s="1"/>
  <c r="I20" i="2"/>
  <c r="AY35" i="2"/>
  <c r="R17" i="13"/>
  <c r="U17" i="13" s="1"/>
  <c r="Q17" i="13"/>
  <c r="S17" i="13"/>
  <c r="V17" i="13" s="1"/>
  <c r="J23" i="13"/>
  <c r="I23" i="13"/>
  <c r="H23" i="13"/>
  <c r="G27" i="13"/>
  <c r="F27" i="13"/>
  <c r="E27" i="13"/>
  <c r="J31" i="13"/>
  <c r="I31" i="13"/>
  <c r="L31" i="13" s="1"/>
  <c r="H31" i="13"/>
  <c r="K31" i="13" s="1"/>
  <c r="P23" i="13"/>
  <c r="O23" i="13"/>
  <c r="N23" i="13"/>
  <c r="J8" i="13"/>
  <c r="I8" i="13"/>
  <c r="H8" i="13"/>
  <c r="K8" i="13" s="1"/>
  <c r="E12" i="13"/>
  <c r="G12" i="13"/>
  <c r="J16" i="13"/>
  <c r="I16" i="13"/>
  <c r="H16" i="13"/>
  <c r="I35" i="2"/>
  <c r="O6" i="13"/>
  <c r="BE35" i="2"/>
  <c r="R10" i="13"/>
  <c r="Q10" i="13"/>
  <c r="P14" i="13"/>
  <c r="O14" i="13"/>
  <c r="N14" i="13"/>
  <c r="S18" i="13"/>
  <c r="R18" i="13"/>
  <c r="Q18" i="13"/>
  <c r="AG35" i="2"/>
  <c r="AB6" i="13"/>
  <c r="Y10" i="13"/>
  <c r="AB14" i="13"/>
  <c r="Y18" i="13"/>
  <c r="I20" i="3"/>
  <c r="G20" i="13"/>
  <c r="F20" i="13"/>
  <c r="BE20" i="3"/>
  <c r="J24" i="13"/>
  <c r="I24" i="13"/>
  <c r="H24" i="13"/>
  <c r="G28" i="13"/>
  <c r="F28" i="13"/>
  <c r="E28" i="13"/>
  <c r="J32" i="13"/>
  <c r="I32" i="13"/>
  <c r="H32" i="13"/>
  <c r="AG20" i="3"/>
  <c r="Y20" i="13"/>
  <c r="X20" i="13"/>
  <c r="I50" i="3"/>
  <c r="W20" i="13"/>
  <c r="BE50" i="3"/>
  <c r="AB24" i="13"/>
  <c r="AA24" i="13"/>
  <c r="Z24" i="13"/>
  <c r="Y28" i="13"/>
  <c r="X28" i="13"/>
  <c r="W28" i="13"/>
  <c r="AB32" i="13"/>
  <c r="AE32" i="13" s="1"/>
  <c r="AA32" i="13"/>
  <c r="Z32" i="13"/>
  <c r="AG50" i="3"/>
  <c r="F34" i="13"/>
  <c r="E34" i="13"/>
  <c r="G34" i="13"/>
  <c r="I20" i="5"/>
  <c r="BE20" i="5"/>
  <c r="J38" i="13"/>
  <c r="I38" i="13"/>
  <c r="F42" i="13"/>
  <c r="E42" i="13"/>
  <c r="G42" i="13"/>
  <c r="J46" i="13"/>
  <c r="I46" i="13"/>
  <c r="H46" i="13"/>
  <c r="AG20" i="5"/>
  <c r="Y34" i="13"/>
  <c r="I50" i="5"/>
  <c r="X34" i="13"/>
  <c r="W34" i="13"/>
  <c r="BE50" i="5"/>
  <c r="Z38" i="13"/>
  <c r="AB38" i="13"/>
  <c r="AA38" i="13"/>
  <c r="Y42" i="13"/>
  <c r="X42" i="13"/>
  <c r="W42" i="13"/>
  <c r="Z46" i="13"/>
  <c r="AB46" i="13"/>
  <c r="AA46" i="13"/>
  <c r="AG50" i="5"/>
  <c r="AM32" i="6"/>
  <c r="H50" i="13"/>
  <c r="G62" i="13"/>
  <c r="G63" i="13"/>
  <c r="AG59" i="6"/>
  <c r="AY113" i="6"/>
  <c r="I89" i="7"/>
  <c r="BE89" i="7"/>
  <c r="U35" i="9"/>
  <c r="G133" i="13"/>
  <c r="F133" i="13"/>
  <c r="E133" i="13"/>
  <c r="J137" i="13"/>
  <c r="I137" i="13"/>
  <c r="H137" i="13"/>
  <c r="G141" i="13"/>
  <c r="F141" i="13"/>
  <c r="E141" i="13"/>
  <c r="J145" i="13"/>
  <c r="I145" i="13"/>
  <c r="H145" i="13"/>
  <c r="G150" i="13"/>
  <c r="F150" i="13"/>
  <c r="E150" i="13"/>
  <c r="O95" i="9"/>
  <c r="AS35" i="10"/>
  <c r="AG65" i="10"/>
  <c r="A66" i="10"/>
  <c r="X172" i="13" s="1"/>
  <c r="AG38" i="11"/>
  <c r="H6" i="13"/>
  <c r="AA27" i="13"/>
  <c r="J190" i="13"/>
  <c r="H190" i="13"/>
  <c r="I190" i="13"/>
  <c r="G194" i="13"/>
  <c r="F194" i="13"/>
  <c r="E194" i="13"/>
  <c r="J198" i="13"/>
  <c r="I198" i="13"/>
  <c r="H198" i="13"/>
  <c r="G202" i="13"/>
  <c r="F202" i="13"/>
  <c r="E202" i="13"/>
  <c r="J206" i="13"/>
  <c r="I206" i="13"/>
  <c r="H206" i="13"/>
  <c r="F211" i="13"/>
  <c r="E211" i="13"/>
  <c r="G211" i="13"/>
  <c r="J215" i="13"/>
  <c r="I215" i="13"/>
  <c r="H215" i="13"/>
  <c r="E225" i="13"/>
  <c r="G225" i="13"/>
  <c r="F225" i="13"/>
  <c r="I229" i="13"/>
  <c r="J229" i="13"/>
  <c r="H229" i="13"/>
  <c r="E233" i="13"/>
  <c r="G233" i="13"/>
  <c r="F233" i="13"/>
  <c r="I237" i="13"/>
  <c r="J237" i="13"/>
  <c r="H237" i="13"/>
  <c r="E241" i="13"/>
  <c r="G241" i="13"/>
  <c r="F241" i="13"/>
  <c r="J246" i="13"/>
  <c r="I246" i="13"/>
  <c r="H246" i="13"/>
  <c r="AG248" i="13"/>
  <c r="AG243" i="13"/>
  <c r="AG246" i="13"/>
  <c r="AG241" i="13"/>
  <c r="AG244" i="13"/>
  <c r="AG247" i="13"/>
  <c r="AG242" i="13"/>
  <c r="AG245" i="13"/>
  <c r="AG237" i="13"/>
  <c r="AG229" i="13"/>
  <c r="AG236" i="13"/>
  <c r="AG227" i="13"/>
  <c r="AG223" i="13"/>
  <c r="AG212" i="13"/>
  <c r="AG235" i="13"/>
  <c r="AG231" i="13"/>
  <c r="AG215" i="13"/>
  <c r="AG239" i="13"/>
  <c r="AG222" i="13"/>
  <c r="AG210" i="13"/>
  <c r="AG230" i="13"/>
  <c r="AG226" i="13"/>
  <c r="AG213" i="13"/>
  <c r="AG238" i="13"/>
  <c r="AG234" i="13"/>
  <c r="AG208" i="13"/>
  <c r="AG225" i="13"/>
  <c r="AG224" i="13"/>
  <c r="AG211" i="13"/>
  <c r="AG233" i="13"/>
  <c r="AG232" i="13"/>
  <c r="AG214" i="13"/>
  <c r="AG240" i="13"/>
  <c r="AG228" i="13"/>
  <c r="AG209" i="13"/>
  <c r="AG207" i="13"/>
  <c r="AG200" i="13"/>
  <c r="AG192" i="13"/>
  <c r="AG203" i="13"/>
  <c r="AG195" i="13"/>
  <c r="AG198" i="13"/>
  <c r="AG190" i="13"/>
  <c r="AG206" i="13"/>
  <c r="AG201" i="13"/>
  <c r="AG193" i="13"/>
  <c r="AG204" i="13"/>
  <c r="AG196" i="13"/>
  <c r="AG199" i="13"/>
  <c r="AG191" i="13"/>
  <c r="AG202" i="13"/>
  <c r="AG194" i="13"/>
  <c r="AG205" i="13"/>
  <c r="AG197" i="13"/>
  <c r="AG160" i="13"/>
  <c r="AG122" i="13"/>
  <c r="AG147" i="13"/>
  <c r="AG131" i="13"/>
  <c r="AG123" i="13"/>
  <c r="AG124" i="13"/>
  <c r="AG116" i="13"/>
  <c r="AG108" i="13"/>
  <c r="AG119" i="13"/>
  <c r="AG111" i="13"/>
  <c r="AG117" i="13"/>
  <c r="AG109" i="13"/>
  <c r="AG120" i="13"/>
  <c r="AG112" i="13"/>
  <c r="AG121" i="13"/>
  <c r="AG115" i="13"/>
  <c r="AG118" i="13"/>
  <c r="AG67" i="13"/>
  <c r="AG102" i="13"/>
  <c r="AG113" i="13"/>
  <c r="AG105" i="13"/>
  <c r="AG114" i="13"/>
  <c r="AG103" i="13"/>
  <c r="AG106" i="13"/>
  <c r="AG66" i="13"/>
  <c r="AG104" i="13"/>
  <c r="AG63" i="13"/>
  <c r="AG55" i="13"/>
  <c r="AG43" i="13"/>
  <c r="AG107" i="13"/>
  <c r="AG65" i="13"/>
  <c r="AG58" i="13"/>
  <c r="AG50" i="13"/>
  <c r="AG46" i="13"/>
  <c r="AG38" i="13"/>
  <c r="AG64" i="13"/>
  <c r="AG56" i="13"/>
  <c r="AG44" i="13"/>
  <c r="AG36" i="13"/>
  <c r="AG59" i="13"/>
  <c r="AG51" i="13"/>
  <c r="AG39" i="13"/>
  <c r="AG62" i="13"/>
  <c r="AG54" i="13"/>
  <c r="AG42" i="13"/>
  <c r="AG57" i="13"/>
  <c r="AG49" i="13"/>
  <c r="AG45" i="13"/>
  <c r="AG37" i="13"/>
  <c r="AG35" i="13"/>
  <c r="AG30" i="13"/>
  <c r="AG22" i="13"/>
  <c r="AG14" i="13"/>
  <c r="AG68" i="13"/>
  <c r="AG61" i="13"/>
  <c r="AG25" i="13"/>
  <c r="AG17" i="13"/>
  <c r="AG9" i="13"/>
  <c r="AG110" i="13"/>
  <c r="AG60" i="13"/>
  <c r="AG28" i="13"/>
  <c r="AM28" i="13" s="1"/>
  <c r="AG20" i="13"/>
  <c r="AG53" i="13"/>
  <c r="AG31" i="13"/>
  <c r="AG23" i="13"/>
  <c r="AG15" i="13"/>
  <c r="AG7" i="13"/>
  <c r="AG52" i="13"/>
  <c r="AG41" i="13"/>
  <c r="AG34" i="13"/>
  <c r="AG26" i="13"/>
  <c r="AG11" i="13"/>
  <c r="AG12" i="13"/>
  <c r="AM12" i="13" s="1"/>
  <c r="AA14" i="13"/>
  <c r="AD14" i="13" s="1"/>
  <c r="AG16" i="13"/>
  <c r="W18" i="13"/>
  <c r="Q21" i="13"/>
  <c r="T21" i="13" s="1"/>
  <c r="AG21" i="13"/>
  <c r="H26" i="13"/>
  <c r="AG27" i="13"/>
  <c r="AK28" i="13"/>
  <c r="AI51" i="13"/>
  <c r="AL51" i="13" s="1"/>
  <c r="AA58" i="13"/>
  <c r="Y65" i="13"/>
  <c r="X18" i="13"/>
  <c r="AK31" i="13"/>
  <c r="R35" i="13"/>
  <c r="AK45" i="13"/>
  <c r="AN45" i="13" s="1"/>
  <c r="Y52" i="13"/>
  <c r="G8" i="13"/>
  <c r="J12" i="13"/>
  <c r="H12" i="13"/>
  <c r="G16" i="13"/>
  <c r="F16" i="13"/>
  <c r="E16" i="13"/>
  <c r="O8" i="13"/>
  <c r="N8" i="13"/>
  <c r="T8" i="13" s="1"/>
  <c r="S12" i="13"/>
  <c r="R12" i="13"/>
  <c r="O16" i="13"/>
  <c r="N16" i="13"/>
  <c r="W8" i="13"/>
  <c r="AA12" i="13"/>
  <c r="Z12" i="13"/>
  <c r="W16" i="13"/>
  <c r="G22" i="13"/>
  <c r="F22" i="13"/>
  <c r="J26" i="13"/>
  <c r="G30" i="13"/>
  <c r="F30" i="13"/>
  <c r="E30" i="13"/>
  <c r="P22" i="13"/>
  <c r="O22" i="13"/>
  <c r="N22" i="13"/>
  <c r="S26" i="13"/>
  <c r="V26" i="13" s="1"/>
  <c r="R26" i="13"/>
  <c r="P30" i="13"/>
  <c r="O30" i="13"/>
  <c r="N30" i="13"/>
  <c r="Y22" i="13"/>
  <c r="X22" i="13"/>
  <c r="AD22" i="13" s="1"/>
  <c r="W22" i="13"/>
  <c r="AB26" i="13"/>
  <c r="AA26" i="13"/>
  <c r="AD26" i="13" s="1"/>
  <c r="Z26" i="13"/>
  <c r="AC26" i="13" s="1"/>
  <c r="Y30" i="13"/>
  <c r="X30" i="13"/>
  <c r="W30" i="13"/>
  <c r="AC30" i="13" s="1"/>
  <c r="G36" i="13"/>
  <c r="H40" i="13"/>
  <c r="J40" i="13"/>
  <c r="I40" i="13"/>
  <c r="L40" i="13" s="1"/>
  <c r="G44" i="13"/>
  <c r="F44" i="13"/>
  <c r="E44" i="13"/>
  <c r="N36" i="13"/>
  <c r="P36" i="13"/>
  <c r="S40" i="13"/>
  <c r="V40" i="13" s="1"/>
  <c r="R40" i="13"/>
  <c r="Q40" i="13"/>
  <c r="P44" i="13"/>
  <c r="O44" i="13"/>
  <c r="N44" i="13"/>
  <c r="Y36" i="13"/>
  <c r="X36" i="13"/>
  <c r="W36" i="13"/>
  <c r="AB40" i="13"/>
  <c r="AA40" i="13"/>
  <c r="Z40" i="13"/>
  <c r="Y44" i="13"/>
  <c r="X44" i="13"/>
  <c r="W44" i="13"/>
  <c r="E51" i="13"/>
  <c r="G51" i="13"/>
  <c r="F51" i="13"/>
  <c r="I55" i="13"/>
  <c r="L55" i="13" s="1"/>
  <c r="H55" i="13"/>
  <c r="K55" i="13" s="1"/>
  <c r="E59" i="13"/>
  <c r="G59" i="13"/>
  <c r="F59" i="13"/>
  <c r="I64" i="13"/>
  <c r="H64" i="13"/>
  <c r="K64" i="13" s="1"/>
  <c r="J64" i="13"/>
  <c r="M64" i="13" s="1"/>
  <c r="G68" i="13"/>
  <c r="E68" i="13"/>
  <c r="F68" i="13"/>
  <c r="AB68" i="13"/>
  <c r="Y67" i="13"/>
  <c r="Q67" i="13"/>
  <c r="AA68" i="13"/>
  <c r="S68" i="13"/>
  <c r="X67" i="13"/>
  <c r="P67" i="13"/>
  <c r="Z65" i="13"/>
  <c r="X68" i="13"/>
  <c r="P68" i="13"/>
  <c r="Z66" i="13"/>
  <c r="R66" i="13"/>
  <c r="W68" i="13"/>
  <c r="O68" i="13"/>
  <c r="AB67" i="13"/>
  <c r="Y66" i="13"/>
  <c r="Q66" i="13"/>
  <c r="Z67" i="13"/>
  <c r="R67" i="13"/>
  <c r="W66" i="13"/>
  <c r="O66" i="13"/>
  <c r="Q68" i="13"/>
  <c r="AA66" i="13"/>
  <c r="X65" i="13"/>
  <c r="O65" i="13"/>
  <c r="AB64" i="13"/>
  <c r="Y63" i="13"/>
  <c r="Q63" i="13"/>
  <c r="N62" i="13"/>
  <c r="AA61" i="13"/>
  <c r="S61" i="13"/>
  <c r="X60" i="13"/>
  <c r="P60" i="13"/>
  <c r="Z58" i="13"/>
  <c r="R58" i="13"/>
  <c r="W57" i="13"/>
  <c r="O57" i="13"/>
  <c r="AB56" i="13"/>
  <c r="Y55" i="13"/>
  <c r="Q55" i="13"/>
  <c r="N54" i="13"/>
  <c r="AA53" i="13"/>
  <c r="S53" i="13"/>
  <c r="X52" i="13"/>
  <c r="P52" i="13"/>
  <c r="Z50" i="13"/>
  <c r="R50" i="13"/>
  <c r="W49" i="13"/>
  <c r="O49" i="13"/>
  <c r="N68" i="13"/>
  <c r="X66" i="13"/>
  <c r="W65" i="13"/>
  <c r="N65" i="13"/>
  <c r="AA64" i="13"/>
  <c r="S64" i="13"/>
  <c r="X63" i="13"/>
  <c r="P63" i="13"/>
  <c r="Z61" i="13"/>
  <c r="R61" i="13"/>
  <c r="W60" i="13"/>
  <c r="O60" i="13"/>
  <c r="AB59" i="13"/>
  <c r="Y58" i="13"/>
  <c r="Q58" i="13"/>
  <c r="N57" i="13"/>
  <c r="AA56" i="13"/>
  <c r="S56" i="13"/>
  <c r="X55" i="13"/>
  <c r="P55" i="13"/>
  <c r="Z53" i="13"/>
  <c r="R53" i="13"/>
  <c r="W52" i="13"/>
  <c r="O52" i="13"/>
  <c r="AB51" i="13"/>
  <c r="Y50" i="13"/>
  <c r="Q50" i="13"/>
  <c r="N49" i="13"/>
  <c r="W67" i="13"/>
  <c r="S66" i="13"/>
  <c r="Y64" i="13"/>
  <c r="Q64" i="13"/>
  <c r="N63" i="13"/>
  <c r="AA62" i="13"/>
  <c r="S62" i="13"/>
  <c r="X61" i="13"/>
  <c r="P61" i="13"/>
  <c r="Z59" i="13"/>
  <c r="R59" i="13"/>
  <c r="W58" i="13"/>
  <c r="O58" i="13"/>
  <c r="AB57" i="13"/>
  <c r="Y56" i="13"/>
  <c r="Q56" i="13"/>
  <c r="N55" i="13"/>
  <c r="AA54" i="13"/>
  <c r="S54" i="13"/>
  <c r="X53" i="13"/>
  <c r="P53" i="13"/>
  <c r="Z51" i="13"/>
  <c r="R51" i="13"/>
  <c r="W50" i="13"/>
  <c r="O50" i="13"/>
  <c r="AB49" i="13"/>
  <c r="Z68" i="13"/>
  <c r="P66" i="13"/>
  <c r="S65" i="13"/>
  <c r="X64" i="13"/>
  <c r="P64" i="13"/>
  <c r="Z62" i="13"/>
  <c r="R62" i="13"/>
  <c r="W61" i="13"/>
  <c r="O61" i="13"/>
  <c r="AB60" i="13"/>
  <c r="Y59" i="13"/>
  <c r="Q59" i="13"/>
  <c r="N58" i="13"/>
  <c r="AA57" i="13"/>
  <c r="S57" i="13"/>
  <c r="X56" i="13"/>
  <c r="P56" i="13"/>
  <c r="Z54" i="13"/>
  <c r="R54" i="13"/>
  <c r="W53" i="13"/>
  <c r="O53" i="13"/>
  <c r="AB52" i="13"/>
  <c r="Y51" i="13"/>
  <c r="Q51" i="13"/>
  <c r="N50" i="13"/>
  <c r="AA49" i="13"/>
  <c r="S49" i="13"/>
  <c r="Y68" i="13"/>
  <c r="S67" i="13"/>
  <c r="N66" i="13"/>
  <c r="AB65" i="13"/>
  <c r="R65" i="13"/>
  <c r="W64" i="13"/>
  <c r="O64" i="13"/>
  <c r="AB63" i="13"/>
  <c r="Y62" i="13"/>
  <c r="Q62" i="13"/>
  <c r="N61" i="13"/>
  <c r="T61" i="13" s="1"/>
  <c r="AA60" i="13"/>
  <c r="S60" i="13"/>
  <c r="X59" i="13"/>
  <c r="P59" i="13"/>
  <c r="Z57" i="13"/>
  <c r="R57" i="13"/>
  <c r="W56" i="13"/>
  <c r="O56" i="13"/>
  <c r="AB55" i="13"/>
  <c r="Y54" i="13"/>
  <c r="Q54" i="13"/>
  <c r="N53" i="13"/>
  <c r="AA52" i="13"/>
  <c r="S52" i="13"/>
  <c r="X51" i="13"/>
  <c r="P51" i="13"/>
  <c r="Z49" i="13"/>
  <c r="R49" i="13"/>
  <c r="O67" i="13"/>
  <c r="AA65" i="13"/>
  <c r="Q65" i="13"/>
  <c r="N64" i="13"/>
  <c r="AA63" i="13"/>
  <c r="S63" i="13"/>
  <c r="X62" i="13"/>
  <c r="P62" i="13"/>
  <c r="Z60" i="13"/>
  <c r="R60" i="13"/>
  <c r="W59" i="13"/>
  <c r="O59" i="13"/>
  <c r="AB58" i="13"/>
  <c r="Y57" i="13"/>
  <c r="Q57" i="13"/>
  <c r="N56" i="13"/>
  <c r="AA55" i="13"/>
  <c r="S55" i="13"/>
  <c r="X54" i="13"/>
  <c r="P54" i="13"/>
  <c r="Z52" i="13"/>
  <c r="R52" i="13"/>
  <c r="W51" i="13"/>
  <c r="O51" i="13"/>
  <c r="AB50" i="13"/>
  <c r="Y49" i="13"/>
  <c r="Q49" i="13"/>
  <c r="Z64" i="13"/>
  <c r="N60" i="13"/>
  <c r="S59" i="13"/>
  <c r="X58" i="13"/>
  <c r="Q53" i="13"/>
  <c r="AA51" i="13"/>
  <c r="AB66" i="13"/>
  <c r="P65" i="13"/>
  <c r="Z63" i="13"/>
  <c r="N59" i="13"/>
  <c r="S58" i="13"/>
  <c r="X57" i="13"/>
  <c r="Q52" i="13"/>
  <c r="AA50" i="13"/>
  <c r="R64" i="13"/>
  <c r="U64" i="13" s="1"/>
  <c r="W63" i="13"/>
  <c r="AB62" i="13"/>
  <c r="AE62" i="13" s="1"/>
  <c r="P58" i="13"/>
  <c r="Z56" i="13"/>
  <c r="N52" i="13"/>
  <c r="S51" i="13"/>
  <c r="X50" i="13"/>
  <c r="R68" i="13"/>
  <c r="R63" i="13"/>
  <c r="W62" i="13"/>
  <c r="AB61" i="13"/>
  <c r="P57" i="13"/>
  <c r="Z55" i="13"/>
  <c r="N51" i="13"/>
  <c r="S50" i="13"/>
  <c r="X49" i="13"/>
  <c r="O63" i="13"/>
  <c r="Y61" i="13"/>
  <c r="R56" i="13"/>
  <c r="W55" i="13"/>
  <c r="AB54" i="13"/>
  <c r="P50" i="13"/>
  <c r="O62" i="13"/>
  <c r="Y60" i="13"/>
  <c r="R55" i="13"/>
  <c r="U55" i="13" s="1"/>
  <c r="W54" i="13"/>
  <c r="AB53" i="13"/>
  <c r="P49" i="13"/>
  <c r="G77" i="13"/>
  <c r="F77" i="13"/>
  <c r="E77" i="13"/>
  <c r="J81" i="13"/>
  <c r="H81" i="13"/>
  <c r="K81" i="13" s="1"/>
  <c r="I81" i="13"/>
  <c r="L81" i="13" s="1"/>
  <c r="G85" i="13"/>
  <c r="F85" i="13"/>
  <c r="E85" i="13"/>
  <c r="J89" i="13"/>
  <c r="I89" i="13"/>
  <c r="L89" i="13" s="1"/>
  <c r="H89" i="13"/>
  <c r="G93" i="13"/>
  <c r="F93" i="13"/>
  <c r="E93" i="13"/>
  <c r="G105" i="13"/>
  <c r="F105" i="13"/>
  <c r="E105" i="13"/>
  <c r="H109" i="13"/>
  <c r="K109" i="13" s="1"/>
  <c r="J109" i="13"/>
  <c r="M109" i="13" s="1"/>
  <c r="I109" i="13"/>
  <c r="L109" i="13" s="1"/>
  <c r="G113" i="13"/>
  <c r="E113" i="13"/>
  <c r="F113" i="13"/>
  <c r="I117" i="13"/>
  <c r="L117" i="13" s="1"/>
  <c r="H117" i="13"/>
  <c r="K117" i="13" s="1"/>
  <c r="J117" i="13"/>
  <c r="M117" i="13" s="1"/>
  <c r="F122" i="13"/>
  <c r="G122" i="13"/>
  <c r="E122" i="13"/>
  <c r="E134" i="13"/>
  <c r="G134" i="13"/>
  <c r="F134" i="13"/>
  <c r="I138" i="13"/>
  <c r="L138" i="13" s="1"/>
  <c r="J138" i="13"/>
  <c r="H138" i="13"/>
  <c r="K138" i="13" s="1"/>
  <c r="E142" i="13"/>
  <c r="G142" i="13"/>
  <c r="F142" i="13"/>
  <c r="J146" i="13"/>
  <c r="I146" i="13"/>
  <c r="H146" i="13"/>
  <c r="E151" i="13"/>
  <c r="G151" i="13"/>
  <c r="F151" i="13"/>
  <c r="J162" i="13"/>
  <c r="H162" i="13"/>
  <c r="I162" i="13"/>
  <c r="F166" i="13"/>
  <c r="E166" i="13"/>
  <c r="G166" i="13"/>
  <c r="J170" i="13"/>
  <c r="I170" i="13"/>
  <c r="L170" i="13" s="1"/>
  <c r="H170" i="13"/>
  <c r="F174" i="13"/>
  <c r="E174" i="13"/>
  <c r="G174" i="13"/>
  <c r="J179" i="13"/>
  <c r="I179" i="13"/>
  <c r="L179" i="13" s="1"/>
  <c r="H179" i="13"/>
  <c r="K179" i="13" s="1"/>
  <c r="I192" i="13"/>
  <c r="L192" i="13" s="1"/>
  <c r="H192" i="13"/>
  <c r="J192" i="13"/>
  <c r="M192" i="13" s="1"/>
  <c r="E196" i="13"/>
  <c r="G196" i="13"/>
  <c r="F196" i="13"/>
  <c r="I200" i="13"/>
  <c r="L200" i="13" s="1"/>
  <c r="H200" i="13"/>
  <c r="J200" i="13"/>
  <c r="M200" i="13" s="1"/>
  <c r="E204" i="13"/>
  <c r="G204" i="13"/>
  <c r="F204" i="13"/>
  <c r="J208" i="13"/>
  <c r="I208" i="13"/>
  <c r="L208" i="13" s="1"/>
  <c r="H208" i="13"/>
  <c r="G213" i="13"/>
  <c r="F213" i="13"/>
  <c r="E213" i="13"/>
  <c r="H223" i="13"/>
  <c r="J223" i="13"/>
  <c r="I223" i="13"/>
  <c r="G227" i="13"/>
  <c r="F227" i="13"/>
  <c r="E227" i="13"/>
  <c r="I231" i="13"/>
  <c r="L231" i="13" s="1"/>
  <c r="H231" i="13"/>
  <c r="J231" i="13"/>
  <c r="G235" i="13"/>
  <c r="F235" i="13"/>
  <c r="E235" i="13"/>
  <c r="J239" i="13"/>
  <c r="I239" i="13"/>
  <c r="H239" i="13"/>
  <c r="E244" i="13"/>
  <c r="G244" i="13"/>
  <c r="F244" i="13"/>
  <c r="I248" i="13"/>
  <c r="H248" i="13"/>
  <c r="J248" i="13"/>
  <c r="AI246" i="13"/>
  <c r="AI244" i="13"/>
  <c r="AL244" i="13" s="1"/>
  <c r="AI247" i="13"/>
  <c r="AL247" i="13" s="1"/>
  <c r="AI242" i="13"/>
  <c r="AL242" i="13" s="1"/>
  <c r="AI245" i="13"/>
  <c r="AL245" i="13" s="1"/>
  <c r="AI248" i="13"/>
  <c r="AL248" i="13" s="1"/>
  <c r="AI243" i="13"/>
  <c r="AL243" i="13" s="1"/>
  <c r="AI235" i="13"/>
  <c r="AL235" i="13" s="1"/>
  <c r="AI227" i="13"/>
  <c r="AL227" i="13" s="1"/>
  <c r="AI239" i="13"/>
  <c r="AI222" i="13"/>
  <c r="AL222" i="13" s="1"/>
  <c r="AI210" i="13"/>
  <c r="AL210" i="13" s="1"/>
  <c r="AI241" i="13"/>
  <c r="AI230" i="13"/>
  <c r="AL230" i="13" s="1"/>
  <c r="AI226" i="13"/>
  <c r="AL226" i="13" s="1"/>
  <c r="AI213" i="13"/>
  <c r="AL213" i="13" s="1"/>
  <c r="AI238" i="13"/>
  <c r="AL238" i="13" s="1"/>
  <c r="AI234" i="13"/>
  <c r="AL234" i="13" s="1"/>
  <c r="AI229" i="13"/>
  <c r="AL229" i="13" s="1"/>
  <c r="AI225" i="13"/>
  <c r="AL225" i="13" s="1"/>
  <c r="AI211" i="13"/>
  <c r="AL211" i="13" s="1"/>
  <c r="AI237" i="13"/>
  <c r="AL237" i="13" s="1"/>
  <c r="AI233" i="13"/>
  <c r="AL233" i="13" s="1"/>
  <c r="AI224" i="13"/>
  <c r="AL224" i="13" s="1"/>
  <c r="AI214" i="13"/>
  <c r="AI232" i="13"/>
  <c r="AL232" i="13" s="1"/>
  <c r="AI228" i="13"/>
  <c r="AL228" i="13" s="1"/>
  <c r="AI209" i="13"/>
  <c r="AI240" i="13"/>
  <c r="AL240" i="13" s="1"/>
  <c r="AI236" i="13"/>
  <c r="AL236" i="13" s="1"/>
  <c r="AI223" i="13"/>
  <c r="AL223" i="13" s="1"/>
  <c r="AI212" i="13"/>
  <c r="AL212" i="13" s="1"/>
  <c r="AI231" i="13"/>
  <c r="AL231" i="13" s="1"/>
  <c r="AI215" i="13"/>
  <c r="AI198" i="13"/>
  <c r="AI190" i="13"/>
  <c r="AL190" i="13" s="1"/>
  <c r="AI206" i="13"/>
  <c r="AL206" i="13" s="1"/>
  <c r="AI201" i="13"/>
  <c r="AL201" i="13" s="1"/>
  <c r="AI193" i="13"/>
  <c r="AL193" i="13" s="1"/>
  <c r="AI208" i="13"/>
  <c r="AI204" i="13"/>
  <c r="AL204" i="13" s="1"/>
  <c r="AI196" i="13"/>
  <c r="AL196" i="13" s="1"/>
  <c r="AI199" i="13"/>
  <c r="AL199" i="13" s="1"/>
  <c r="AI191" i="13"/>
  <c r="AI202" i="13"/>
  <c r="AL202" i="13" s="1"/>
  <c r="AI194" i="13"/>
  <c r="AL194" i="13" s="1"/>
  <c r="AI205" i="13"/>
  <c r="AL205" i="13" s="1"/>
  <c r="AI197" i="13"/>
  <c r="AL197" i="13" s="1"/>
  <c r="AI200" i="13"/>
  <c r="AL200" i="13" s="1"/>
  <c r="AI192" i="13"/>
  <c r="AL192" i="13" s="1"/>
  <c r="AI207" i="13"/>
  <c r="AL207" i="13" s="1"/>
  <c r="AI195" i="13"/>
  <c r="AI171" i="13"/>
  <c r="AI203" i="13"/>
  <c r="AL203" i="13" s="1"/>
  <c r="AI144" i="13"/>
  <c r="AI142" i="13"/>
  <c r="AI124" i="13"/>
  <c r="AI122" i="13"/>
  <c r="AI141" i="13"/>
  <c r="AI114" i="13"/>
  <c r="AI117" i="13"/>
  <c r="AL117" i="13" s="1"/>
  <c r="AI109" i="13"/>
  <c r="AL109" i="13" s="1"/>
  <c r="AI123" i="13"/>
  <c r="AL123" i="13" s="1"/>
  <c r="AI121" i="13"/>
  <c r="AL121" i="13" s="1"/>
  <c r="AI115" i="13"/>
  <c r="AI118" i="13"/>
  <c r="AI110" i="13"/>
  <c r="AL110" i="13" s="1"/>
  <c r="AI113" i="13"/>
  <c r="AL113" i="13" s="1"/>
  <c r="AI119" i="13"/>
  <c r="AL119" i="13" s="1"/>
  <c r="AI108" i="13"/>
  <c r="AL108" i="13" s="1"/>
  <c r="AI105" i="13"/>
  <c r="AL105" i="13" s="1"/>
  <c r="AI76" i="13"/>
  <c r="AI68" i="13"/>
  <c r="AL68" i="13" s="1"/>
  <c r="AI116" i="13"/>
  <c r="AL116" i="13" s="1"/>
  <c r="AI107" i="13"/>
  <c r="AL107" i="13" s="1"/>
  <c r="AI103" i="13"/>
  <c r="AI120" i="13"/>
  <c r="AL120" i="13" s="1"/>
  <c r="AI111" i="13"/>
  <c r="AL111" i="13" s="1"/>
  <c r="AI104" i="13"/>
  <c r="AL104" i="13" s="1"/>
  <c r="AI112" i="13"/>
  <c r="AL112" i="13" s="1"/>
  <c r="AI102" i="13"/>
  <c r="AL102" i="13" s="1"/>
  <c r="AI65" i="13"/>
  <c r="AI61" i="13"/>
  <c r="AI53" i="13"/>
  <c r="AL53" i="13" s="1"/>
  <c r="AI41" i="13"/>
  <c r="AL41" i="13" s="1"/>
  <c r="AI64" i="13"/>
  <c r="AL64" i="13" s="1"/>
  <c r="AI56" i="13"/>
  <c r="AL56" i="13" s="1"/>
  <c r="AI44" i="13"/>
  <c r="AL44" i="13" s="1"/>
  <c r="AI36" i="13"/>
  <c r="AL36" i="13" s="1"/>
  <c r="AI62" i="13"/>
  <c r="AL62" i="13" s="1"/>
  <c r="AI54" i="13"/>
  <c r="AL54" i="13" s="1"/>
  <c r="AI42" i="13"/>
  <c r="AL42" i="13" s="1"/>
  <c r="AI57" i="13"/>
  <c r="AL57" i="13" s="1"/>
  <c r="AI49" i="13"/>
  <c r="AL49" i="13" s="1"/>
  <c r="AI45" i="13"/>
  <c r="AL45" i="13" s="1"/>
  <c r="AI37" i="13"/>
  <c r="AL37" i="13" s="1"/>
  <c r="AI106" i="13"/>
  <c r="AL106" i="13" s="1"/>
  <c r="AI66" i="13"/>
  <c r="AI60" i="13"/>
  <c r="AL60" i="13" s="1"/>
  <c r="AI52" i="13"/>
  <c r="AI40" i="13"/>
  <c r="AI63" i="13"/>
  <c r="AL63" i="13" s="1"/>
  <c r="AI55" i="13"/>
  <c r="AL55" i="13" s="1"/>
  <c r="AI43" i="13"/>
  <c r="AL43" i="13" s="1"/>
  <c r="AI38" i="13"/>
  <c r="AI28" i="13"/>
  <c r="AL28" i="13" s="1"/>
  <c r="AI20" i="13"/>
  <c r="AL20" i="13" s="1"/>
  <c r="AI12" i="13"/>
  <c r="AL12" i="13" s="1"/>
  <c r="AI31" i="13"/>
  <c r="AL31" i="13" s="1"/>
  <c r="AI23" i="13"/>
  <c r="AL23" i="13" s="1"/>
  <c r="AI15" i="13"/>
  <c r="AL15" i="13" s="1"/>
  <c r="AI34" i="13"/>
  <c r="AI26" i="13"/>
  <c r="AL26" i="13" s="1"/>
  <c r="AI18" i="13"/>
  <c r="AL18" i="13" s="1"/>
  <c r="AI59" i="13"/>
  <c r="AL59" i="13" s="1"/>
  <c r="AI29" i="13"/>
  <c r="AI21" i="13"/>
  <c r="AL21" i="13" s="1"/>
  <c r="AI13" i="13"/>
  <c r="AL13" i="13" s="1"/>
  <c r="AI67" i="13"/>
  <c r="AL67" i="13" s="1"/>
  <c r="AI58" i="13"/>
  <c r="AI32" i="13"/>
  <c r="AL32" i="13" s="1"/>
  <c r="Q6" i="13"/>
  <c r="T6" i="13" s="1"/>
  <c r="AG6" i="13"/>
  <c r="F8" i="13"/>
  <c r="AG10" i="13"/>
  <c r="AI11" i="13"/>
  <c r="AL11" i="13" s="1"/>
  <c r="AI16" i="13"/>
  <c r="AL16" i="13" s="1"/>
  <c r="X24" i="13"/>
  <c r="AI25" i="13"/>
  <c r="AL25" i="13" s="1"/>
  <c r="AI27" i="13"/>
  <c r="AL27" i="13" s="1"/>
  <c r="X32" i="13"/>
  <c r="O36" i="13"/>
  <c r="N67" i="13"/>
  <c r="W45" i="13"/>
  <c r="Y45" i="13"/>
  <c r="X45" i="13"/>
  <c r="G52" i="13"/>
  <c r="E52" i="13"/>
  <c r="F52" i="13"/>
  <c r="I56" i="13"/>
  <c r="L56" i="13" s="1"/>
  <c r="H56" i="13"/>
  <c r="K56" i="13" s="1"/>
  <c r="G60" i="13"/>
  <c r="E60" i="13"/>
  <c r="F60" i="13"/>
  <c r="J65" i="13"/>
  <c r="I65" i="13"/>
  <c r="H65" i="13"/>
  <c r="K65" i="13" s="1"/>
  <c r="F78" i="13"/>
  <c r="E78" i="13"/>
  <c r="G78" i="13"/>
  <c r="J82" i="13"/>
  <c r="M82" i="13" s="1"/>
  <c r="I82" i="13"/>
  <c r="L82" i="13" s="1"/>
  <c r="F86" i="13"/>
  <c r="E86" i="13"/>
  <c r="G86" i="13"/>
  <c r="J90" i="13"/>
  <c r="M90" i="13" s="1"/>
  <c r="I90" i="13"/>
  <c r="H90" i="13"/>
  <c r="K90" i="13" s="1"/>
  <c r="F94" i="13"/>
  <c r="E94" i="13"/>
  <c r="G94" i="13"/>
  <c r="J102" i="13"/>
  <c r="I102" i="13"/>
  <c r="L102" i="13" s="1"/>
  <c r="H102" i="13"/>
  <c r="K102" i="13" s="1"/>
  <c r="F106" i="13"/>
  <c r="E106" i="13"/>
  <c r="G106" i="13"/>
  <c r="J110" i="13"/>
  <c r="M110" i="13" s="1"/>
  <c r="I110" i="13"/>
  <c r="L110" i="13" s="1"/>
  <c r="H110" i="13"/>
  <c r="G114" i="13"/>
  <c r="F114" i="13"/>
  <c r="E114" i="13"/>
  <c r="J118" i="13"/>
  <c r="M118" i="13" s="1"/>
  <c r="H118" i="13"/>
  <c r="K118" i="13" s="1"/>
  <c r="I118" i="13"/>
  <c r="L118" i="13" s="1"/>
  <c r="J119" i="13"/>
  <c r="M119" i="13" s="1"/>
  <c r="I119" i="13"/>
  <c r="H119" i="13"/>
  <c r="F123" i="13"/>
  <c r="G123" i="13"/>
  <c r="E123" i="13"/>
  <c r="J131" i="13"/>
  <c r="I131" i="13"/>
  <c r="L131" i="13" s="1"/>
  <c r="H131" i="13"/>
  <c r="K131" i="13" s="1"/>
  <c r="F135" i="13"/>
  <c r="E135" i="13"/>
  <c r="G135" i="13"/>
  <c r="J139" i="13"/>
  <c r="M139" i="13" s="1"/>
  <c r="I139" i="13"/>
  <c r="H139" i="13"/>
  <c r="F143" i="13"/>
  <c r="E143" i="13"/>
  <c r="G143" i="13"/>
  <c r="H147" i="13"/>
  <c r="K147" i="13" s="1"/>
  <c r="J147" i="13"/>
  <c r="I147" i="13"/>
  <c r="J148" i="13"/>
  <c r="M148" i="13" s="1"/>
  <c r="I148" i="13"/>
  <c r="H148" i="13"/>
  <c r="G152" i="13"/>
  <c r="F152" i="13"/>
  <c r="E152" i="13"/>
  <c r="J163" i="13"/>
  <c r="H163" i="13"/>
  <c r="I163" i="13"/>
  <c r="F167" i="13"/>
  <c r="G167" i="13"/>
  <c r="E167" i="13"/>
  <c r="J171" i="13"/>
  <c r="H171" i="13"/>
  <c r="I171" i="13"/>
  <c r="L171" i="13" s="1"/>
  <c r="F175" i="13"/>
  <c r="G175" i="13"/>
  <c r="E175" i="13"/>
  <c r="I180" i="13"/>
  <c r="H180" i="13"/>
  <c r="J180" i="13"/>
  <c r="J193" i="13"/>
  <c r="I193" i="13"/>
  <c r="L193" i="13" s="1"/>
  <c r="H193" i="13"/>
  <c r="G197" i="13"/>
  <c r="F197" i="13"/>
  <c r="E197" i="13"/>
  <c r="J201" i="13"/>
  <c r="I201" i="13"/>
  <c r="H201" i="13"/>
  <c r="G205" i="13"/>
  <c r="F205" i="13"/>
  <c r="E205" i="13"/>
  <c r="H209" i="13"/>
  <c r="K209" i="13" s="1"/>
  <c r="J209" i="13"/>
  <c r="M209" i="13" s="1"/>
  <c r="I209" i="13"/>
  <c r="L209" i="13" s="1"/>
  <c r="J210" i="13"/>
  <c r="M210" i="13" s="1"/>
  <c r="I210" i="13"/>
  <c r="L210" i="13" s="1"/>
  <c r="H210" i="13"/>
  <c r="K210" i="13" s="1"/>
  <c r="G214" i="13"/>
  <c r="F214" i="13"/>
  <c r="E214" i="13"/>
  <c r="J224" i="13"/>
  <c r="M224" i="13" s="1"/>
  <c r="I224" i="13"/>
  <c r="L224" i="13" s="1"/>
  <c r="H224" i="13"/>
  <c r="F228" i="13"/>
  <c r="E228" i="13"/>
  <c r="G228" i="13"/>
  <c r="J232" i="13"/>
  <c r="I232" i="13"/>
  <c r="L232" i="13" s="1"/>
  <c r="H232" i="13"/>
  <c r="F236" i="13"/>
  <c r="G236" i="13"/>
  <c r="E236" i="13"/>
  <c r="J240" i="13"/>
  <c r="I240" i="13"/>
  <c r="H240" i="13"/>
  <c r="G245" i="13"/>
  <c r="F245" i="13"/>
  <c r="E245" i="13"/>
  <c r="AJ244" i="13"/>
  <c r="AJ247" i="13"/>
  <c r="AM247" i="13" s="1"/>
  <c r="AJ242" i="13"/>
  <c r="AM242" i="13" s="1"/>
  <c r="AJ245" i="13"/>
  <c r="AM245" i="13" s="1"/>
  <c r="AJ248" i="13"/>
  <c r="AM248" i="13" s="1"/>
  <c r="AJ243" i="13"/>
  <c r="AM243" i="13" s="1"/>
  <c r="AJ246" i="13"/>
  <c r="AM246" i="13" s="1"/>
  <c r="AJ238" i="13"/>
  <c r="AJ230" i="13"/>
  <c r="AJ222" i="13"/>
  <c r="AJ241" i="13"/>
  <c r="AJ226" i="13"/>
  <c r="AJ213" i="13"/>
  <c r="AJ234" i="13"/>
  <c r="AM234" i="13" s="1"/>
  <c r="AJ229" i="13"/>
  <c r="AJ225" i="13"/>
  <c r="AJ211" i="13"/>
  <c r="AJ237" i="13"/>
  <c r="AJ233" i="13"/>
  <c r="AJ224" i="13"/>
  <c r="AJ214" i="13"/>
  <c r="AJ232" i="13"/>
  <c r="AJ228" i="13"/>
  <c r="AJ209" i="13"/>
  <c r="AJ240" i="13"/>
  <c r="AJ236" i="13"/>
  <c r="AJ223" i="13"/>
  <c r="AJ212" i="13"/>
  <c r="AJ231" i="13"/>
  <c r="AJ227" i="13"/>
  <c r="AJ215" i="13"/>
  <c r="AJ239" i="13"/>
  <c r="AJ235" i="13"/>
  <c r="AJ210" i="13"/>
  <c r="AJ206" i="13"/>
  <c r="AJ201" i="13"/>
  <c r="AJ193" i="13"/>
  <c r="AJ208" i="13"/>
  <c r="AJ204" i="13"/>
  <c r="AJ196" i="13"/>
  <c r="AJ199" i="13"/>
  <c r="AJ191" i="13"/>
  <c r="AJ202" i="13"/>
  <c r="AJ194" i="13"/>
  <c r="AM194" i="13" s="1"/>
  <c r="AJ205" i="13"/>
  <c r="AJ197" i="13"/>
  <c r="AJ200" i="13"/>
  <c r="AJ192" i="13"/>
  <c r="AJ180" i="13"/>
  <c r="AJ207" i="13"/>
  <c r="AJ203" i="13"/>
  <c r="AM203" i="13" s="1"/>
  <c r="AJ195" i="13"/>
  <c r="AM195" i="13" s="1"/>
  <c r="AJ198" i="13"/>
  <c r="AJ165" i="13"/>
  <c r="AJ146" i="13"/>
  <c r="AJ190" i="13"/>
  <c r="AJ139" i="13"/>
  <c r="AJ123" i="13"/>
  <c r="AJ148" i="13"/>
  <c r="AJ124" i="13"/>
  <c r="AJ133" i="13"/>
  <c r="AJ145" i="13"/>
  <c r="AJ117" i="13"/>
  <c r="AJ109" i="13"/>
  <c r="AJ120" i="13"/>
  <c r="AJ112" i="13"/>
  <c r="AJ142" i="13"/>
  <c r="AJ118" i="13"/>
  <c r="AJ110" i="13"/>
  <c r="AJ113" i="13"/>
  <c r="AJ122" i="13"/>
  <c r="AJ116" i="13"/>
  <c r="AM116" i="13" s="1"/>
  <c r="AJ108" i="13"/>
  <c r="AJ76" i="13"/>
  <c r="AJ68" i="13"/>
  <c r="AJ107" i="13"/>
  <c r="AJ103" i="13"/>
  <c r="AJ106" i="13"/>
  <c r="AJ111" i="13"/>
  <c r="AJ104" i="13"/>
  <c r="AJ121" i="13"/>
  <c r="AJ115" i="13"/>
  <c r="AM115" i="13" s="1"/>
  <c r="AJ67" i="13"/>
  <c r="AJ119" i="13"/>
  <c r="AJ102" i="13"/>
  <c r="AJ105" i="13"/>
  <c r="AM105" i="13" s="1"/>
  <c r="AJ64" i="13"/>
  <c r="AJ56" i="13"/>
  <c r="AJ44" i="13"/>
  <c r="AJ59" i="13"/>
  <c r="AM59" i="13" s="1"/>
  <c r="AJ51" i="13"/>
  <c r="AJ39" i="13"/>
  <c r="AJ114" i="13"/>
  <c r="AJ57" i="13"/>
  <c r="AJ49" i="13"/>
  <c r="AJ45" i="13"/>
  <c r="AJ37" i="13"/>
  <c r="AJ66" i="13"/>
  <c r="AM66" i="13" s="1"/>
  <c r="AJ60" i="13"/>
  <c r="AJ52" i="13"/>
  <c r="AJ40" i="13"/>
  <c r="AJ63" i="13"/>
  <c r="AJ55" i="13"/>
  <c r="AJ43" i="13"/>
  <c r="AJ58" i="13"/>
  <c r="AM58" i="13" s="1"/>
  <c r="AJ50" i="13"/>
  <c r="AM50" i="13" s="1"/>
  <c r="AJ46" i="13"/>
  <c r="AM46" i="13" s="1"/>
  <c r="AJ38" i="13"/>
  <c r="AJ62" i="13"/>
  <c r="AJ61" i="13"/>
  <c r="AJ31" i="13"/>
  <c r="AJ23" i="13"/>
  <c r="AJ15" i="13"/>
  <c r="AJ7" i="13"/>
  <c r="AJ54" i="13"/>
  <c r="AJ34" i="13"/>
  <c r="AM34" i="13" s="1"/>
  <c r="AJ26" i="13"/>
  <c r="AJ18" i="13"/>
  <c r="AJ10" i="13"/>
  <c r="AJ53" i="13"/>
  <c r="AM53" i="13" s="1"/>
  <c r="AJ42" i="13"/>
  <c r="AJ36" i="13"/>
  <c r="AJ29" i="13"/>
  <c r="AJ21" i="13"/>
  <c r="AM21" i="13" s="1"/>
  <c r="AJ41" i="13"/>
  <c r="AJ32" i="13"/>
  <c r="AJ24" i="13"/>
  <c r="AM24" i="13" s="1"/>
  <c r="AJ16" i="13"/>
  <c r="AJ8" i="13"/>
  <c r="AJ65" i="13"/>
  <c r="AJ35" i="13"/>
  <c r="AJ27" i="13"/>
  <c r="AM27" i="13" s="1"/>
  <c r="R6" i="13"/>
  <c r="Z6" i="13"/>
  <c r="AG8" i="13"/>
  <c r="AI9" i="13"/>
  <c r="AL9" i="13" s="1"/>
  <c r="W10" i="13"/>
  <c r="AI10" i="13"/>
  <c r="AJ11" i="13"/>
  <c r="X16" i="13"/>
  <c r="AI17" i="13"/>
  <c r="AL17" i="13" s="1"/>
  <c r="N18" i="13"/>
  <c r="H21" i="13"/>
  <c r="K21" i="13" s="1"/>
  <c r="AI22" i="13"/>
  <c r="AL22" i="13" s="1"/>
  <c r="AJ25" i="13"/>
  <c r="AM25" i="13" s="1"/>
  <c r="H29" i="13"/>
  <c r="K29" i="13" s="1"/>
  <c r="AI30" i="13"/>
  <c r="AL30" i="13" s="1"/>
  <c r="Z35" i="13"/>
  <c r="AC35" i="13" s="1"/>
  <c r="AI39" i="13"/>
  <c r="AL39" i="13" s="1"/>
  <c r="J56" i="13"/>
  <c r="M56" i="13" s="1"/>
  <c r="AA59" i="13"/>
  <c r="AD59" i="13" s="1"/>
  <c r="AA67" i="13"/>
  <c r="E10" i="13"/>
  <c r="I14" i="13"/>
  <c r="H14" i="13"/>
  <c r="K14" i="13" s="1"/>
  <c r="E18" i="13"/>
  <c r="Q14" i="13"/>
  <c r="J20" i="13"/>
  <c r="M20" i="13" s="1"/>
  <c r="I20" i="13"/>
  <c r="L20" i="13" s="1"/>
  <c r="H20" i="13"/>
  <c r="K20" i="13" s="1"/>
  <c r="G24" i="13"/>
  <c r="F24" i="13"/>
  <c r="E24" i="13"/>
  <c r="J28" i="13"/>
  <c r="I28" i="13"/>
  <c r="L28" i="13" s="1"/>
  <c r="H28" i="13"/>
  <c r="K28" i="13" s="1"/>
  <c r="G32" i="13"/>
  <c r="F32" i="13"/>
  <c r="E32" i="13"/>
  <c r="S20" i="13"/>
  <c r="V20" i="13" s="1"/>
  <c r="R20" i="13"/>
  <c r="U20" i="13" s="1"/>
  <c r="Q20" i="13"/>
  <c r="O24" i="13"/>
  <c r="N24" i="13"/>
  <c r="T24" i="13" s="1"/>
  <c r="S28" i="13"/>
  <c r="R28" i="13"/>
  <c r="U28" i="13" s="1"/>
  <c r="Q28" i="13"/>
  <c r="T28" i="13" s="1"/>
  <c r="O32" i="13"/>
  <c r="N32" i="13"/>
  <c r="AA20" i="13"/>
  <c r="Z20" i="13"/>
  <c r="W24" i="13"/>
  <c r="AA28" i="13"/>
  <c r="Z28" i="13"/>
  <c r="W32" i="13"/>
  <c r="J34" i="13"/>
  <c r="I34" i="13"/>
  <c r="G38" i="13"/>
  <c r="F38" i="13"/>
  <c r="E38" i="13"/>
  <c r="K38" i="13" s="1"/>
  <c r="J42" i="13"/>
  <c r="M42" i="13" s="1"/>
  <c r="I42" i="13"/>
  <c r="H42" i="13"/>
  <c r="G46" i="13"/>
  <c r="F46" i="13"/>
  <c r="E46" i="13"/>
  <c r="S34" i="13"/>
  <c r="V34" i="13" s="1"/>
  <c r="R34" i="13"/>
  <c r="Q34" i="13"/>
  <c r="T34" i="13" s="1"/>
  <c r="O38" i="13"/>
  <c r="N38" i="13"/>
  <c r="P38" i="13"/>
  <c r="S42" i="13"/>
  <c r="R42" i="13"/>
  <c r="Q42" i="13"/>
  <c r="T42" i="13" s="1"/>
  <c r="O46" i="13"/>
  <c r="N46" i="13"/>
  <c r="P46" i="13"/>
  <c r="AB34" i="13"/>
  <c r="AA34" i="13"/>
  <c r="Z34" i="13"/>
  <c r="AC34" i="13" s="1"/>
  <c r="Y38" i="13"/>
  <c r="W38" i="13"/>
  <c r="X38" i="13"/>
  <c r="AA42" i="13"/>
  <c r="Z42" i="13"/>
  <c r="AB42" i="13"/>
  <c r="Y46" i="13"/>
  <c r="W46" i="13"/>
  <c r="X46" i="13"/>
  <c r="J49" i="13"/>
  <c r="M49" i="13" s="1"/>
  <c r="I49" i="13"/>
  <c r="L49" i="13" s="1"/>
  <c r="G53" i="13"/>
  <c r="F53" i="13"/>
  <c r="E53" i="13"/>
  <c r="J57" i="13"/>
  <c r="M57" i="13" s="1"/>
  <c r="I57" i="13"/>
  <c r="H57" i="13"/>
  <c r="G61" i="13"/>
  <c r="F61" i="13"/>
  <c r="E61" i="13"/>
  <c r="J66" i="13"/>
  <c r="M66" i="13" s="1"/>
  <c r="I66" i="13"/>
  <c r="L66" i="13" s="1"/>
  <c r="H66" i="13"/>
  <c r="K66" i="13" s="1"/>
  <c r="AG32" i="6"/>
  <c r="I75" i="13"/>
  <c r="L75" i="13" s="1"/>
  <c r="H75" i="13"/>
  <c r="J75" i="13"/>
  <c r="M75" i="13" s="1"/>
  <c r="E79" i="13"/>
  <c r="F79" i="13"/>
  <c r="G79" i="13"/>
  <c r="I83" i="13"/>
  <c r="H83" i="13"/>
  <c r="J83" i="13"/>
  <c r="M83" i="13" s="1"/>
  <c r="E87" i="13"/>
  <c r="F87" i="13"/>
  <c r="G87" i="13"/>
  <c r="I91" i="13"/>
  <c r="H91" i="13"/>
  <c r="J91" i="13"/>
  <c r="E95" i="13"/>
  <c r="G95" i="13"/>
  <c r="F95" i="13"/>
  <c r="R94" i="13"/>
  <c r="O93" i="13"/>
  <c r="Q91" i="13"/>
  <c r="N90" i="13"/>
  <c r="S89" i="13"/>
  <c r="P88" i="13"/>
  <c r="R86" i="13"/>
  <c r="O85" i="13"/>
  <c r="AB84" i="13"/>
  <c r="Q83" i="13"/>
  <c r="N82" i="13"/>
  <c r="S81" i="13"/>
  <c r="P80" i="13"/>
  <c r="R78" i="13"/>
  <c r="O77" i="13"/>
  <c r="Y75" i="13"/>
  <c r="Q75" i="13"/>
  <c r="Q94" i="13"/>
  <c r="N93" i="13"/>
  <c r="S92" i="13"/>
  <c r="P91" i="13"/>
  <c r="Z89" i="13"/>
  <c r="R89" i="13"/>
  <c r="O88" i="13"/>
  <c r="Q86" i="13"/>
  <c r="N85" i="13"/>
  <c r="S84" i="13"/>
  <c r="P83" i="13"/>
  <c r="R81" i="13"/>
  <c r="O80" i="13"/>
  <c r="Q78" i="13"/>
  <c r="N77" i="13"/>
  <c r="S76" i="13"/>
  <c r="X75" i="13"/>
  <c r="P75" i="13"/>
  <c r="S95" i="13"/>
  <c r="P94" i="13"/>
  <c r="R92" i="13"/>
  <c r="O91" i="13"/>
  <c r="Y89" i="13"/>
  <c r="Q89" i="13"/>
  <c r="N88" i="13"/>
  <c r="Q95" i="13"/>
  <c r="N94" i="13"/>
  <c r="S93" i="13"/>
  <c r="X92" i="13"/>
  <c r="P92" i="13"/>
  <c r="R90" i="13"/>
  <c r="O89" i="13"/>
  <c r="Q87" i="13"/>
  <c r="N86" i="13"/>
  <c r="S85" i="13"/>
  <c r="P84" i="13"/>
  <c r="R82" i="13"/>
  <c r="O81" i="13"/>
  <c r="Q79" i="13"/>
  <c r="N78" i="13"/>
  <c r="S77" i="13"/>
  <c r="P76" i="13"/>
  <c r="P95" i="13"/>
  <c r="R93" i="13"/>
  <c r="O92" i="13"/>
  <c r="AB91" i="13"/>
  <c r="Q90" i="13"/>
  <c r="N89" i="13"/>
  <c r="S88" i="13"/>
  <c r="P87" i="13"/>
  <c r="R85" i="13"/>
  <c r="O84" i="13"/>
  <c r="Q82" i="13"/>
  <c r="N81" i="13"/>
  <c r="S80" i="13"/>
  <c r="P79" i="13"/>
  <c r="R77" i="13"/>
  <c r="O76" i="13"/>
  <c r="O95" i="13"/>
  <c r="Q93" i="13"/>
  <c r="T93" i="13" s="1"/>
  <c r="N95" i="13"/>
  <c r="AA94" i="13"/>
  <c r="S94" i="13"/>
  <c r="P93" i="13"/>
  <c r="R91" i="13"/>
  <c r="O90" i="13"/>
  <c r="Q88" i="13"/>
  <c r="N87" i="13"/>
  <c r="S86" i="13"/>
  <c r="P85" i="13"/>
  <c r="R83" i="13"/>
  <c r="O82" i="13"/>
  <c r="Q80" i="13"/>
  <c r="N79" i="13"/>
  <c r="S78" i="13"/>
  <c r="P77" i="13"/>
  <c r="R75" i="13"/>
  <c r="Q92" i="13"/>
  <c r="S87" i="13"/>
  <c r="O86" i="13"/>
  <c r="S83" i="13"/>
  <c r="R79" i="13"/>
  <c r="O75" i="13"/>
  <c r="N92" i="13"/>
  <c r="S91" i="13"/>
  <c r="R87" i="13"/>
  <c r="O83" i="13"/>
  <c r="O79" i="13"/>
  <c r="R76" i="13"/>
  <c r="N75" i="13"/>
  <c r="O94" i="13"/>
  <c r="P90" i="13"/>
  <c r="Q84" i="13"/>
  <c r="N80" i="13"/>
  <c r="X78" i="13"/>
  <c r="N76" i="13"/>
  <c r="P89" i="13"/>
  <c r="N84" i="13"/>
  <c r="Q81" i="13"/>
  <c r="Q77" i="13"/>
  <c r="Z95" i="13"/>
  <c r="R88" i="13"/>
  <c r="Q85" i="13"/>
  <c r="P81" i="13"/>
  <c r="R95" i="13"/>
  <c r="Y92" i="13"/>
  <c r="S82" i="13"/>
  <c r="P78" i="13"/>
  <c r="P86" i="13"/>
  <c r="S79" i="13"/>
  <c r="N91" i="13"/>
  <c r="N83" i="13"/>
  <c r="Q76" i="13"/>
  <c r="O78" i="13"/>
  <c r="S90" i="13"/>
  <c r="O87" i="13"/>
  <c r="R80" i="13"/>
  <c r="I103" i="13"/>
  <c r="L103" i="13" s="1"/>
  <c r="H103" i="13"/>
  <c r="K103" i="13" s="1"/>
  <c r="J103" i="13"/>
  <c r="M103" i="13" s="1"/>
  <c r="G107" i="13"/>
  <c r="E107" i="13"/>
  <c r="F107" i="13"/>
  <c r="J111" i="13"/>
  <c r="I111" i="13"/>
  <c r="H111" i="13"/>
  <c r="K111" i="13" s="1"/>
  <c r="F115" i="13"/>
  <c r="E115" i="13"/>
  <c r="G115" i="13"/>
  <c r="J120" i="13"/>
  <c r="M120" i="13" s="1"/>
  <c r="I120" i="13"/>
  <c r="H120" i="13"/>
  <c r="K120" i="13" s="1"/>
  <c r="G124" i="13"/>
  <c r="E124" i="13"/>
  <c r="F124" i="13"/>
  <c r="W124" i="13"/>
  <c r="O124" i="13"/>
  <c r="AB123" i="13"/>
  <c r="Y122" i="13"/>
  <c r="Q122" i="13"/>
  <c r="N121" i="13"/>
  <c r="Z123" i="13"/>
  <c r="AC123" i="13" s="1"/>
  <c r="R123" i="13"/>
  <c r="W122" i="13"/>
  <c r="AB124" i="13"/>
  <c r="Y123" i="13"/>
  <c r="Q123" i="13"/>
  <c r="N122" i="13"/>
  <c r="Y124" i="13"/>
  <c r="Q124" i="13"/>
  <c r="N123" i="13"/>
  <c r="AA122" i="13"/>
  <c r="S122" i="13"/>
  <c r="X121" i="13"/>
  <c r="P121" i="13"/>
  <c r="S124" i="13"/>
  <c r="X123" i="13"/>
  <c r="O122" i="13"/>
  <c r="AB121" i="13"/>
  <c r="R121" i="13"/>
  <c r="Z119" i="13"/>
  <c r="R119" i="13"/>
  <c r="W118" i="13"/>
  <c r="O118" i="13"/>
  <c r="AB117" i="13"/>
  <c r="Y116" i="13"/>
  <c r="Q116" i="13"/>
  <c r="N115" i="13"/>
  <c r="AA114" i="13"/>
  <c r="S114" i="13"/>
  <c r="X113" i="13"/>
  <c r="P113" i="13"/>
  <c r="Z111" i="13"/>
  <c r="R111" i="13"/>
  <c r="W110" i="13"/>
  <c r="O110" i="13"/>
  <c r="AB109" i="13"/>
  <c r="Y108" i="13"/>
  <c r="Q108" i="13"/>
  <c r="R124" i="13"/>
  <c r="W123" i="13"/>
  <c r="AB122" i="13"/>
  <c r="AA121" i="13"/>
  <c r="Q121" i="13"/>
  <c r="AB120" i="13"/>
  <c r="Y119" i="13"/>
  <c r="Q119" i="13"/>
  <c r="N118" i="13"/>
  <c r="AA117" i="13"/>
  <c r="S117" i="13"/>
  <c r="X116" i="13"/>
  <c r="P116" i="13"/>
  <c r="Z114" i="13"/>
  <c r="R114" i="13"/>
  <c r="W113" i="13"/>
  <c r="O113" i="13"/>
  <c r="AB112" i="13"/>
  <c r="Y111" i="13"/>
  <c r="Q111" i="13"/>
  <c r="N110" i="13"/>
  <c r="AA109" i="13"/>
  <c r="S109" i="13"/>
  <c r="N124" i="13"/>
  <c r="S123" i="13"/>
  <c r="X122" i="13"/>
  <c r="Y121" i="13"/>
  <c r="Z120" i="13"/>
  <c r="R120" i="13"/>
  <c r="W119" i="13"/>
  <c r="O119" i="13"/>
  <c r="AB118" i="13"/>
  <c r="Y117" i="13"/>
  <c r="Q117" i="13"/>
  <c r="N116" i="13"/>
  <c r="AA115" i="13"/>
  <c r="S115" i="13"/>
  <c r="X114" i="13"/>
  <c r="P114" i="13"/>
  <c r="Z112" i="13"/>
  <c r="R112" i="13"/>
  <c r="W111" i="13"/>
  <c r="O111" i="13"/>
  <c r="AB110" i="13"/>
  <c r="Y109" i="13"/>
  <c r="Q109" i="13"/>
  <c r="AA124" i="13"/>
  <c r="P123" i="13"/>
  <c r="W121" i="13"/>
  <c r="Y120" i="13"/>
  <c r="Q120" i="13"/>
  <c r="N119" i="13"/>
  <c r="AA118" i="13"/>
  <c r="S118" i="13"/>
  <c r="X117" i="13"/>
  <c r="P117" i="13"/>
  <c r="Z115" i="13"/>
  <c r="R115" i="13"/>
  <c r="W114" i="13"/>
  <c r="O114" i="13"/>
  <c r="AB113" i="13"/>
  <c r="Y112" i="13"/>
  <c r="Q112" i="13"/>
  <c r="N111" i="13"/>
  <c r="AA110" i="13"/>
  <c r="S110" i="13"/>
  <c r="X109" i="13"/>
  <c r="P109" i="13"/>
  <c r="Z107" i="13"/>
  <c r="R107" i="13"/>
  <c r="Z124" i="13"/>
  <c r="O123" i="13"/>
  <c r="X120" i="13"/>
  <c r="P120" i="13"/>
  <c r="Z118" i="13"/>
  <c r="R118" i="13"/>
  <c r="W117" i="13"/>
  <c r="O117" i="13"/>
  <c r="AB116" i="13"/>
  <c r="Y115" i="13"/>
  <c r="Q115" i="13"/>
  <c r="N114" i="13"/>
  <c r="AA113" i="13"/>
  <c r="S113" i="13"/>
  <c r="X112" i="13"/>
  <c r="P112" i="13"/>
  <c r="Z110" i="13"/>
  <c r="R110" i="13"/>
  <c r="W109" i="13"/>
  <c r="O109" i="13"/>
  <c r="AB108" i="13"/>
  <c r="AA123" i="13"/>
  <c r="P122" i="13"/>
  <c r="S121" i="13"/>
  <c r="N120" i="13"/>
  <c r="AA119" i="13"/>
  <c r="S119" i="13"/>
  <c r="X118" i="13"/>
  <c r="P118" i="13"/>
  <c r="Z116" i="13"/>
  <c r="R116" i="13"/>
  <c r="X124" i="13"/>
  <c r="W120" i="13"/>
  <c r="AB119" i="13"/>
  <c r="AB115" i="13"/>
  <c r="Q113" i="13"/>
  <c r="AA111" i="13"/>
  <c r="N109" i="13"/>
  <c r="AB107" i="13"/>
  <c r="S107" i="13"/>
  <c r="N106" i="13"/>
  <c r="AA105" i="13"/>
  <c r="S105" i="13"/>
  <c r="X104" i="13"/>
  <c r="P104" i="13"/>
  <c r="Z102" i="13"/>
  <c r="R102" i="13"/>
  <c r="P124" i="13"/>
  <c r="Z122" i="13"/>
  <c r="O121" i="13"/>
  <c r="S120" i="13"/>
  <c r="V120" i="13" s="1"/>
  <c r="X119" i="13"/>
  <c r="X115" i="13"/>
  <c r="N113" i="13"/>
  <c r="X111" i="13"/>
  <c r="Q110" i="13"/>
  <c r="S108" i="13"/>
  <c r="AA107" i="13"/>
  <c r="Q107" i="13"/>
  <c r="Z105" i="13"/>
  <c r="R105" i="13"/>
  <c r="W104" i="13"/>
  <c r="O104" i="13"/>
  <c r="AB103" i="13"/>
  <c r="Y102" i="13"/>
  <c r="Q102" i="13"/>
  <c r="R122" i="13"/>
  <c r="O120" i="13"/>
  <c r="Y118" i="13"/>
  <c r="W115" i="13"/>
  <c r="Q114" i="13"/>
  <c r="AA112" i="13"/>
  <c r="P110" i="13"/>
  <c r="R108" i="13"/>
  <c r="Y107" i="13"/>
  <c r="P107" i="13"/>
  <c r="AB106" i="13"/>
  <c r="Y105" i="13"/>
  <c r="Q105" i="13"/>
  <c r="N104" i="13"/>
  <c r="AA103" i="13"/>
  <c r="S103" i="13"/>
  <c r="X102" i="13"/>
  <c r="P102" i="13"/>
  <c r="Q118" i="13"/>
  <c r="AA116" i="13"/>
  <c r="AD116" i="13" s="1"/>
  <c r="P115" i="13"/>
  <c r="Z113" i="13"/>
  <c r="P111" i="13"/>
  <c r="Z109" i="13"/>
  <c r="AA108" i="13"/>
  <c r="O108" i="13"/>
  <c r="W107" i="13"/>
  <c r="N107" i="13"/>
  <c r="Z106" i="13"/>
  <c r="R106" i="13"/>
  <c r="W105" i="13"/>
  <c r="O105" i="13"/>
  <c r="AB104" i="13"/>
  <c r="Y103" i="13"/>
  <c r="Q103" i="13"/>
  <c r="N102" i="13"/>
  <c r="R117" i="13"/>
  <c r="W116" i="13"/>
  <c r="O115" i="13"/>
  <c r="Y113" i="13"/>
  <c r="S112" i="13"/>
  <c r="Z108" i="13"/>
  <c r="N108" i="13"/>
  <c r="Y106" i="13"/>
  <c r="Q106" i="13"/>
  <c r="N105" i="13"/>
  <c r="AA104" i="13"/>
  <c r="S104" i="13"/>
  <c r="X103" i="13"/>
  <c r="P103" i="13"/>
  <c r="N117" i="13"/>
  <c r="S116" i="13"/>
  <c r="AB114" i="13"/>
  <c r="O112" i="13"/>
  <c r="Y110" i="13"/>
  <c r="X108" i="13"/>
  <c r="X106" i="13"/>
  <c r="P106" i="13"/>
  <c r="Z104" i="13"/>
  <c r="R104" i="13"/>
  <c r="W103" i="13"/>
  <c r="O103" i="13"/>
  <c r="AB102" i="13"/>
  <c r="AE102" i="13" s="1"/>
  <c r="Z121" i="13"/>
  <c r="AA120" i="13"/>
  <c r="AD120" i="13" s="1"/>
  <c r="O116" i="13"/>
  <c r="Y114" i="13"/>
  <c r="R113" i="13"/>
  <c r="N112" i="13"/>
  <c r="AB111" i="13"/>
  <c r="X110" i="13"/>
  <c r="R109" i="13"/>
  <c r="W108" i="13"/>
  <c r="W106" i="13"/>
  <c r="O106" i="13"/>
  <c r="AB105" i="13"/>
  <c r="AE105" i="13" s="1"/>
  <c r="Y104" i="13"/>
  <c r="Q104" i="13"/>
  <c r="T104" i="13" s="1"/>
  <c r="N103" i="13"/>
  <c r="AA102" i="13"/>
  <c r="S102" i="13"/>
  <c r="V102" i="13" s="1"/>
  <c r="S111" i="13"/>
  <c r="W102" i="13"/>
  <c r="O107" i="13"/>
  <c r="X105" i="13"/>
  <c r="P105" i="13"/>
  <c r="Z103" i="13"/>
  <c r="P119" i="13"/>
  <c r="R103" i="13"/>
  <c r="AA106" i="13"/>
  <c r="Z117" i="13"/>
  <c r="W112" i="13"/>
  <c r="O102" i="13"/>
  <c r="P108" i="13"/>
  <c r="X107" i="13"/>
  <c r="I132" i="13"/>
  <c r="L132" i="13" s="1"/>
  <c r="J132" i="13"/>
  <c r="H132" i="13"/>
  <c r="G136" i="13"/>
  <c r="F136" i="13"/>
  <c r="E136" i="13"/>
  <c r="J140" i="13"/>
  <c r="I140" i="13"/>
  <c r="H140" i="13"/>
  <c r="G144" i="13"/>
  <c r="F144" i="13"/>
  <c r="E144" i="13"/>
  <c r="H149" i="13"/>
  <c r="J149" i="13"/>
  <c r="I149" i="13"/>
  <c r="L149" i="13" s="1"/>
  <c r="G153" i="13"/>
  <c r="E153" i="13"/>
  <c r="F153" i="13"/>
  <c r="W153" i="13"/>
  <c r="O153" i="13"/>
  <c r="X152" i="13"/>
  <c r="P152" i="13"/>
  <c r="Z150" i="13"/>
  <c r="W152" i="13"/>
  <c r="O152" i="13"/>
  <c r="AB151" i="13"/>
  <c r="AE151" i="13" s="1"/>
  <c r="Y150" i="13"/>
  <c r="Q150" i="13"/>
  <c r="N149" i="13"/>
  <c r="AA148" i="13"/>
  <c r="S148" i="13"/>
  <c r="X147" i="13"/>
  <c r="P147" i="13"/>
  <c r="Z145" i="13"/>
  <c r="R145" i="13"/>
  <c r="AB153" i="13"/>
  <c r="S153" i="13"/>
  <c r="N152" i="13"/>
  <c r="AA151" i="13"/>
  <c r="S151" i="13"/>
  <c r="X150" i="13"/>
  <c r="P150" i="13"/>
  <c r="Z148" i="13"/>
  <c r="R148" i="13"/>
  <c r="W147" i="13"/>
  <c r="O147" i="13"/>
  <c r="AB146" i="13"/>
  <c r="Y145" i="13"/>
  <c r="Q145" i="13"/>
  <c r="AA153" i="13"/>
  <c r="R153" i="13"/>
  <c r="Z151" i="13"/>
  <c r="R151" i="13"/>
  <c r="W150" i="13"/>
  <c r="O150" i="13"/>
  <c r="AB149" i="13"/>
  <c r="Y148" i="13"/>
  <c r="Q148" i="13"/>
  <c r="N147" i="13"/>
  <c r="AA146" i="13"/>
  <c r="S146" i="13"/>
  <c r="X145" i="13"/>
  <c r="P145" i="13"/>
  <c r="Z153" i="13"/>
  <c r="Q153" i="13"/>
  <c r="AB152" i="13"/>
  <c r="Y151" i="13"/>
  <c r="Q151" i="13"/>
  <c r="N150" i="13"/>
  <c r="AA149" i="13"/>
  <c r="S149" i="13"/>
  <c r="X148" i="13"/>
  <c r="P148" i="13"/>
  <c r="Z146" i="13"/>
  <c r="R146" i="13"/>
  <c r="X153" i="13"/>
  <c r="N153" i="13"/>
  <c r="Z152" i="13"/>
  <c r="R152" i="13"/>
  <c r="W151" i="13"/>
  <c r="O151" i="13"/>
  <c r="AB150" i="13"/>
  <c r="AE150" i="13" s="1"/>
  <c r="Y149" i="13"/>
  <c r="Y152" i="13"/>
  <c r="Q152" i="13"/>
  <c r="N151" i="13"/>
  <c r="AA150" i="13"/>
  <c r="S150" i="13"/>
  <c r="X149" i="13"/>
  <c r="P149" i="13"/>
  <c r="S152" i="13"/>
  <c r="Y146" i="13"/>
  <c r="AA144" i="13"/>
  <c r="S144" i="13"/>
  <c r="X143" i="13"/>
  <c r="P143" i="13"/>
  <c r="Z141" i="13"/>
  <c r="R141" i="13"/>
  <c r="W140" i="13"/>
  <c r="O140" i="13"/>
  <c r="AB139" i="13"/>
  <c r="Y138" i="13"/>
  <c r="Q138" i="13"/>
  <c r="N137" i="13"/>
  <c r="AA136" i="13"/>
  <c r="S136" i="13"/>
  <c r="X135" i="13"/>
  <c r="P135" i="13"/>
  <c r="Z133" i="13"/>
  <c r="R133" i="13"/>
  <c r="W132" i="13"/>
  <c r="O132" i="13"/>
  <c r="AB131" i="13"/>
  <c r="R150" i="13"/>
  <c r="W149" i="13"/>
  <c r="O148" i="13"/>
  <c r="R147" i="13"/>
  <c r="W146" i="13"/>
  <c r="S145" i="13"/>
  <c r="V145" i="13" s="1"/>
  <c r="Y144" i="13"/>
  <c r="Q144" i="13"/>
  <c r="N143" i="13"/>
  <c r="AA142" i="13"/>
  <c r="S142" i="13"/>
  <c r="X141" i="13"/>
  <c r="P141" i="13"/>
  <c r="Z139" i="13"/>
  <c r="R139" i="13"/>
  <c r="W138" i="13"/>
  <c r="O138" i="13"/>
  <c r="AB137" i="13"/>
  <c r="Y136" i="13"/>
  <c r="Q136" i="13"/>
  <c r="N135" i="13"/>
  <c r="AA134" i="13"/>
  <c r="S134" i="13"/>
  <c r="X133" i="13"/>
  <c r="P133" i="13"/>
  <c r="Z131" i="13"/>
  <c r="R131" i="13"/>
  <c r="Y153" i="13"/>
  <c r="R149" i="13"/>
  <c r="N148" i="13"/>
  <c r="Q147" i="13"/>
  <c r="O145" i="13"/>
  <c r="X144" i="13"/>
  <c r="P144" i="13"/>
  <c r="Z142" i="13"/>
  <c r="R142" i="13"/>
  <c r="W141" i="13"/>
  <c r="O141" i="13"/>
  <c r="AB140" i="13"/>
  <c r="Y139" i="13"/>
  <c r="Q139" i="13"/>
  <c r="N138" i="13"/>
  <c r="AA137" i="13"/>
  <c r="S137" i="13"/>
  <c r="X136" i="13"/>
  <c r="P136" i="13"/>
  <c r="Z134" i="13"/>
  <c r="R134" i="13"/>
  <c r="W133" i="13"/>
  <c r="O133" i="13"/>
  <c r="AB132" i="13"/>
  <c r="Y131" i="13"/>
  <c r="Q131" i="13"/>
  <c r="P153" i="13"/>
  <c r="X151" i="13"/>
  <c r="Q149" i="13"/>
  <c r="AB147" i="13"/>
  <c r="Q146" i="13"/>
  <c r="AB145" i="13"/>
  <c r="N145" i="13"/>
  <c r="W144" i="13"/>
  <c r="O144" i="13"/>
  <c r="AB143" i="13"/>
  <c r="Y142" i="13"/>
  <c r="Q142" i="13"/>
  <c r="N141" i="13"/>
  <c r="AA140" i="13"/>
  <c r="S140" i="13"/>
  <c r="X139" i="13"/>
  <c r="P139" i="13"/>
  <c r="Z137" i="13"/>
  <c r="R137" i="13"/>
  <c r="W136" i="13"/>
  <c r="O136" i="13"/>
  <c r="AB135" i="13"/>
  <c r="Y134" i="13"/>
  <c r="Q134" i="13"/>
  <c r="N133" i="13"/>
  <c r="AA132" i="13"/>
  <c r="S132" i="13"/>
  <c r="X131" i="13"/>
  <c r="P131" i="13"/>
  <c r="P151" i="13"/>
  <c r="O149" i="13"/>
  <c r="AA147" i="13"/>
  <c r="P146" i="13"/>
  <c r="AA145" i="13"/>
  <c r="N144" i="13"/>
  <c r="AA143" i="13"/>
  <c r="S143" i="13"/>
  <c r="X142" i="13"/>
  <c r="P142" i="13"/>
  <c r="Z140" i="13"/>
  <c r="R140" i="13"/>
  <c r="W139" i="13"/>
  <c r="O139" i="13"/>
  <c r="AB138" i="13"/>
  <c r="Y137" i="13"/>
  <c r="Q137" i="13"/>
  <c r="N136" i="13"/>
  <c r="AA135" i="13"/>
  <c r="AB148" i="13"/>
  <c r="Z147" i="13"/>
  <c r="O146" i="13"/>
  <c r="W145" i="13"/>
  <c r="Z143" i="13"/>
  <c r="R143" i="13"/>
  <c r="W142" i="13"/>
  <c r="O142" i="13"/>
  <c r="AB141" i="13"/>
  <c r="Y140" i="13"/>
  <c r="Q140" i="13"/>
  <c r="N139" i="13"/>
  <c r="AA138" i="13"/>
  <c r="S138" i="13"/>
  <c r="X137" i="13"/>
  <c r="P137" i="13"/>
  <c r="Z135" i="13"/>
  <c r="R135" i="13"/>
  <c r="W134" i="13"/>
  <c r="O134" i="13"/>
  <c r="AB133" i="13"/>
  <c r="Y132" i="13"/>
  <c r="Q132" i="13"/>
  <c r="N131" i="13"/>
  <c r="AA152" i="13"/>
  <c r="W148" i="13"/>
  <c r="Y147" i="13"/>
  <c r="N146" i="13"/>
  <c r="AB144" i="13"/>
  <c r="Y143" i="13"/>
  <c r="Q143" i="13"/>
  <c r="N142" i="13"/>
  <c r="AA141" i="13"/>
  <c r="S141" i="13"/>
  <c r="X140" i="13"/>
  <c r="P140" i="13"/>
  <c r="Z138" i="13"/>
  <c r="R138" i="13"/>
  <c r="W137" i="13"/>
  <c r="O137" i="13"/>
  <c r="AB136" i="13"/>
  <c r="Y135" i="13"/>
  <c r="W143" i="13"/>
  <c r="P138" i="13"/>
  <c r="Z136" i="13"/>
  <c r="O135" i="13"/>
  <c r="Y133" i="13"/>
  <c r="R132" i="13"/>
  <c r="O143" i="13"/>
  <c r="Y141" i="13"/>
  <c r="R136" i="13"/>
  <c r="AB134" i="13"/>
  <c r="P132" i="13"/>
  <c r="Q141" i="13"/>
  <c r="T141" i="13" s="1"/>
  <c r="AA139" i="13"/>
  <c r="S147" i="13"/>
  <c r="Z144" i="13"/>
  <c r="S139" i="13"/>
  <c r="Q133" i="13"/>
  <c r="AA131" i="13"/>
  <c r="AD131" i="13" s="1"/>
  <c r="R144" i="13"/>
  <c r="AB142" i="13"/>
  <c r="W131" i="13"/>
  <c r="X146" i="13"/>
  <c r="W135" i="13"/>
  <c r="P134" i="13"/>
  <c r="Z132" i="13"/>
  <c r="Z149" i="13"/>
  <c r="AC149" i="13" s="1"/>
  <c r="N140" i="13"/>
  <c r="X138" i="13"/>
  <c r="Q135" i="13"/>
  <c r="AA133" i="13"/>
  <c r="O131" i="13"/>
  <c r="X132" i="13"/>
  <c r="X134" i="13"/>
  <c r="N132" i="13"/>
  <c r="N134" i="13"/>
  <c r="S131" i="13"/>
  <c r="V131" i="13" s="1"/>
  <c r="S133" i="13"/>
  <c r="S135" i="13"/>
  <c r="F160" i="13"/>
  <c r="E160" i="13"/>
  <c r="G160" i="13"/>
  <c r="H164" i="13"/>
  <c r="K164" i="13" s="1"/>
  <c r="I164" i="13"/>
  <c r="J164" i="13"/>
  <c r="M164" i="13" s="1"/>
  <c r="G168" i="13"/>
  <c r="E168" i="13"/>
  <c r="F168" i="13"/>
  <c r="H172" i="13"/>
  <c r="K172" i="13" s="1"/>
  <c r="I172" i="13"/>
  <c r="J172" i="13"/>
  <c r="G176" i="13"/>
  <c r="E176" i="13"/>
  <c r="F176" i="13"/>
  <c r="G177" i="13"/>
  <c r="F177" i="13"/>
  <c r="E177" i="13"/>
  <c r="I181" i="13"/>
  <c r="H181" i="13"/>
  <c r="J181" i="13"/>
  <c r="M181" i="13" s="1"/>
  <c r="G190" i="13"/>
  <c r="F190" i="13"/>
  <c r="E190" i="13"/>
  <c r="J194" i="13"/>
  <c r="I194" i="13"/>
  <c r="L194" i="13" s="1"/>
  <c r="H194" i="13"/>
  <c r="G198" i="13"/>
  <c r="F198" i="13"/>
  <c r="E198" i="13"/>
  <c r="J202" i="13"/>
  <c r="I202" i="13"/>
  <c r="H202" i="13"/>
  <c r="G206" i="13"/>
  <c r="F206" i="13"/>
  <c r="E206" i="13"/>
  <c r="J211" i="13"/>
  <c r="I211" i="13"/>
  <c r="H211" i="13"/>
  <c r="G215" i="13"/>
  <c r="F215" i="13"/>
  <c r="E215" i="13"/>
  <c r="J225" i="13"/>
  <c r="I225" i="13"/>
  <c r="H225" i="13"/>
  <c r="G229" i="13"/>
  <c r="F229" i="13"/>
  <c r="E229" i="13"/>
  <c r="J233" i="13"/>
  <c r="M233" i="13" s="1"/>
  <c r="I233" i="13"/>
  <c r="H233" i="13"/>
  <c r="E237" i="13"/>
  <c r="G237" i="13"/>
  <c r="F237" i="13"/>
  <c r="J241" i="13"/>
  <c r="I241" i="13"/>
  <c r="H241" i="13"/>
  <c r="K241" i="13" s="1"/>
  <c r="G246" i="13"/>
  <c r="F246" i="13"/>
  <c r="E246" i="13"/>
  <c r="AK244" i="13"/>
  <c r="AK247" i="13"/>
  <c r="AN247" i="13" s="1"/>
  <c r="AK242" i="13"/>
  <c r="AN242" i="13" s="1"/>
  <c r="AK245" i="13"/>
  <c r="AN245" i="13" s="1"/>
  <c r="AK248" i="13"/>
  <c r="AN248" i="13" s="1"/>
  <c r="AK243" i="13"/>
  <c r="AN243" i="13" s="1"/>
  <c r="AK246" i="13"/>
  <c r="AN246" i="13" s="1"/>
  <c r="AK241" i="13"/>
  <c r="AN241" i="13" s="1"/>
  <c r="AK233" i="13"/>
  <c r="AN233" i="13" s="1"/>
  <c r="AK225" i="13"/>
  <c r="AN225" i="13" s="1"/>
  <c r="AK234" i="13"/>
  <c r="AN234" i="13" s="1"/>
  <c r="AK230" i="13"/>
  <c r="AN230" i="13" s="1"/>
  <c r="AK208" i="13"/>
  <c r="AN208" i="13" s="1"/>
  <c r="AK238" i="13"/>
  <c r="AN238" i="13" s="1"/>
  <c r="AK229" i="13"/>
  <c r="AK211" i="13"/>
  <c r="AN211" i="13" s="1"/>
  <c r="AK237" i="13"/>
  <c r="AK224" i="13"/>
  <c r="AN224" i="13" s="1"/>
  <c r="AK214" i="13"/>
  <c r="AN214" i="13" s="1"/>
  <c r="AK232" i="13"/>
  <c r="AN232" i="13" s="1"/>
  <c r="AK228" i="13"/>
  <c r="AN228" i="13" s="1"/>
  <c r="AK209" i="13"/>
  <c r="AN209" i="13" s="1"/>
  <c r="AK240" i="13"/>
  <c r="AK236" i="13"/>
  <c r="AN236" i="13" s="1"/>
  <c r="AK223" i="13"/>
  <c r="AK212" i="13"/>
  <c r="AK231" i="13"/>
  <c r="AN231" i="13" s="1"/>
  <c r="AK227" i="13"/>
  <c r="AN227" i="13" s="1"/>
  <c r="AK215" i="13"/>
  <c r="AN215" i="13" s="1"/>
  <c r="AK239" i="13"/>
  <c r="AN239" i="13" s="1"/>
  <c r="AK235" i="13"/>
  <c r="AK210" i="13"/>
  <c r="AN210" i="13" s="1"/>
  <c r="AK226" i="13"/>
  <c r="AK222" i="13"/>
  <c r="AN222" i="13" s="1"/>
  <c r="AK213" i="13"/>
  <c r="AN213" i="13" s="1"/>
  <c r="AK204" i="13"/>
  <c r="AN204" i="13" s="1"/>
  <c r="AK196" i="13"/>
  <c r="AN196" i="13" s="1"/>
  <c r="AK199" i="13"/>
  <c r="AN199" i="13" s="1"/>
  <c r="AK191" i="13"/>
  <c r="AK202" i="13"/>
  <c r="AN202" i="13" s="1"/>
  <c r="AK194" i="13"/>
  <c r="AN194" i="13" s="1"/>
  <c r="AK205" i="13"/>
  <c r="AN205" i="13" s="1"/>
  <c r="AK197" i="13"/>
  <c r="AN197" i="13" s="1"/>
  <c r="AK200" i="13"/>
  <c r="AN200" i="13" s="1"/>
  <c r="AK192" i="13"/>
  <c r="AK207" i="13"/>
  <c r="AN207" i="13" s="1"/>
  <c r="AK203" i="13"/>
  <c r="AN203" i="13" s="1"/>
  <c r="AK195" i="13"/>
  <c r="AN195" i="13" s="1"/>
  <c r="AK198" i="13"/>
  <c r="AN198" i="13" s="1"/>
  <c r="AK190" i="13"/>
  <c r="AN190" i="13" s="1"/>
  <c r="AK206" i="13"/>
  <c r="AN206" i="13" s="1"/>
  <c r="AK193" i="13"/>
  <c r="AK201" i="13"/>
  <c r="AN201" i="13" s="1"/>
  <c r="AK172" i="13"/>
  <c r="AK167" i="13"/>
  <c r="AK151" i="13"/>
  <c r="AK148" i="13"/>
  <c r="AK134" i="13"/>
  <c r="AK124" i="13"/>
  <c r="AN124" i="13" s="1"/>
  <c r="AK138" i="13"/>
  <c r="AK139" i="13"/>
  <c r="AK120" i="13"/>
  <c r="AN120" i="13" s="1"/>
  <c r="AK112" i="13"/>
  <c r="AK121" i="13"/>
  <c r="AN121" i="13" s="1"/>
  <c r="AK115" i="13"/>
  <c r="AN115" i="13" s="1"/>
  <c r="AK137" i="13"/>
  <c r="AK113" i="13"/>
  <c r="AK122" i="13"/>
  <c r="AN122" i="13" s="1"/>
  <c r="AK116" i="13"/>
  <c r="AN116" i="13" s="1"/>
  <c r="AK108" i="13"/>
  <c r="AN108" i="13" s="1"/>
  <c r="AK119" i="13"/>
  <c r="AN119" i="13" s="1"/>
  <c r="AK111" i="13"/>
  <c r="AN111" i="13" s="1"/>
  <c r="AK173" i="13"/>
  <c r="AK117" i="13"/>
  <c r="AN117" i="13" s="1"/>
  <c r="AK109" i="13"/>
  <c r="AN109" i="13" s="1"/>
  <c r="AK107" i="13"/>
  <c r="AN107" i="13" s="1"/>
  <c r="AK103" i="13"/>
  <c r="AN103" i="13" s="1"/>
  <c r="AK95" i="13"/>
  <c r="AK79" i="13"/>
  <c r="AK106" i="13"/>
  <c r="AK66" i="13"/>
  <c r="AK114" i="13"/>
  <c r="AN114" i="13" s="1"/>
  <c r="AK110" i="13"/>
  <c r="AN110" i="13" s="1"/>
  <c r="AK67" i="13"/>
  <c r="AN67" i="13" s="1"/>
  <c r="AK102" i="13"/>
  <c r="AK78" i="13"/>
  <c r="AK105" i="13"/>
  <c r="AN105" i="13" s="1"/>
  <c r="AK118" i="13"/>
  <c r="AN118" i="13" s="1"/>
  <c r="AK68" i="13"/>
  <c r="AK88" i="13"/>
  <c r="AK59" i="13"/>
  <c r="AK51" i="13"/>
  <c r="AN51" i="13" s="1"/>
  <c r="AK39" i="13"/>
  <c r="AN39" i="13" s="1"/>
  <c r="AK123" i="13"/>
  <c r="AK62" i="13"/>
  <c r="AN62" i="13" s="1"/>
  <c r="AK54" i="13"/>
  <c r="AK42" i="13"/>
  <c r="AN42" i="13" s="1"/>
  <c r="AK80" i="13"/>
  <c r="AK60" i="13"/>
  <c r="AN60" i="13" s="1"/>
  <c r="AK52" i="13"/>
  <c r="AN52" i="13" s="1"/>
  <c r="AK40" i="13"/>
  <c r="AK63" i="13"/>
  <c r="AN63" i="13" s="1"/>
  <c r="AK55" i="13"/>
  <c r="AN55" i="13" s="1"/>
  <c r="AK43" i="13"/>
  <c r="AN43" i="13" s="1"/>
  <c r="AK58" i="13"/>
  <c r="AN58" i="13" s="1"/>
  <c r="AK50" i="13"/>
  <c r="AN50" i="13" s="1"/>
  <c r="AK46" i="13"/>
  <c r="AK38" i="13"/>
  <c r="AN38" i="13" s="1"/>
  <c r="AK104" i="13"/>
  <c r="AN104" i="13" s="1"/>
  <c r="AK65" i="13"/>
  <c r="AK61" i="13"/>
  <c r="AK53" i="13"/>
  <c r="AN53" i="13" s="1"/>
  <c r="AK41" i="13"/>
  <c r="AN41" i="13" s="1"/>
  <c r="AK49" i="13"/>
  <c r="AN49" i="13" s="1"/>
  <c r="AK44" i="13"/>
  <c r="AK37" i="13"/>
  <c r="AN37" i="13" s="1"/>
  <c r="AK34" i="13"/>
  <c r="AN34" i="13" s="1"/>
  <c r="AK26" i="13"/>
  <c r="AK18" i="13"/>
  <c r="AK10" i="13"/>
  <c r="AN10" i="13" s="1"/>
  <c r="AK36" i="13"/>
  <c r="AK29" i="13"/>
  <c r="AN29" i="13" s="1"/>
  <c r="AK21" i="13"/>
  <c r="AK13" i="13"/>
  <c r="AN13" i="13" s="1"/>
  <c r="AK32" i="13"/>
  <c r="AN32" i="13" s="1"/>
  <c r="AK24" i="13"/>
  <c r="AN24" i="13" s="1"/>
  <c r="AK16" i="13"/>
  <c r="AK35" i="13"/>
  <c r="AN35" i="13" s="1"/>
  <c r="AK27" i="13"/>
  <c r="AN27" i="13" s="1"/>
  <c r="AK11" i="13"/>
  <c r="AN11" i="13" s="1"/>
  <c r="AK64" i="13"/>
  <c r="AK30" i="13"/>
  <c r="AN30" i="13" s="1"/>
  <c r="AA6" i="13"/>
  <c r="AI6" i="13"/>
  <c r="AL6" i="13" s="1"/>
  <c r="AI7" i="13"/>
  <c r="AL7" i="13" s="1"/>
  <c r="AJ9" i="13"/>
  <c r="X10" i="13"/>
  <c r="AB12" i="13"/>
  <c r="AE12" i="13" s="1"/>
  <c r="S14" i="13"/>
  <c r="AI14" i="13"/>
  <c r="AL14" i="13" s="1"/>
  <c r="Y16" i="13"/>
  <c r="AJ17" i="13"/>
  <c r="O18" i="13"/>
  <c r="I21" i="13"/>
  <c r="L21" i="13" s="1"/>
  <c r="AJ22" i="13"/>
  <c r="AK25" i="13"/>
  <c r="AN25" i="13" s="1"/>
  <c r="AB28" i="13"/>
  <c r="AJ30" i="13"/>
  <c r="AI46" i="13"/>
  <c r="AL46" i="13" s="1"/>
  <c r="AK56" i="13"/>
  <c r="AN56" i="13" s="1"/>
  <c r="Q60" i="13"/>
  <c r="R84" i="13"/>
  <c r="AB7" i="13"/>
  <c r="AE7" i="13" s="1"/>
  <c r="X11" i="13"/>
  <c r="W11" i="13"/>
  <c r="AB15" i="13"/>
  <c r="AE15" i="13" s="1"/>
  <c r="AA15" i="13"/>
  <c r="AD15" i="13" s="1"/>
  <c r="Z15" i="13"/>
  <c r="AC15" i="13" s="1"/>
  <c r="G25" i="13"/>
  <c r="J29" i="13"/>
  <c r="M29" i="13" s="1"/>
  <c r="S21" i="13"/>
  <c r="V21" i="13" s="1"/>
  <c r="P25" i="13"/>
  <c r="O25" i="13"/>
  <c r="S29" i="13"/>
  <c r="V29" i="13" s="1"/>
  <c r="R29" i="13"/>
  <c r="U29" i="13" s="1"/>
  <c r="AB21" i="13"/>
  <c r="AA21" i="13"/>
  <c r="AD21" i="13" s="1"/>
  <c r="Y25" i="13"/>
  <c r="X25" i="13"/>
  <c r="W25" i="13"/>
  <c r="AB29" i="13"/>
  <c r="AE29" i="13" s="1"/>
  <c r="AA29" i="13"/>
  <c r="AD29" i="13" s="1"/>
  <c r="Z29" i="13"/>
  <c r="AC29" i="13" s="1"/>
  <c r="I35" i="13"/>
  <c r="L35" i="13" s="1"/>
  <c r="H35" i="13"/>
  <c r="K35" i="13" s="1"/>
  <c r="E39" i="13"/>
  <c r="G39" i="13"/>
  <c r="I43" i="13"/>
  <c r="L43" i="13" s="1"/>
  <c r="H43" i="13"/>
  <c r="K43" i="13" s="1"/>
  <c r="J43" i="13"/>
  <c r="M43" i="13" s="1"/>
  <c r="Q35" i="13"/>
  <c r="T35" i="13" s="1"/>
  <c r="P39" i="13"/>
  <c r="O39" i="13"/>
  <c r="N39" i="13"/>
  <c r="Q43" i="13"/>
  <c r="T43" i="13" s="1"/>
  <c r="S43" i="13"/>
  <c r="V43" i="13" s="1"/>
  <c r="AB35" i="13"/>
  <c r="AE35" i="13" s="1"/>
  <c r="Y39" i="13"/>
  <c r="X39" i="13"/>
  <c r="W39" i="13"/>
  <c r="AB43" i="13"/>
  <c r="AE43" i="13" s="1"/>
  <c r="AA43" i="13"/>
  <c r="AD43" i="13" s="1"/>
  <c r="Z43" i="13"/>
  <c r="AC43" i="13" s="1"/>
  <c r="J50" i="13"/>
  <c r="M50" i="13" s="1"/>
  <c r="I50" i="13"/>
  <c r="F54" i="13"/>
  <c r="E54" i="13"/>
  <c r="G54" i="13"/>
  <c r="J58" i="13"/>
  <c r="I58" i="13"/>
  <c r="L58" i="13" s="1"/>
  <c r="H58" i="13"/>
  <c r="K58" i="13" s="1"/>
  <c r="F62" i="13"/>
  <c r="E62" i="13"/>
  <c r="F63" i="13"/>
  <c r="E63" i="13"/>
  <c r="I67" i="13"/>
  <c r="L67" i="13" s="1"/>
  <c r="H67" i="13"/>
  <c r="K67" i="13" s="1"/>
  <c r="J67" i="13"/>
  <c r="M67" i="13" s="1"/>
  <c r="H76" i="13"/>
  <c r="K76" i="13" s="1"/>
  <c r="J76" i="13"/>
  <c r="M76" i="13" s="1"/>
  <c r="I76" i="13"/>
  <c r="G80" i="13"/>
  <c r="F80" i="13"/>
  <c r="H84" i="13"/>
  <c r="J84" i="13"/>
  <c r="M84" i="13" s="1"/>
  <c r="I84" i="13"/>
  <c r="G88" i="13"/>
  <c r="F88" i="13"/>
  <c r="E88" i="13"/>
  <c r="J92" i="13"/>
  <c r="M92" i="13" s="1"/>
  <c r="H92" i="13"/>
  <c r="K92" i="13" s="1"/>
  <c r="I92" i="13"/>
  <c r="L92" i="13" s="1"/>
  <c r="B34" i="7"/>
  <c r="A62" i="7"/>
  <c r="AH83" i="13" s="1"/>
  <c r="H104" i="13"/>
  <c r="J104" i="13"/>
  <c r="M104" i="13" s="1"/>
  <c r="I104" i="13"/>
  <c r="E108" i="13"/>
  <c r="G108" i="13"/>
  <c r="F108" i="13"/>
  <c r="J112" i="13"/>
  <c r="M112" i="13" s="1"/>
  <c r="I112" i="13"/>
  <c r="H112" i="13"/>
  <c r="F116" i="13"/>
  <c r="E116" i="13"/>
  <c r="G116" i="13"/>
  <c r="H121" i="13"/>
  <c r="I121" i="13"/>
  <c r="J121" i="13"/>
  <c r="M121" i="13" s="1"/>
  <c r="J133" i="13"/>
  <c r="M133" i="13" s="1"/>
  <c r="H133" i="13"/>
  <c r="I133" i="13"/>
  <c r="L133" i="13" s="1"/>
  <c r="F137" i="13"/>
  <c r="G137" i="13"/>
  <c r="E137" i="13"/>
  <c r="J141" i="13"/>
  <c r="M141" i="13" s="1"/>
  <c r="H141" i="13"/>
  <c r="K141" i="13" s="1"/>
  <c r="I141" i="13"/>
  <c r="L141" i="13" s="1"/>
  <c r="G145" i="13"/>
  <c r="E145" i="13"/>
  <c r="F145" i="13"/>
  <c r="I150" i="13"/>
  <c r="L150" i="13" s="1"/>
  <c r="H150" i="13"/>
  <c r="K150" i="13" s="1"/>
  <c r="J150" i="13"/>
  <c r="B36" i="9"/>
  <c r="G161" i="13"/>
  <c r="E161" i="13"/>
  <c r="F161" i="13"/>
  <c r="J165" i="13"/>
  <c r="M165" i="13" s="1"/>
  <c r="H165" i="13"/>
  <c r="K165" i="13" s="1"/>
  <c r="I165" i="13"/>
  <c r="G169" i="13"/>
  <c r="F169" i="13"/>
  <c r="E169" i="13"/>
  <c r="J173" i="13"/>
  <c r="M173" i="13" s="1"/>
  <c r="H173" i="13"/>
  <c r="K173" i="13" s="1"/>
  <c r="I173" i="13"/>
  <c r="F178" i="13"/>
  <c r="E178" i="13"/>
  <c r="G178" i="13"/>
  <c r="J182" i="13"/>
  <c r="M182" i="13" s="1"/>
  <c r="I182" i="13"/>
  <c r="L182" i="13" s="1"/>
  <c r="H182" i="13"/>
  <c r="F191" i="13"/>
  <c r="E191" i="13"/>
  <c r="G191" i="13"/>
  <c r="J195" i="13"/>
  <c r="M195" i="13" s="1"/>
  <c r="I195" i="13"/>
  <c r="L195" i="13" s="1"/>
  <c r="H195" i="13"/>
  <c r="F199" i="13"/>
  <c r="E199" i="13"/>
  <c r="G199" i="13"/>
  <c r="J203" i="13"/>
  <c r="I203" i="13"/>
  <c r="L203" i="13" s="1"/>
  <c r="H203" i="13"/>
  <c r="K203" i="13" s="1"/>
  <c r="G207" i="13"/>
  <c r="F207" i="13"/>
  <c r="E207" i="13"/>
  <c r="I212" i="13"/>
  <c r="H212" i="13"/>
  <c r="J212" i="13"/>
  <c r="G222" i="13"/>
  <c r="F222" i="13"/>
  <c r="E222" i="13"/>
  <c r="H226" i="13"/>
  <c r="K226" i="13" s="1"/>
  <c r="J226" i="13"/>
  <c r="M226" i="13" s="1"/>
  <c r="I226" i="13"/>
  <c r="G230" i="13"/>
  <c r="F230" i="13"/>
  <c r="E230" i="13"/>
  <c r="H234" i="13"/>
  <c r="K234" i="13" s="1"/>
  <c r="J234" i="13"/>
  <c r="M234" i="13" s="1"/>
  <c r="I234" i="13"/>
  <c r="L234" i="13" s="1"/>
  <c r="G238" i="13"/>
  <c r="F238" i="13"/>
  <c r="E238" i="13"/>
  <c r="J242" i="13"/>
  <c r="M242" i="13" s="1"/>
  <c r="I242" i="13"/>
  <c r="L242" i="13" s="1"/>
  <c r="H242" i="13"/>
  <c r="K242" i="13" s="1"/>
  <c r="J243" i="13"/>
  <c r="M243" i="13" s="1"/>
  <c r="I243" i="13"/>
  <c r="L243" i="13" s="1"/>
  <c r="H243" i="13"/>
  <c r="F247" i="13"/>
  <c r="E247" i="13"/>
  <c r="G247" i="13"/>
  <c r="AJ6" i="13"/>
  <c r="Z7" i="13"/>
  <c r="AC7" i="13" s="1"/>
  <c r="AK7" i="13"/>
  <c r="X8" i="13"/>
  <c r="AI8" i="13"/>
  <c r="AL8" i="13" s="1"/>
  <c r="AK9" i="13"/>
  <c r="N10" i="13"/>
  <c r="AJ14" i="13"/>
  <c r="AK17" i="13"/>
  <c r="AN17" i="13" s="1"/>
  <c r="Z21" i="13"/>
  <c r="AC21" i="13" s="1"/>
  <c r="E22" i="13"/>
  <c r="AK22" i="13"/>
  <c r="F25" i="13"/>
  <c r="Q26" i="13"/>
  <c r="AG29" i="13"/>
  <c r="AI50" i="13"/>
  <c r="AL50" i="13" s="1"/>
  <c r="Y53" i="13"/>
  <c r="S75" i="13"/>
  <c r="S106" i="13"/>
  <c r="AA7" i="13"/>
  <c r="AD7" i="13" s="1"/>
  <c r="Y8" i="13"/>
  <c r="AK8" i="13"/>
  <c r="AN8" i="13" s="1"/>
  <c r="Q12" i="13"/>
  <c r="T12" i="13" s="1"/>
  <c r="AK14" i="13"/>
  <c r="AN14" i="13" s="1"/>
  <c r="AG18" i="13"/>
  <c r="AJ20" i="13"/>
  <c r="AM20" i="13" s="1"/>
  <c r="AK23" i="13"/>
  <c r="AN23" i="13" s="1"/>
  <c r="P24" i="13"/>
  <c r="AG32" i="13"/>
  <c r="H34" i="13"/>
  <c r="K34" i="13" s="1"/>
  <c r="AI35" i="13"/>
  <c r="AG40" i="13"/>
  <c r="O54" i="13"/>
  <c r="A85" i="13"/>
  <c r="A188" i="13"/>
  <c r="A183" i="13"/>
  <c r="A184" i="13" s="1"/>
  <c r="A185" i="13" s="1"/>
  <c r="A186" i="13" s="1"/>
  <c r="A187" i="13" s="1"/>
  <c r="U199" i="13"/>
  <c r="AE190" i="13"/>
  <c r="AE205" i="13"/>
  <c r="V194" i="13"/>
  <c r="AC199" i="13"/>
  <c r="AE197" i="13"/>
  <c r="AE231" i="13"/>
  <c r="AD236" i="13"/>
  <c r="AE223" i="13"/>
  <c r="AD228" i="13"/>
  <c r="AC233" i="13"/>
  <c r="V236" i="13"/>
  <c r="U241" i="13"/>
  <c r="T222" i="13"/>
  <c r="AE42" i="13" l="1"/>
  <c r="AE34" i="13"/>
  <c r="M208" i="13"/>
  <c r="K49" i="13"/>
  <c r="AE11" i="13"/>
  <c r="T40" i="13"/>
  <c r="L148" i="13"/>
  <c r="L202" i="13"/>
  <c r="AM192" i="13"/>
  <c r="M15" i="13"/>
  <c r="K82" i="13"/>
  <c r="U26" i="13"/>
  <c r="AE6" i="13"/>
  <c r="L45" i="13"/>
  <c r="AE23" i="13"/>
  <c r="U41" i="13"/>
  <c r="AD31" i="13"/>
  <c r="M40" i="13"/>
  <c r="AM233" i="13"/>
  <c r="M240" i="13"/>
  <c r="M163" i="13"/>
  <c r="AE14" i="13"/>
  <c r="AM119" i="13"/>
  <c r="AM227" i="13"/>
  <c r="K139" i="13"/>
  <c r="M13" i="13"/>
  <c r="K17" i="13"/>
  <c r="AM196" i="13"/>
  <c r="M201" i="13"/>
  <c r="AD37" i="13"/>
  <c r="V41" i="13"/>
  <c r="AE31" i="13"/>
  <c r="L17" i="13"/>
  <c r="AN15" i="13"/>
  <c r="V7" i="13"/>
  <c r="AC13" i="13"/>
  <c r="L180" i="13"/>
  <c r="AE37" i="13"/>
  <c r="U149" i="13"/>
  <c r="AM232" i="13"/>
  <c r="K248" i="13"/>
  <c r="V106" i="13"/>
  <c r="AM204" i="13"/>
  <c r="K148" i="13"/>
  <c r="M239" i="13"/>
  <c r="U15" i="13"/>
  <c r="AC23" i="13"/>
  <c r="V75" i="13"/>
  <c r="AE141" i="13"/>
  <c r="AC139" i="13"/>
  <c r="T138" i="13"/>
  <c r="AE103" i="13"/>
  <c r="V107" i="13"/>
  <c r="AE120" i="13"/>
  <c r="AE124" i="13"/>
  <c r="U76" i="13"/>
  <c r="L241" i="13"/>
  <c r="AM61" i="13"/>
  <c r="AM106" i="13"/>
  <c r="V8" i="13"/>
  <c r="AD42" i="13"/>
  <c r="AM31" i="13"/>
  <c r="AM197" i="13"/>
  <c r="M131" i="13"/>
  <c r="T41" i="13"/>
  <c r="M45" i="13"/>
  <c r="AC31" i="13"/>
  <c r="AD151" i="13"/>
  <c r="K13" i="13"/>
  <c r="U164" i="13"/>
  <c r="AM209" i="13"/>
  <c r="AM225" i="13"/>
  <c r="V15" i="13"/>
  <c r="T163" i="13"/>
  <c r="T171" i="13"/>
  <c r="AN6" i="13"/>
  <c r="T160" i="13"/>
  <c r="U84" i="13"/>
  <c r="T137" i="13"/>
  <c r="AE135" i="13"/>
  <c r="AE145" i="13"/>
  <c r="T103" i="13"/>
  <c r="AC118" i="13"/>
  <c r="AE40" i="13"/>
  <c r="AE142" i="13"/>
  <c r="U143" i="13"/>
  <c r="U131" i="13"/>
  <c r="AC151" i="13"/>
  <c r="AE108" i="13"/>
  <c r="AD113" i="13"/>
  <c r="T120" i="13"/>
  <c r="AE122" i="13"/>
  <c r="M211" i="13"/>
  <c r="AM11" i="13"/>
  <c r="AM206" i="13"/>
  <c r="AM223" i="13"/>
  <c r="V59" i="13"/>
  <c r="U52" i="13"/>
  <c r="V63" i="13"/>
  <c r="AE147" i="13"/>
  <c r="AD108" i="13"/>
  <c r="AE115" i="13"/>
  <c r="V119" i="13"/>
  <c r="V123" i="13"/>
  <c r="AM36" i="13"/>
  <c r="AM112" i="13"/>
  <c r="AM236" i="13"/>
  <c r="AM222" i="13"/>
  <c r="L23" i="13"/>
  <c r="T172" i="13"/>
  <c r="AE148" i="13"/>
  <c r="AD134" i="13"/>
  <c r="AD150" i="13"/>
  <c r="U152" i="13"/>
  <c r="V148" i="13"/>
  <c r="AC113" i="13"/>
  <c r="V121" i="13"/>
  <c r="V83" i="13"/>
  <c r="AD140" i="13"/>
  <c r="U105" i="13"/>
  <c r="V117" i="13"/>
  <c r="T124" i="13"/>
  <c r="T56" i="13"/>
  <c r="T165" i="13"/>
  <c r="U167" i="13"/>
  <c r="AM45" i="13"/>
  <c r="T15" i="13"/>
  <c r="L37" i="13"/>
  <c r="V175" i="13"/>
  <c r="AM6" i="13"/>
  <c r="AD133" i="13"/>
  <c r="V147" i="13"/>
  <c r="U132" i="13"/>
  <c r="AD147" i="13"/>
  <c r="AC152" i="13"/>
  <c r="AD149" i="13"/>
  <c r="AD148" i="13"/>
  <c r="T106" i="13"/>
  <c r="AE113" i="13"/>
  <c r="U121" i="13"/>
  <c r="U94" i="13"/>
  <c r="AM57" i="13"/>
  <c r="AD13" i="13"/>
  <c r="M202" i="13"/>
  <c r="AC20" i="13"/>
  <c r="U6" i="13"/>
  <c r="AM205" i="13"/>
  <c r="AM193" i="13"/>
  <c r="M232" i="13"/>
  <c r="L139" i="13"/>
  <c r="L223" i="13"/>
  <c r="L146" i="13"/>
  <c r="AD27" i="13"/>
  <c r="V18" i="13"/>
  <c r="M7" i="13"/>
  <c r="AD23" i="13"/>
  <c r="V138" i="13"/>
  <c r="AC56" i="13"/>
  <c r="V58" i="13"/>
  <c r="V68" i="13"/>
  <c r="K16" i="13"/>
  <c r="U138" i="13"/>
  <c r="T118" i="13"/>
  <c r="U87" i="13"/>
  <c r="AM68" i="13"/>
  <c r="V169" i="13"/>
  <c r="T179" i="13"/>
  <c r="T147" i="13"/>
  <c r="AC153" i="13"/>
  <c r="AE149" i="13"/>
  <c r="AD104" i="13"/>
  <c r="V135" i="13"/>
  <c r="AD135" i="13"/>
  <c r="AC140" i="13"/>
  <c r="T134" i="13"/>
  <c r="U133" i="13"/>
  <c r="V144" i="13"/>
  <c r="AE114" i="13"/>
  <c r="U117" i="13"/>
  <c r="AC106" i="13"/>
  <c r="T105" i="13"/>
  <c r="T114" i="13"/>
  <c r="AE107" i="13"/>
  <c r="U116" i="13"/>
  <c r="AC107" i="13"/>
  <c r="AD118" i="13"/>
  <c r="U120" i="13"/>
  <c r="T121" i="13"/>
  <c r="AD122" i="13"/>
  <c r="AM32" i="13"/>
  <c r="AD66" i="13"/>
  <c r="V133" i="13"/>
  <c r="T143" i="13"/>
  <c r="T132" i="13"/>
  <c r="V140" i="13"/>
  <c r="AC133" i="13"/>
  <c r="AE139" i="13"/>
  <c r="AD144" i="13"/>
  <c r="U151" i="13"/>
  <c r="U113" i="13"/>
  <c r="AD123" i="13"/>
  <c r="V113" i="13"/>
  <c r="U118" i="13"/>
  <c r="T111" i="13"/>
  <c r="U123" i="13"/>
  <c r="V94" i="13"/>
  <c r="V80" i="13"/>
  <c r="U90" i="13"/>
  <c r="AM41" i="13"/>
  <c r="AM26" i="13"/>
  <c r="AM102" i="13"/>
  <c r="AM103" i="13"/>
  <c r="AM110" i="13"/>
  <c r="AM231" i="13"/>
  <c r="AM214" i="13"/>
  <c r="AE54" i="13"/>
  <c r="T57" i="13"/>
  <c r="AE55" i="13"/>
  <c r="AC53" i="13"/>
  <c r="AD64" i="13"/>
  <c r="K12" i="13"/>
  <c r="L175" i="13"/>
  <c r="K153" i="13"/>
  <c r="V27" i="13"/>
  <c r="L106" i="13"/>
  <c r="T173" i="13"/>
  <c r="T164" i="13"/>
  <c r="K30" i="13"/>
  <c r="M113" i="13"/>
  <c r="M17" i="13"/>
  <c r="AC62" i="13"/>
  <c r="AE46" i="13"/>
  <c r="M46" i="13"/>
  <c r="M176" i="13"/>
  <c r="K160" i="13"/>
  <c r="K199" i="13"/>
  <c r="L153" i="13"/>
  <c r="L174" i="13"/>
  <c r="K95" i="13"/>
  <c r="AE20" i="13"/>
  <c r="T178" i="13"/>
  <c r="U172" i="13"/>
  <c r="U163" i="13"/>
  <c r="T162" i="13"/>
  <c r="V89" i="13"/>
  <c r="T60" i="13"/>
  <c r="AM121" i="13"/>
  <c r="K224" i="13"/>
  <c r="K237" i="13"/>
  <c r="L229" i="13"/>
  <c r="U161" i="13"/>
  <c r="V171" i="13"/>
  <c r="T169" i="13"/>
  <c r="U171" i="13"/>
  <c r="U170" i="13"/>
  <c r="V180" i="13"/>
  <c r="V181" i="13"/>
  <c r="L115" i="13"/>
  <c r="AL24" i="13"/>
  <c r="K204" i="13"/>
  <c r="M196" i="13"/>
  <c r="U24" i="13"/>
  <c r="V174" i="13"/>
  <c r="K122" i="13"/>
  <c r="AC11" i="13"/>
  <c r="AD137" i="13"/>
  <c r="AE153" i="13"/>
  <c r="AE106" i="13"/>
  <c r="AN226" i="13"/>
  <c r="AN223" i="13"/>
  <c r="AN237" i="13"/>
  <c r="AN244" i="13"/>
  <c r="AC138" i="13"/>
  <c r="AC143" i="13"/>
  <c r="U146" i="13"/>
  <c r="U145" i="13"/>
  <c r="K132" i="13"/>
  <c r="T84" i="13"/>
  <c r="V91" i="13"/>
  <c r="U82" i="13"/>
  <c r="U78" i="13"/>
  <c r="L57" i="13"/>
  <c r="AM60" i="13"/>
  <c r="AM51" i="13"/>
  <c r="AM241" i="13"/>
  <c r="M147" i="13"/>
  <c r="AL29" i="13"/>
  <c r="AL52" i="13"/>
  <c r="AL103" i="13"/>
  <c r="AL114" i="13"/>
  <c r="AL195" i="13"/>
  <c r="AL191" i="13"/>
  <c r="AL209" i="13"/>
  <c r="AE61" i="13"/>
  <c r="AE58" i="13"/>
  <c r="V67" i="13"/>
  <c r="U51" i="13"/>
  <c r="V62" i="13"/>
  <c r="L246" i="13"/>
  <c r="L206" i="13"/>
  <c r="K23" i="13"/>
  <c r="M160" i="13"/>
  <c r="T25" i="13"/>
  <c r="M123" i="13"/>
  <c r="K114" i="13"/>
  <c r="V179" i="13"/>
  <c r="V178" i="13"/>
  <c r="V11" i="13"/>
  <c r="AN212" i="13"/>
  <c r="L211" i="13"/>
  <c r="AC142" i="13"/>
  <c r="V142" i="13"/>
  <c r="T150" i="13"/>
  <c r="AC104" i="13"/>
  <c r="K57" i="13"/>
  <c r="AL40" i="13"/>
  <c r="L145" i="13"/>
  <c r="AC24" i="13"/>
  <c r="L24" i="13"/>
  <c r="M16" i="13"/>
  <c r="M235" i="13"/>
  <c r="L176" i="13"/>
  <c r="M143" i="13"/>
  <c r="M108" i="13"/>
  <c r="AE36" i="13"/>
  <c r="V39" i="13"/>
  <c r="U25" i="13"/>
  <c r="U11" i="13"/>
  <c r="L228" i="13"/>
  <c r="L207" i="13"/>
  <c r="K161" i="13"/>
  <c r="L177" i="13"/>
  <c r="L168" i="13"/>
  <c r="AC22" i="13"/>
  <c r="K107" i="13"/>
  <c r="K80" i="13"/>
  <c r="K213" i="13"/>
  <c r="M204" i="13"/>
  <c r="M114" i="13"/>
  <c r="K62" i="13"/>
  <c r="M54" i="13"/>
  <c r="T32" i="13"/>
  <c r="AE18" i="13"/>
  <c r="V160" i="13"/>
  <c r="V165" i="13"/>
  <c r="T175" i="13"/>
  <c r="M60" i="13"/>
  <c r="U22" i="13"/>
  <c r="AN57" i="13"/>
  <c r="AN112" i="13"/>
  <c r="M225" i="13"/>
  <c r="V82" i="13"/>
  <c r="T81" i="13"/>
  <c r="T88" i="13"/>
  <c r="U85" i="13"/>
  <c r="V95" i="13"/>
  <c r="AM42" i="13"/>
  <c r="AM37" i="13"/>
  <c r="AM120" i="13"/>
  <c r="AM240" i="13"/>
  <c r="L201" i="13"/>
  <c r="M171" i="13"/>
  <c r="L65" i="13"/>
  <c r="AL66" i="13"/>
  <c r="AL65" i="13"/>
  <c r="AL118" i="13"/>
  <c r="AL122" i="13"/>
  <c r="AL215" i="13"/>
  <c r="AL239" i="13"/>
  <c r="K239" i="13"/>
  <c r="T49" i="13"/>
  <c r="T65" i="13"/>
  <c r="AD52" i="13"/>
  <c r="AC57" i="13"/>
  <c r="AE63" i="13"/>
  <c r="AE51" i="13"/>
  <c r="AD56" i="13"/>
  <c r="AC61" i="13"/>
  <c r="AD53" i="13"/>
  <c r="AC58" i="13"/>
  <c r="AE64" i="13"/>
  <c r="AC67" i="13"/>
  <c r="AC12" i="13"/>
  <c r="L215" i="13"/>
  <c r="M145" i="13"/>
  <c r="AD24" i="13"/>
  <c r="K32" i="13"/>
  <c r="M24" i="13"/>
  <c r="M23" i="13"/>
  <c r="K235" i="13"/>
  <c r="L152" i="13"/>
  <c r="K143" i="13"/>
  <c r="AD36" i="13"/>
  <c r="AC8" i="13"/>
  <c r="K236" i="13"/>
  <c r="M228" i="13"/>
  <c r="L169" i="13"/>
  <c r="L227" i="13"/>
  <c r="K177" i="13"/>
  <c r="M22" i="13"/>
  <c r="L107" i="13"/>
  <c r="L213" i="13"/>
  <c r="M79" i="13"/>
  <c r="U32" i="13"/>
  <c r="U160" i="13"/>
  <c r="V164" i="13"/>
  <c r="U173" i="13"/>
  <c r="U43" i="13"/>
  <c r="U83" i="13"/>
  <c r="V168" i="13"/>
  <c r="K212" i="13"/>
  <c r="AC147" i="13"/>
  <c r="AC137" i="13"/>
  <c r="AC134" i="13"/>
  <c r="U139" i="13"/>
  <c r="V150" i="13"/>
  <c r="AD103" i="13"/>
  <c r="AC110" i="13"/>
  <c r="V109" i="13"/>
  <c r="U114" i="13"/>
  <c r="AC28" i="13"/>
  <c r="AD67" i="13"/>
  <c r="AM16" i="13"/>
  <c r="AM56" i="13"/>
  <c r="AM190" i="13"/>
  <c r="AM238" i="13"/>
  <c r="M65" i="13"/>
  <c r="AL38" i="13"/>
  <c r="AL115" i="13"/>
  <c r="AL214" i="13"/>
  <c r="AL246" i="13"/>
  <c r="K89" i="13"/>
  <c r="U68" i="13"/>
  <c r="AC54" i="13"/>
  <c r="T64" i="13"/>
  <c r="AE68" i="13"/>
  <c r="U35" i="13"/>
  <c r="L190" i="13"/>
  <c r="AE24" i="13"/>
  <c r="U10" i="13"/>
  <c r="K244" i="13"/>
  <c r="M44" i="13"/>
  <c r="M36" i="13"/>
  <c r="U166" i="13"/>
  <c r="V167" i="13"/>
  <c r="T168" i="13"/>
  <c r="T167" i="13"/>
  <c r="K78" i="13"/>
  <c r="AL241" i="13"/>
  <c r="M223" i="13"/>
  <c r="L162" i="13"/>
  <c r="M146" i="13"/>
  <c r="AD57" i="13"/>
  <c r="U12" i="13"/>
  <c r="L137" i="13"/>
  <c r="L27" i="13"/>
  <c r="T26" i="13"/>
  <c r="L226" i="13"/>
  <c r="AM22" i="13"/>
  <c r="AN66" i="13"/>
  <c r="K243" i="13"/>
  <c r="L112" i="13"/>
  <c r="L84" i="13"/>
  <c r="AN54" i="13"/>
  <c r="L225" i="13"/>
  <c r="K181" i="13"/>
  <c r="M172" i="13"/>
  <c r="T77" i="13"/>
  <c r="AM7" i="13"/>
  <c r="AM123" i="13"/>
  <c r="AM191" i="13"/>
  <c r="AM237" i="13"/>
  <c r="K201" i="13"/>
  <c r="M193" i="13"/>
  <c r="AL198" i="13"/>
  <c r="L64" i="13"/>
  <c r="AN28" i="13"/>
  <c r="M58" i="13"/>
  <c r="AN61" i="13"/>
  <c r="AN7" i="13"/>
  <c r="L121" i="13"/>
  <c r="AE21" i="13"/>
  <c r="AN26" i="13"/>
  <c r="L165" i="13"/>
  <c r="K121" i="13"/>
  <c r="AD6" i="13"/>
  <c r="AN40" i="13"/>
  <c r="AN192" i="13"/>
  <c r="AD141" i="13"/>
  <c r="AD152" i="13"/>
  <c r="V149" i="13"/>
  <c r="U107" i="13"/>
  <c r="T109" i="13"/>
  <c r="T80" i="13"/>
  <c r="V77" i="13"/>
  <c r="T83" i="13"/>
  <c r="AD28" i="13"/>
  <c r="V28" i="13"/>
  <c r="AM10" i="13"/>
  <c r="AM55" i="13"/>
  <c r="AM215" i="13"/>
  <c r="K232" i="13"/>
  <c r="AL58" i="13"/>
  <c r="AL34" i="13"/>
  <c r="AL208" i="13"/>
  <c r="K208" i="13"/>
  <c r="M138" i="13"/>
  <c r="V50" i="13"/>
  <c r="AD51" i="13"/>
  <c r="AE50" i="13"/>
  <c r="AD55" i="13"/>
  <c r="AC60" i="13"/>
  <c r="T54" i="13"/>
  <c r="V54" i="13"/>
  <c r="U59" i="13"/>
  <c r="T58" i="13"/>
  <c r="T55" i="13"/>
  <c r="AC65" i="13"/>
  <c r="AD32" i="13"/>
  <c r="T17" i="13"/>
  <c r="V38" i="13"/>
  <c r="L93" i="13"/>
  <c r="AC16" i="13"/>
  <c r="M151" i="13"/>
  <c r="U37" i="13"/>
  <c r="M142" i="13"/>
  <c r="AK182" i="13"/>
  <c r="AK164" i="13"/>
  <c r="AE132" i="13"/>
  <c r="T151" i="13"/>
  <c r="AD146" i="13"/>
  <c r="U148" i="13"/>
  <c r="AC117" i="13"/>
  <c r="AD111" i="13"/>
  <c r="U111" i="13"/>
  <c r="W83" i="13"/>
  <c r="V78" i="13"/>
  <c r="W76" i="13"/>
  <c r="Y82" i="13"/>
  <c r="Y90" i="13"/>
  <c r="X76" i="13"/>
  <c r="W80" i="13"/>
  <c r="K91" i="13"/>
  <c r="K42" i="13"/>
  <c r="AM8" i="13"/>
  <c r="AJ78" i="13"/>
  <c r="AJ94" i="13"/>
  <c r="AJ136" i="13"/>
  <c r="AJ162" i="13"/>
  <c r="AI88" i="13"/>
  <c r="AI134" i="13"/>
  <c r="AI167" i="13"/>
  <c r="AI178" i="13"/>
  <c r="AE52" i="13"/>
  <c r="U40" i="13"/>
  <c r="AE26" i="13"/>
  <c r="M12" i="13"/>
  <c r="AG91" i="13"/>
  <c r="AG150" i="13"/>
  <c r="X170" i="13"/>
  <c r="W173" i="13"/>
  <c r="M199" i="13"/>
  <c r="AA164" i="13"/>
  <c r="W172" i="13"/>
  <c r="AH180" i="13"/>
  <c r="AM9" i="13"/>
  <c r="AK81" i="13"/>
  <c r="Y76" i="13"/>
  <c r="W84" i="13"/>
  <c r="Z81" i="13"/>
  <c r="AM15" i="13"/>
  <c r="AJ90" i="13"/>
  <c r="AJ175" i="13"/>
  <c r="AI89" i="13"/>
  <c r="AI177" i="13"/>
  <c r="AG179" i="13"/>
  <c r="M215" i="13"/>
  <c r="T10" i="13"/>
  <c r="T39" i="13"/>
  <c r="K207" i="13"/>
  <c r="W180" i="13"/>
  <c r="X179" i="13"/>
  <c r="Y179" i="13"/>
  <c r="AK93" i="13"/>
  <c r="AK149" i="13"/>
  <c r="X81" i="13"/>
  <c r="W78" i="13"/>
  <c r="AA82" i="13"/>
  <c r="AB89" i="13"/>
  <c r="AE89" i="13" s="1"/>
  <c r="AA93" i="13"/>
  <c r="AA76" i="13"/>
  <c r="Z94" i="13"/>
  <c r="U34" i="13"/>
  <c r="AC6" i="13"/>
  <c r="AM23" i="13"/>
  <c r="AJ161" i="13"/>
  <c r="AM230" i="13"/>
  <c r="M180" i="13"/>
  <c r="K110" i="13"/>
  <c r="AI160" i="13"/>
  <c r="U63" i="13"/>
  <c r="V49" i="13"/>
  <c r="U54" i="13"/>
  <c r="V65" i="13"/>
  <c r="X174" i="13"/>
  <c r="V166" i="13"/>
  <c r="Z173" i="13"/>
  <c r="B66" i="10"/>
  <c r="AF179" i="13"/>
  <c r="AF163" i="13"/>
  <c r="AF168" i="13"/>
  <c r="AH173" i="13"/>
  <c r="AN173" i="13" s="1"/>
  <c r="AH174" i="13"/>
  <c r="AH172" i="13"/>
  <c r="AN172" i="13" s="1"/>
  <c r="AF172" i="13"/>
  <c r="AF174" i="13"/>
  <c r="AF162" i="13"/>
  <c r="AF164" i="13"/>
  <c r="AF182" i="13"/>
  <c r="AF161" i="13"/>
  <c r="AF180" i="13"/>
  <c r="AF181" i="13"/>
  <c r="AF175" i="13"/>
  <c r="AF178" i="13"/>
  <c r="AF160" i="13"/>
  <c r="AF167" i="13"/>
  <c r="AF169" i="13"/>
  <c r="AF176" i="13"/>
  <c r="AF173" i="13"/>
  <c r="AH162" i="13"/>
  <c r="AH175" i="13"/>
  <c r="AH164" i="13"/>
  <c r="AH160" i="13"/>
  <c r="W182" i="13"/>
  <c r="X177" i="13"/>
  <c r="AA182" i="13"/>
  <c r="Z177" i="13"/>
  <c r="AA173" i="13"/>
  <c r="AB168" i="13"/>
  <c r="Z162" i="13"/>
  <c r="AA176" i="13"/>
  <c r="AB171" i="13"/>
  <c r="Z165" i="13"/>
  <c r="W170" i="13"/>
  <c r="X165" i="13"/>
  <c r="Y166" i="13"/>
  <c r="AA169" i="13"/>
  <c r="X160" i="13"/>
  <c r="AB166" i="13"/>
  <c r="AA167" i="13"/>
  <c r="W175" i="13"/>
  <c r="AB163" i="13"/>
  <c r="Z176" i="13"/>
  <c r="AA160" i="13"/>
  <c r="AG166" i="13"/>
  <c r="AI176" i="13"/>
  <c r="AI170" i="13"/>
  <c r="AJ166" i="13"/>
  <c r="AK180" i="13"/>
  <c r="AK177" i="13"/>
  <c r="AK175" i="13"/>
  <c r="AH167" i="13"/>
  <c r="AN167" i="13" s="1"/>
  <c r="W177" i="13"/>
  <c r="W181" i="13"/>
  <c r="Y182" i="13"/>
  <c r="Y167" i="13"/>
  <c r="Y170" i="13"/>
  <c r="W176" i="13"/>
  <c r="X171" i="13"/>
  <c r="Z175" i="13"/>
  <c r="AA170" i="13"/>
  <c r="AB165" i="13"/>
  <c r="W165" i="13"/>
  <c r="X162" i="13"/>
  <c r="X166" i="13"/>
  <c r="AB162" i="13"/>
  <c r="AA161" i="13"/>
  <c r="AF165" i="13"/>
  <c r="AF170" i="13"/>
  <c r="AF177" i="13"/>
  <c r="AF171" i="13"/>
  <c r="AL171" i="13" s="1"/>
  <c r="AF166" i="13"/>
  <c r="AH182" i="13"/>
  <c r="AH165" i="13"/>
  <c r="AH168" i="13"/>
  <c r="AB181" i="13"/>
  <c r="AA181" i="13"/>
  <c r="AB160" i="13"/>
  <c r="Z163" i="13"/>
  <c r="AB175" i="13"/>
  <c r="X163" i="13"/>
  <c r="Y172" i="13"/>
  <c r="W166" i="13"/>
  <c r="Z181" i="13"/>
  <c r="Y162" i="13"/>
  <c r="AA171" i="13"/>
  <c r="Z172" i="13"/>
  <c r="Y161" i="13"/>
  <c r="AG171" i="13"/>
  <c r="AI174" i="13"/>
  <c r="AI161" i="13"/>
  <c r="AJ178" i="13"/>
  <c r="AJ164" i="13"/>
  <c r="AJ179" i="13"/>
  <c r="AM179" i="13" s="1"/>
  <c r="AK170" i="13"/>
  <c r="AH171" i="13"/>
  <c r="AH176" i="13"/>
  <c r="AH163" i="13"/>
  <c r="X180" i="13"/>
  <c r="AA179" i="13"/>
  <c r="AD179" i="13" s="1"/>
  <c r="Z182" i="13"/>
  <c r="AB178" i="13"/>
  <c r="Y178" i="13"/>
  <c r="W164" i="13"/>
  <c r="AA174" i="13"/>
  <c r="Y168" i="13"/>
  <c r="W162" i="13"/>
  <c r="Y164" i="13"/>
  <c r="Y163" i="13"/>
  <c r="Y173" i="13"/>
  <c r="W160" i="13"/>
  <c r="AB172" i="13"/>
  <c r="Z161" i="13"/>
  <c r="Y160" i="13"/>
  <c r="AA175" i="13"/>
  <c r="AG177" i="13"/>
  <c r="AG162" i="13"/>
  <c r="AI172" i="13"/>
  <c r="AI175" i="13"/>
  <c r="AJ176" i="13"/>
  <c r="AJ167" i="13"/>
  <c r="AJ172" i="13"/>
  <c r="AJ170" i="13"/>
  <c r="AK179" i="13"/>
  <c r="AK163" i="13"/>
  <c r="AK176" i="13"/>
  <c r="AH177" i="13"/>
  <c r="AH169" i="13"/>
  <c r="Z170" i="13"/>
  <c r="X164" i="13"/>
  <c r="AB167" i="13"/>
  <c r="AA162" i="13"/>
  <c r="Z166" i="13"/>
  <c r="W171" i="13"/>
  <c r="X168" i="13"/>
  <c r="AG175" i="13"/>
  <c r="AG172" i="13"/>
  <c r="AI179" i="13"/>
  <c r="AI164" i="13"/>
  <c r="AI163" i="13"/>
  <c r="AI169" i="13"/>
  <c r="AJ168" i="13"/>
  <c r="AJ173" i="13"/>
  <c r="AK174" i="13"/>
  <c r="AK168" i="13"/>
  <c r="AK169" i="13"/>
  <c r="AA178" i="13"/>
  <c r="Z178" i="13"/>
  <c r="AB176" i="13"/>
  <c r="X173" i="13"/>
  <c r="AA172" i="13"/>
  <c r="AD172" i="13" s="1"/>
  <c r="X169" i="13"/>
  <c r="AB179" i="13"/>
  <c r="Y169" i="13"/>
  <c r="AB161" i="13"/>
  <c r="Z160" i="13"/>
  <c r="X178" i="13"/>
  <c r="AG167" i="13"/>
  <c r="AG164" i="13"/>
  <c r="AG178" i="13"/>
  <c r="AH181" i="13"/>
  <c r="AH166" i="13"/>
  <c r="AH178" i="13"/>
  <c r="AH179" i="13"/>
  <c r="AH170" i="13"/>
  <c r="AH161" i="13"/>
  <c r="X181" i="13"/>
  <c r="AB180" i="13"/>
  <c r="AA180" i="13"/>
  <c r="Y175" i="13"/>
  <c r="W169" i="13"/>
  <c r="X175" i="13"/>
  <c r="AA168" i="13"/>
  <c r="Z180" i="13"/>
  <c r="AA166" i="13"/>
  <c r="W179" i="13"/>
  <c r="W174" i="13"/>
  <c r="X176" i="13"/>
  <c r="X161" i="13"/>
  <c r="AB177" i="13"/>
  <c r="Z168" i="13"/>
  <c r="AA163" i="13"/>
  <c r="AB164" i="13"/>
  <c r="AG170" i="13"/>
  <c r="AG161" i="13"/>
  <c r="AI181" i="13"/>
  <c r="AI173" i="13"/>
  <c r="AL173" i="13" s="1"/>
  <c r="AJ171" i="13"/>
  <c r="AJ163" i="13"/>
  <c r="AK162" i="13"/>
  <c r="AK161" i="13"/>
  <c r="AB174" i="13"/>
  <c r="W161" i="13"/>
  <c r="B62" i="7"/>
  <c r="AF78" i="13"/>
  <c r="AH92" i="13"/>
  <c r="AF94" i="13"/>
  <c r="AF88" i="13"/>
  <c r="AF95" i="13"/>
  <c r="AF80" i="13"/>
  <c r="AF87" i="13"/>
  <c r="AF93" i="13"/>
  <c r="AF86" i="13"/>
  <c r="AF91" i="13"/>
  <c r="AF92" i="13"/>
  <c r="AF79" i="13"/>
  <c r="AF85" i="13"/>
  <c r="AF82" i="13"/>
  <c r="AH94" i="13"/>
  <c r="AH89" i="13"/>
  <c r="AH93" i="13"/>
  <c r="AH95" i="13"/>
  <c r="AN95" i="13" s="1"/>
  <c r="AG86" i="13"/>
  <c r="AG87" i="13"/>
  <c r="AG88" i="13"/>
  <c r="AG76" i="13"/>
  <c r="AM76" i="13" s="1"/>
  <c r="AG81" i="13"/>
  <c r="AK89" i="13"/>
  <c r="AN89" i="13" s="1"/>
  <c r="AI81" i="13"/>
  <c r="AI95" i="13"/>
  <c r="AI80" i="13"/>
  <c r="AJ77" i="13"/>
  <c r="AB92" i="13"/>
  <c r="AE92" i="13" s="1"/>
  <c r="Z86" i="13"/>
  <c r="AA81" i="13"/>
  <c r="AB76" i="13"/>
  <c r="Y86" i="13"/>
  <c r="W89" i="13"/>
  <c r="AC89" i="13" s="1"/>
  <c r="X84" i="13"/>
  <c r="Z93" i="13"/>
  <c r="AA88" i="13"/>
  <c r="AB83" i="13"/>
  <c r="Z77" i="13"/>
  <c r="Y93" i="13"/>
  <c r="Y80" i="13"/>
  <c r="AB77" i="13"/>
  <c r="Y81" i="13"/>
  <c r="AB86" i="13"/>
  <c r="Z76" i="13"/>
  <c r="AK90" i="13"/>
  <c r="AK75" i="13"/>
  <c r="AK92" i="13"/>
  <c r="AK77" i="13"/>
  <c r="AH86" i="13"/>
  <c r="AH81" i="13"/>
  <c r="AH85" i="13"/>
  <c r="AH84" i="13"/>
  <c r="AF83" i="13"/>
  <c r="AF84" i="13"/>
  <c r="AF77" i="13"/>
  <c r="AF75" i="13"/>
  <c r="AF76" i="13"/>
  <c r="AL76" i="13" s="1"/>
  <c r="AF89" i="13"/>
  <c r="AH78" i="13"/>
  <c r="AN78" i="13" s="1"/>
  <c r="AH90" i="13"/>
  <c r="AH75" i="13"/>
  <c r="AG83" i="13"/>
  <c r="AG89" i="13"/>
  <c r="AI91" i="13"/>
  <c r="AJ84" i="13"/>
  <c r="AJ91" i="13"/>
  <c r="AJ89" i="13"/>
  <c r="W93" i="13"/>
  <c r="AA84" i="13"/>
  <c r="AB79" i="13"/>
  <c r="AA95" i="13"/>
  <c r="AB90" i="13"/>
  <c r="AA78" i="13"/>
  <c r="AD78" i="13" s="1"/>
  <c r="X90" i="13"/>
  <c r="AA75" i="13"/>
  <c r="AD75" i="13" s="1"/>
  <c r="Z79" i="13"/>
  <c r="W79" i="13"/>
  <c r="Y85" i="13"/>
  <c r="AK87" i="13"/>
  <c r="AK91" i="13"/>
  <c r="AH82" i="13"/>
  <c r="AH80" i="13"/>
  <c r="AN80" i="13" s="1"/>
  <c r="AF81" i="13"/>
  <c r="AF90" i="13"/>
  <c r="AH79" i="13"/>
  <c r="AN79" i="13" s="1"/>
  <c r="AG85" i="13"/>
  <c r="X89" i="13"/>
  <c r="AI92" i="13"/>
  <c r="AI85" i="13"/>
  <c r="AI94" i="13"/>
  <c r="AI79" i="13"/>
  <c r="AI83" i="13"/>
  <c r="AJ75" i="13"/>
  <c r="AJ86" i="13"/>
  <c r="AJ93" i="13"/>
  <c r="Y91" i="13"/>
  <c r="AE91" i="13" s="1"/>
  <c r="W85" i="13"/>
  <c r="Y94" i="13"/>
  <c r="X83" i="13"/>
  <c r="X94" i="13"/>
  <c r="AD94" i="13" s="1"/>
  <c r="AA85" i="13"/>
  <c r="Y79" i="13"/>
  <c r="Y88" i="13"/>
  <c r="X77" i="13"/>
  <c r="Y84" i="13"/>
  <c r="AE84" i="13" s="1"/>
  <c r="AB85" i="13"/>
  <c r="Z88" i="13"/>
  <c r="AB78" i="13"/>
  <c r="AB82" i="13"/>
  <c r="AK76" i="13"/>
  <c r="Z84" i="13"/>
  <c r="AH77" i="13"/>
  <c r="AG95" i="13"/>
  <c r="AG80" i="13"/>
  <c r="AI84" i="13"/>
  <c r="AI77" i="13"/>
  <c r="AI86" i="13"/>
  <c r="AI75" i="13"/>
  <c r="Z78" i="13"/>
  <c r="W88" i="13"/>
  <c r="Z90" i="13"/>
  <c r="X87" i="13"/>
  <c r="AB75" i="13"/>
  <c r="AE75" i="13" s="1"/>
  <c r="X93" i="13"/>
  <c r="W82" i="13"/>
  <c r="X82" i="13"/>
  <c r="AA87" i="13"/>
  <c r="AB93" i="13"/>
  <c r="AK82" i="13"/>
  <c r="AN82" i="13" s="1"/>
  <c r="AK85" i="13"/>
  <c r="AG94" i="13"/>
  <c r="AG79" i="13"/>
  <c r="AH87" i="13"/>
  <c r="AH76" i="13"/>
  <c r="AG78" i="13"/>
  <c r="AG84" i="13"/>
  <c r="AI82" i="13"/>
  <c r="AI90" i="13"/>
  <c r="AJ95" i="13"/>
  <c r="AJ80" i="13"/>
  <c r="AA89" i="13"/>
  <c r="Y83" i="13"/>
  <c r="W77" i="13"/>
  <c r="AA92" i="13"/>
  <c r="AD92" i="13" s="1"/>
  <c r="AB87" i="13"/>
  <c r="Z82" i="13"/>
  <c r="AA77" i="13"/>
  <c r="Z85" i="13"/>
  <c r="Z91" i="13"/>
  <c r="AA86" i="13"/>
  <c r="AB81" i="13"/>
  <c r="Y77" i="13"/>
  <c r="AA79" i="13"/>
  <c r="Z87" i="13"/>
  <c r="AA91" i="13"/>
  <c r="Z80" i="13"/>
  <c r="AC80" i="13" s="1"/>
  <c r="AK86" i="13"/>
  <c r="AK83" i="13"/>
  <c r="AN83" i="13" s="1"/>
  <c r="AK165" i="13"/>
  <c r="AN165" i="13" s="1"/>
  <c r="AJ92" i="13"/>
  <c r="AJ174" i="13"/>
  <c r="AG174" i="13"/>
  <c r="K229" i="13"/>
  <c r="K108" i="13"/>
  <c r="M161" i="13"/>
  <c r="M136" i="13"/>
  <c r="B96" i="9"/>
  <c r="AF152" i="13"/>
  <c r="AF133" i="13"/>
  <c r="AF142" i="13"/>
  <c r="AL142" i="13" s="1"/>
  <c r="AH153" i="13"/>
  <c r="AH140" i="13"/>
  <c r="AF151" i="13"/>
  <c r="AF137" i="13"/>
  <c r="AF148" i="13"/>
  <c r="AF144" i="13"/>
  <c r="AL144" i="13" s="1"/>
  <c r="AF153" i="13"/>
  <c r="AF136" i="13"/>
  <c r="AF140" i="13"/>
  <c r="AF147" i="13"/>
  <c r="AF149" i="13"/>
  <c r="AF143" i="13"/>
  <c r="AF139" i="13"/>
  <c r="AH142" i="13"/>
  <c r="AG145" i="13"/>
  <c r="AM145" i="13" s="1"/>
  <c r="AG153" i="13"/>
  <c r="AG139" i="13"/>
  <c r="AM139" i="13" s="1"/>
  <c r="AG132" i="13"/>
  <c r="AI151" i="13"/>
  <c r="AL151" i="13" s="1"/>
  <c r="AI145" i="13"/>
  <c r="AI133" i="13"/>
  <c r="AJ151" i="13"/>
  <c r="AJ131" i="13"/>
  <c r="AM131" i="13" s="1"/>
  <c r="AJ135" i="13"/>
  <c r="AK147" i="13"/>
  <c r="AK143" i="13"/>
  <c r="AK150" i="13"/>
  <c r="AH151" i="13"/>
  <c r="AN151" i="13" s="1"/>
  <c r="AH141" i="13"/>
  <c r="AH134" i="13"/>
  <c r="AN134" i="13" s="1"/>
  <c r="AF150" i="13"/>
  <c r="AF135" i="13"/>
  <c r="AF131" i="13"/>
  <c r="AF145" i="13"/>
  <c r="AF141" i="13"/>
  <c r="AL141" i="13" s="1"/>
  <c r="AF146" i="13"/>
  <c r="AF132" i="13"/>
  <c r="AF134" i="13"/>
  <c r="AH139" i="13"/>
  <c r="AN139" i="13" s="1"/>
  <c r="AG149" i="13"/>
  <c r="AG143" i="13"/>
  <c r="AI148" i="13"/>
  <c r="AI137" i="13"/>
  <c r="AJ140" i="13"/>
  <c r="AJ144" i="13"/>
  <c r="AK153" i="13"/>
  <c r="AK142" i="13"/>
  <c r="AK141" i="13"/>
  <c r="AH131" i="13"/>
  <c r="AH146" i="13"/>
  <c r="AG138" i="13"/>
  <c r="AG142" i="13"/>
  <c r="AM142" i="13" s="1"/>
  <c r="AG141" i="13"/>
  <c r="AI150" i="13"/>
  <c r="AI132" i="13"/>
  <c r="AI131" i="13"/>
  <c r="AK152" i="13"/>
  <c r="AK140" i="13"/>
  <c r="AN140" i="13" s="1"/>
  <c r="AK144" i="13"/>
  <c r="AK133" i="13"/>
  <c r="AK131" i="13"/>
  <c r="AH152" i="13"/>
  <c r="AH137" i="13"/>
  <c r="AN137" i="13" s="1"/>
  <c r="AG148" i="13"/>
  <c r="AM148" i="13" s="1"/>
  <c r="AG134" i="13"/>
  <c r="AM134" i="13" s="1"/>
  <c r="AG133" i="13"/>
  <c r="AM133" i="13" s="1"/>
  <c r="AJ153" i="13"/>
  <c r="AJ147" i="13"/>
  <c r="AM147" i="13" s="1"/>
  <c r="AJ143" i="13"/>
  <c r="AK132" i="13"/>
  <c r="AK136" i="13"/>
  <c r="AG144" i="13"/>
  <c r="AG137" i="13"/>
  <c r="AF138" i="13"/>
  <c r="AH143" i="13"/>
  <c r="AH144" i="13"/>
  <c r="AH136" i="13"/>
  <c r="AH150" i="13"/>
  <c r="AH135" i="13"/>
  <c r="AH132" i="13"/>
  <c r="AG151" i="13"/>
  <c r="AG136" i="13"/>
  <c r="AG140" i="13"/>
  <c r="AI146" i="13"/>
  <c r="AL146" i="13" s="1"/>
  <c r="AI136" i="13"/>
  <c r="AI135" i="13"/>
  <c r="AJ152" i="13"/>
  <c r="AJ141" i="13"/>
  <c r="AK135" i="13"/>
  <c r="AH145" i="13"/>
  <c r="AH133" i="13"/>
  <c r="AH149" i="13"/>
  <c r="L62" i="13"/>
  <c r="Z174" i="13"/>
  <c r="AB173" i="13"/>
  <c r="AK84" i="13"/>
  <c r="AK145" i="13"/>
  <c r="AK166" i="13"/>
  <c r="W75" i="13"/>
  <c r="AA90" i="13"/>
  <c r="X79" i="13"/>
  <c r="W92" i="13"/>
  <c r="W91" i="13"/>
  <c r="X91" i="13"/>
  <c r="U86" i="13"/>
  <c r="AJ85" i="13"/>
  <c r="AJ138" i="13"/>
  <c r="AM138" i="13" s="1"/>
  <c r="AM200" i="13"/>
  <c r="AM235" i="13"/>
  <c r="AM211" i="13"/>
  <c r="AM244" i="13"/>
  <c r="L119" i="13"/>
  <c r="M102" i="13"/>
  <c r="AI138" i="13"/>
  <c r="AL138" i="13" s="1"/>
  <c r="AK160" i="13"/>
  <c r="AK146" i="13"/>
  <c r="AK171" i="13"/>
  <c r="W94" i="13"/>
  <c r="T92" i="13"/>
  <c r="AB94" i="13"/>
  <c r="AE94" i="13" s="1"/>
  <c r="AB80" i="13"/>
  <c r="Y87" i="13"/>
  <c r="V84" i="13"/>
  <c r="AJ83" i="13"/>
  <c r="AJ79" i="13"/>
  <c r="AJ150" i="13"/>
  <c r="AJ169" i="13"/>
  <c r="AI93" i="13"/>
  <c r="AI147" i="13"/>
  <c r="AI152" i="13"/>
  <c r="AI149" i="13"/>
  <c r="AL149" i="13" s="1"/>
  <c r="AI166" i="13"/>
  <c r="AG93" i="13"/>
  <c r="AG135" i="13"/>
  <c r="AG152" i="13"/>
  <c r="AG168" i="13"/>
  <c r="Y174" i="13"/>
  <c r="X167" i="13"/>
  <c r="AH91" i="13"/>
  <c r="AH138" i="13"/>
  <c r="AN138" i="13" s="1"/>
  <c r="Z171" i="13"/>
  <c r="K202" i="13"/>
  <c r="M194" i="13"/>
  <c r="AC144" i="13"/>
  <c r="AE136" i="13"/>
  <c r="AC135" i="13"/>
  <c r="U140" i="13"/>
  <c r="AE146" i="13"/>
  <c r="AC150" i="13"/>
  <c r="M140" i="13"/>
  <c r="AE111" i="13"/>
  <c r="U106" i="13"/>
  <c r="AD112" i="13"/>
  <c r="T110" i="13"/>
  <c r="V118" i="13"/>
  <c r="AD109" i="13"/>
  <c r="AC114" i="13"/>
  <c r="AE109" i="13"/>
  <c r="AD114" i="13"/>
  <c r="AC119" i="13"/>
  <c r="V122" i="13"/>
  <c r="AA83" i="13"/>
  <c r="Z83" i="13"/>
  <c r="W90" i="13"/>
  <c r="AA80" i="13"/>
  <c r="AB88" i="13"/>
  <c r="Z92" i="13"/>
  <c r="X80" i="13"/>
  <c r="X88" i="13"/>
  <c r="U42" i="13"/>
  <c r="AD20" i="13"/>
  <c r="T20" i="13"/>
  <c r="M28" i="13"/>
  <c r="AJ82" i="13"/>
  <c r="AJ87" i="13"/>
  <c r="AJ132" i="13"/>
  <c r="AJ149" i="13"/>
  <c r="AJ160" i="13"/>
  <c r="AM160" i="13" s="1"/>
  <c r="AI78" i="13"/>
  <c r="AI143" i="13"/>
  <c r="AI153" i="13"/>
  <c r="AI168" i="13"/>
  <c r="AI182" i="13"/>
  <c r="M248" i="13"/>
  <c r="AD50" i="13"/>
  <c r="AG92" i="13"/>
  <c r="AG165" i="13"/>
  <c r="AM165" i="13" s="1"/>
  <c r="AG169" i="13"/>
  <c r="AG176" i="13"/>
  <c r="Y171" i="13"/>
  <c r="Z167" i="13"/>
  <c r="W168" i="13"/>
  <c r="AA165" i="13"/>
  <c r="W178" i="13"/>
  <c r="Y181" i="13"/>
  <c r="AH88" i="13"/>
  <c r="AN88" i="13" s="1"/>
  <c r="AI162" i="13"/>
  <c r="AI165" i="13"/>
  <c r="AG77" i="13"/>
  <c r="AG82" i="13"/>
  <c r="AG173" i="13"/>
  <c r="AB170" i="13"/>
  <c r="W163" i="13"/>
  <c r="Y165" i="13"/>
  <c r="AB169" i="13"/>
  <c r="Y176" i="13"/>
  <c r="AB182" i="13"/>
  <c r="AH147" i="13"/>
  <c r="T131" i="13"/>
  <c r="M149" i="13"/>
  <c r="U102" i="13"/>
  <c r="V115" i="13"/>
  <c r="W87" i="13"/>
  <c r="X86" i="13"/>
  <c r="Z75" i="13"/>
  <c r="W95" i="13"/>
  <c r="AC95" i="13" s="1"/>
  <c r="X95" i="13"/>
  <c r="W81" i="13"/>
  <c r="Y95" i="13"/>
  <c r="Y78" i="13"/>
  <c r="T86" i="13"/>
  <c r="AJ81" i="13"/>
  <c r="AJ182" i="13"/>
  <c r="AJ181" i="13"/>
  <c r="AI87" i="13"/>
  <c r="AK94" i="13"/>
  <c r="AK181" i="13"/>
  <c r="AK178" i="13"/>
  <c r="W86" i="13"/>
  <c r="U79" i="13"/>
  <c r="X85" i="13"/>
  <c r="AB95" i="13"/>
  <c r="AM40" i="13"/>
  <c r="AM114" i="13"/>
  <c r="AJ88" i="13"/>
  <c r="AJ137" i="13"/>
  <c r="AJ177" i="13"/>
  <c r="AI139" i="13"/>
  <c r="AI140" i="13"/>
  <c r="AI180" i="13"/>
  <c r="AG90" i="13"/>
  <c r="AG75" i="13"/>
  <c r="AG146" i="13"/>
  <c r="AM146" i="13" s="1"/>
  <c r="AG163" i="13"/>
  <c r="AG182" i="13"/>
  <c r="AG181" i="13"/>
  <c r="AG180" i="13"/>
  <c r="AM180" i="13" s="1"/>
  <c r="A1" i="13"/>
  <c r="M135" i="13"/>
  <c r="V25" i="13"/>
  <c r="M191" i="13"/>
  <c r="K168" i="13"/>
  <c r="M80" i="13"/>
  <c r="L123" i="13"/>
  <c r="L114" i="13"/>
  <c r="M106" i="13"/>
  <c r="K63" i="13"/>
  <c r="K54" i="13"/>
  <c r="T46" i="13"/>
  <c r="AC18" i="13"/>
  <c r="AE10" i="13"/>
  <c r="W167" i="13"/>
  <c r="Z164" i="13"/>
  <c r="Z169" i="13"/>
  <c r="Y177" i="13"/>
  <c r="X182" i="13"/>
  <c r="AA177" i="13"/>
  <c r="Z179" i="13"/>
  <c r="Y180" i="13"/>
  <c r="AH148" i="13"/>
  <c r="AN148" i="13" s="1"/>
  <c r="AN9" i="13"/>
  <c r="L212" i="13"/>
  <c r="K182" i="13"/>
  <c r="K133" i="13"/>
  <c r="K112" i="13"/>
  <c r="K104" i="13"/>
  <c r="AN36" i="13"/>
  <c r="AN59" i="13"/>
  <c r="M241" i="13"/>
  <c r="K211" i="13"/>
  <c r="T135" i="13"/>
  <c r="AD139" i="13"/>
  <c r="V137" i="13"/>
  <c r="U142" i="13"/>
  <c r="T136" i="13"/>
  <c r="U147" i="13"/>
  <c r="T152" i="13"/>
  <c r="V146" i="13"/>
  <c r="V153" i="13"/>
  <c r="K149" i="13"/>
  <c r="U104" i="13"/>
  <c r="V116" i="13"/>
  <c r="AC102" i="13"/>
  <c r="AC116" i="13"/>
  <c r="AE110" i="13"/>
  <c r="AD115" i="13"/>
  <c r="AC120" i="13"/>
  <c r="AD121" i="13"/>
  <c r="T116" i="13"/>
  <c r="AE121" i="13"/>
  <c r="T85" i="13"/>
  <c r="K75" i="13"/>
  <c r="T14" i="13"/>
  <c r="AM18" i="13"/>
  <c r="AM43" i="13"/>
  <c r="AM44" i="13"/>
  <c r="AM108" i="13"/>
  <c r="AM199" i="13"/>
  <c r="AM210" i="13"/>
  <c r="K171" i="13"/>
  <c r="K119" i="13"/>
  <c r="L239" i="13"/>
  <c r="K200" i="13"/>
  <c r="M170" i="13"/>
  <c r="M81" i="13"/>
  <c r="AE66" i="13"/>
  <c r="V55" i="13"/>
  <c r="U60" i="13"/>
  <c r="AD65" i="13"/>
  <c r="AD49" i="13"/>
  <c r="AE60" i="13"/>
  <c r="T66" i="13"/>
  <c r="AD12" i="13"/>
  <c r="M229" i="13"/>
  <c r="K190" i="13"/>
  <c r="K50" i="13"/>
  <c r="L38" i="13"/>
  <c r="AC32" i="13"/>
  <c r="L32" i="13"/>
  <c r="L235" i="13"/>
  <c r="M152" i="13"/>
  <c r="L108" i="13"/>
  <c r="M88" i="13"/>
  <c r="U39" i="13"/>
  <c r="L236" i="13"/>
  <c r="M207" i="13"/>
  <c r="K169" i="13"/>
  <c r="K136" i="13"/>
  <c r="AC45" i="13"/>
  <c r="M227" i="13"/>
  <c r="M177" i="13"/>
  <c r="K22" i="13"/>
  <c r="K124" i="13"/>
  <c r="M107" i="13"/>
  <c r="M213" i="13"/>
  <c r="K166" i="13"/>
  <c r="K79" i="13"/>
  <c r="M62" i="13"/>
  <c r="V161" i="13"/>
  <c r="K93" i="13"/>
  <c r="AD16" i="13"/>
  <c r="M30" i="13"/>
  <c r="L122" i="13"/>
  <c r="M94" i="13"/>
  <c r="L53" i="13"/>
  <c r="AD41" i="13"/>
  <c r="L41" i="13"/>
  <c r="U31" i="13"/>
  <c r="AC17" i="13"/>
  <c r="T44" i="13"/>
  <c r="L26" i="13"/>
  <c r="L167" i="13"/>
  <c r="L134" i="13"/>
  <c r="AC68" i="13"/>
  <c r="AN31" i="13"/>
  <c r="K26" i="13"/>
  <c r="K198" i="13"/>
  <c r="M190" i="13"/>
  <c r="AD38" i="13"/>
  <c r="M38" i="13"/>
  <c r="M32" i="13"/>
  <c r="T18" i="13"/>
  <c r="M31" i="13"/>
  <c r="L244" i="13"/>
  <c r="U175" i="13"/>
  <c r="U180" i="13"/>
  <c r="M93" i="13"/>
  <c r="AE16" i="13"/>
  <c r="AN22" i="13"/>
  <c r="K195" i="13"/>
  <c r="AN16" i="13"/>
  <c r="AN18" i="13"/>
  <c r="AN68" i="13"/>
  <c r="AN102" i="13"/>
  <c r="K225" i="13"/>
  <c r="L164" i="13"/>
  <c r="U144" i="13"/>
  <c r="AC136" i="13"/>
  <c r="AE144" i="13"/>
  <c r="AE133" i="13"/>
  <c r="AD138" i="13"/>
  <c r="V143" i="13"/>
  <c r="T146" i="13"/>
  <c r="AC131" i="13"/>
  <c r="AE137" i="13"/>
  <c r="AD142" i="13"/>
  <c r="V152" i="13"/>
  <c r="U153" i="13"/>
  <c r="AC148" i="13"/>
  <c r="AD106" i="13"/>
  <c r="V111" i="13"/>
  <c r="AC108" i="13"/>
  <c r="AC105" i="13"/>
  <c r="T113" i="13"/>
  <c r="V110" i="13"/>
  <c r="U115" i="13"/>
  <c r="T117" i="13"/>
  <c r="AE112" i="13"/>
  <c r="AD117" i="13"/>
  <c r="AC111" i="13"/>
  <c r="AE117" i="13"/>
  <c r="L111" i="13"/>
  <c r="U80" i="13"/>
  <c r="T76" i="13"/>
  <c r="V79" i="13"/>
  <c r="U93" i="13"/>
  <c r="V85" i="13"/>
  <c r="T94" i="13"/>
  <c r="T91" i="13"/>
  <c r="K83" i="13"/>
  <c r="V42" i="13"/>
  <c r="L34" i="13"/>
  <c r="AM35" i="13"/>
  <c r="AM62" i="13"/>
  <c r="AM63" i="13"/>
  <c r="AM239" i="13"/>
  <c r="K180" i="13"/>
  <c r="M179" i="13"/>
  <c r="K146" i="13"/>
  <c r="M89" i="13"/>
  <c r="V51" i="13"/>
  <c r="T52" i="13"/>
  <c r="T53" i="13"/>
  <c r="U49" i="13"/>
  <c r="V60" i="13"/>
  <c r="U65" i="13"/>
  <c r="T51" i="13"/>
  <c r="AE49" i="13"/>
  <c r="AD54" i="13"/>
  <c r="AC59" i="13"/>
  <c r="V66" i="13"/>
  <c r="U53" i="13"/>
  <c r="V64" i="13"/>
  <c r="U50" i="13"/>
  <c r="V61" i="13"/>
  <c r="AE67" i="13"/>
  <c r="AC40" i="13"/>
  <c r="M237" i="13"/>
  <c r="L198" i="13"/>
  <c r="T161" i="13"/>
  <c r="V163" i="13"/>
  <c r="V170" i="13"/>
  <c r="T170" i="13"/>
  <c r="T182" i="13"/>
  <c r="L30" i="13"/>
  <c r="K105" i="13"/>
  <c r="L61" i="13"/>
  <c r="M53" i="13"/>
  <c r="T37" i="13"/>
  <c r="M41" i="13"/>
  <c r="AC27" i="13"/>
  <c r="U13" i="13"/>
  <c r="K11" i="13"/>
  <c r="K85" i="13"/>
  <c r="T36" i="13"/>
  <c r="L142" i="13"/>
  <c r="M150" i="13"/>
  <c r="K84" i="13"/>
  <c r="AM17" i="13"/>
  <c r="AN65" i="13"/>
  <c r="AN106" i="13"/>
  <c r="AE134" i="13"/>
  <c r="AE138" i="13"/>
  <c r="AD143" i="13"/>
  <c r="T142" i="13"/>
  <c r="T139" i="13"/>
  <c r="U150" i="13"/>
  <c r="V136" i="13"/>
  <c r="U141" i="13"/>
  <c r="AC146" i="13"/>
  <c r="AE152" i="13"/>
  <c r="T148" i="13"/>
  <c r="AD153" i="13"/>
  <c r="AC145" i="13"/>
  <c r="M132" i="13"/>
  <c r="U103" i="13"/>
  <c r="V112" i="13"/>
  <c r="AE104" i="13"/>
  <c r="U122" i="13"/>
  <c r="T107" i="13"/>
  <c r="V105" i="13"/>
  <c r="T115" i="13"/>
  <c r="AD110" i="13"/>
  <c r="AC115" i="13"/>
  <c r="U112" i="13"/>
  <c r="U124" i="13"/>
  <c r="V124" i="13"/>
  <c r="T122" i="13"/>
  <c r="M111" i="13"/>
  <c r="T82" i="13"/>
  <c r="V88" i="13"/>
  <c r="T89" i="13"/>
  <c r="T78" i="13"/>
  <c r="U89" i="13"/>
  <c r="AM111" i="13"/>
  <c r="AM113" i="13"/>
  <c r="AM117" i="13"/>
  <c r="AM124" i="13"/>
  <c r="AM208" i="13"/>
  <c r="AM228" i="13"/>
  <c r="AM229" i="13"/>
  <c r="L248" i="13"/>
  <c r="AC55" i="13"/>
  <c r="AC49" i="13"/>
  <c r="AD60" i="13"/>
  <c r="AE65" i="13"/>
  <c r="V57" i="13"/>
  <c r="U62" i="13"/>
  <c r="AE59" i="13"/>
  <c r="AC50" i="13"/>
  <c r="AE56" i="13"/>
  <c r="AD61" i="13"/>
  <c r="T68" i="13"/>
  <c r="AD40" i="13"/>
  <c r="M26" i="13"/>
  <c r="K6" i="13"/>
  <c r="K137" i="13"/>
  <c r="AD46" i="13"/>
  <c r="AC38" i="13"/>
  <c r="L46" i="13"/>
  <c r="M8" i="13"/>
  <c r="L160" i="13"/>
  <c r="L135" i="13"/>
  <c r="K245" i="13"/>
  <c r="L191" i="13"/>
  <c r="M178" i="13"/>
  <c r="L144" i="13"/>
  <c r="K115" i="13"/>
  <c r="L196" i="13"/>
  <c r="M174" i="13"/>
  <c r="K123" i="13"/>
  <c r="M95" i="13"/>
  <c r="L87" i="13"/>
  <c r="M63" i="13"/>
  <c r="V46" i="13"/>
  <c r="U38" i="13"/>
  <c r="AC10" i="13"/>
  <c r="T174" i="13"/>
  <c r="T180" i="13"/>
  <c r="L60" i="13"/>
  <c r="L105" i="13"/>
  <c r="L78" i="13"/>
  <c r="K61" i="13"/>
  <c r="AE27" i="13"/>
  <c r="M27" i="13"/>
  <c r="AD9" i="13"/>
  <c r="V13" i="13"/>
  <c r="M85" i="13"/>
  <c r="U36" i="13"/>
  <c r="L6" i="13"/>
  <c r="AM30" i="13"/>
  <c r="L233" i="13"/>
  <c r="V139" i="13"/>
  <c r="V141" i="13"/>
  <c r="U135" i="13"/>
  <c r="AD145" i="13"/>
  <c r="AD132" i="13"/>
  <c r="AE143" i="13"/>
  <c r="AE140" i="13"/>
  <c r="V134" i="13"/>
  <c r="V151" i="13"/>
  <c r="L140" i="13"/>
  <c r="AC103" i="13"/>
  <c r="V108" i="13"/>
  <c r="AC122" i="13"/>
  <c r="AE116" i="13"/>
  <c r="AC124" i="13"/>
  <c r="T112" i="13"/>
  <c r="AD124" i="13"/>
  <c r="V114" i="13"/>
  <c r="U119" i="13"/>
  <c r="AE123" i="13"/>
  <c r="V90" i="13"/>
  <c r="V87" i="13"/>
  <c r="U77" i="13"/>
  <c r="T90" i="13"/>
  <c r="T87" i="13"/>
  <c r="V93" i="13"/>
  <c r="T75" i="13"/>
  <c r="V81" i="13"/>
  <c r="L91" i="13"/>
  <c r="AC42" i="13"/>
  <c r="L42" i="13"/>
  <c r="AM52" i="13"/>
  <c r="AM39" i="13"/>
  <c r="AM118" i="13"/>
  <c r="AM213" i="13"/>
  <c r="K240" i="13"/>
  <c r="L163" i="13"/>
  <c r="M231" i="13"/>
  <c r="K223" i="13"/>
  <c r="K162" i="13"/>
  <c r="AE53" i="13"/>
  <c r="U56" i="13"/>
  <c r="AC52" i="13"/>
  <c r="AD63" i="13"/>
  <c r="T62" i="13"/>
  <c r="T50" i="13"/>
  <c r="T63" i="13"/>
  <c r="U66" i="13"/>
  <c r="AD68" i="13"/>
  <c r="K40" i="13"/>
  <c r="V12" i="13"/>
  <c r="M246" i="13"/>
  <c r="K215" i="13"/>
  <c r="M206" i="13"/>
  <c r="K145" i="13"/>
  <c r="M137" i="13"/>
  <c r="AC46" i="13"/>
  <c r="K24" i="13"/>
  <c r="L16" i="13"/>
  <c r="K176" i="13"/>
  <c r="L143" i="13"/>
  <c r="K135" i="13"/>
  <c r="AC36" i="13"/>
  <c r="AD17" i="13"/>
  <c r="K228" i="13"/>
  <c r="L199" i="13"/>
  <c r="L161" i="13"/>
  <c r="M153" i="13"/>
  <c r="M168" i="13"/>
  <c r="AE22" i="13"/>
  <c r="U8" i="13"/>
  <c r="M115" i="13"/>
  <c r="L80" i="13"/>
  <c r="L204" i="13"/>
  <c r="L95" i="13"/>
  <c r="L63" i="13"/>
  <c r="L54" i="13"/>
  <c r="U46" i="13"/>
  <c r="V24" i="13"/>
  <c r="AD18" i="13"/>
  <c r="U169" i="13"/>
  <c r="U179" i="13"/>
  <c r="T181" i="13"/>
  <c r="L86" i="13"/>
  <c r="U45" i="13"/>
  <c r="T23" i="13"/>
  <c r="K77" i="13"/>
  <c r="M52" i="13"/>
  <c r="U30" i="13"/>
  <c r="K214" i="13"/>
  <c r="K247" i="13"/>
  <c r="L230" i="13"/>
  <c r="L222" i="13"/>
  <c r="L68" i="13"/>
  <c r="V35" i="13"/>
  <c r="AC25" i="13"/>
  <c r="K197" i="13"/>
  <c r="L247" i="13"/>
  <c r="K238" i="13"/>
  <c r="M230" i="13"/>
  <c r="K68" i="13"/>
  <c r="AD39" i="13"/>
  <c r="L9" i="13"/>
  <c r="K152" i="13"/>
  <c r="K44" i="13"/>
  <c r="AD30" i="13"/>
  <c r="M175" i="13"/>
  <c r="L88" i="13"/>
  <c r="L245" i="13"/>
  <c r="M236" i="13"/>
  <c r="K178" i="13"/>
  <c r="M169" i="13"/>
  <c r="M144" i="13"/>
  <c r="L136" i="13"/>
  <c r="AD45" i="13"/>
  <c r="T27" i="13"/>
  <c r="AE13" i="13"/>
  <c r="T9" i="13"/>
  <c r="K227" i="13"/>
  <c r="L22" i="13"/>
  <c r="M124" i="13"/>
  <c r="AE25" i="13"/>
  <c r="M166" i="13"/>
  <c r="M87" i="13"/>
  <c r="L79" i="13"/>
  <c r="U174" i="13"/>
  <c r="U176" i="13"/>
  <c r="T166" i="13"/>
  <c r="U165" i="13"/>
  <c r="V176" i="13"/>
  <c r="U162" i="13"/>
  <c r="V173" i="13"/>
  <c r="U177" i="13"/>
  <c r="V182" i="13"/>
  <c r="K60" i="13"/>
  <c r="V22" i="13"/>
  <c r="AD8" i="13"/>
  <c r="K151" i="13"/>
  <c r="K113" i="13"/>
  <c r="K94" i="13"/>
  <c r="M86" i="13"/>
  <c r="V45" i="13"/>
  <c r="U23" i="13"/>
  <c r="M77" i="13"/>
  <c r="K52" i="13"/>
  <c r="V30" i="13"/>
  <c r="L214" i="13"/>
  <c r="M167" i="13"/>
  <c r="AL35" i="13"/>
  <c r="AM14" i="13"/>
  <c r="M212" i="13"/>
  <c r="M203" i="13"/>
  <c r="L173" i="13"/>
  <c r="L104" i="13"/>
  <c r="L76" i="13"/>
  <c r="L50" i="13"/>
  <c r="AE28" i="13"/>
  <c r="V14" i="13"/>
  <c r="AN64" i="13"/>
  <c r="AN21" i="13"/>
  <c r="AN44" i="13"/>
  <c r="AN46" i="13"/>
  <c r="AN123" i="13"/>
  <c r="AN113" i="13"/>
  <c r="AN193" i="13"/>
  <c r="AN191" i="13"/>
  <c r="AN235" i="13"/>
  <c r="AN240" i="13"/>
  <c r="AN229" i="13"/>
  <c r="K233" i="13"/>
  <c r="K194" i="13"/>
  <c r="L181" i="13"/>
  <c r="L172" i="13"/>
  <c r="AC132" i="13"/>
  <c r="T133" i="13"/>
  <c r="U136" i="13"/>
  <c r="T140" i="13"/>
  <c r="V132" i="13"/>
  <c r="U137" i="13"/>
  <c r="T149" i="13"/>
  <c r="U134" i="13"/>
  <c r="T144" i="13"/>
  <c r="AE131" i="13"/>
  <c r="AD136" i="13"/>
  <c r="AC141" i="13"/>
  <c r="T153" i="13"/>
  <c r="T145" i="13"/>
  <c r="K140" i="13"/>
  <c r="AD102" i="13"/>
  <c r="U109" i="13"/>
  <c r="AC121" i="13"/>
  <c r="V104" i="13"/>
  <c r="AC109" i="13"/>
  <c r="V103" i="13"/>
  <c r="U108" i="13"/>
  <c r="T102" i="13"/>
  <c r="AD107" i="13"/>
  <c r="AD105" i="13"/>
  <c r="AE119" i="13"/>
  <c r="AD119" i="13"/>
  <c r="U110" i="13"/>
  <c r="AC112" i="13"/>
  <c r="AE118" i="13"/>
  <c r="T119" i="13"/>
  <c r="T108" i="13"/>
  <c r="T123" i="13"/>
  <c r="L120" i="13"/>
  <c r="U95" i="13"/>
  <c r="U88" i="13"/>
  <c r="U75" i="13"/>
  <c r="V86" i="13"/>
  <c r="U91" i="13"/>
  <c r="T79" i="13"/>
  <c r="T95" i="13"/>
  <c r="U92" i="13"/>
  <c r="V76" i="13"/>
  <c r="U81" i="13"/>
  <c r="V92" i="13"/>
  <c r="M91" i="13"/>
  <c r="L83" i="13"/>
  <c r="AD34" i="13"/>
  <c r="M34" i="13"/>
  <c r="L14" i="13"/>
  <c r="AL10" i="13"/>
  <c r="AM65" i="13"/>
  <c r="AM29" i="13"/>
  <c r="AM54" i="13"/>
  <c r="AM38" i="13"/>
  <c r="AM49" i="13"/>
  <c r="AM64" i="13"/>
  <c r="AM67" i="13"/>
  <c r="AM104" i="13"/>
  <c r="AM107" i="13"/>
  <c r="AM122" i="13"/>
  <c r="AM109" i="13"/>
  <c r="AM198" i="13"/>
  <c r="AM207" i="13"/>
  <c r="AM202" i="13"/>
  <c r="AM201" i="13"/>
  <c r="AM212" i="13"/>
  <c r="AM224" i="13"/>
  <c r="AM226" i="13"/>
  <c r="L240" i="13"/>
  <c r="K193" i="13"/>
  <c r="K163" i="13"/>
  <c r="L147" i="13"/>
  <c r="L90" i="13"/>
  <c r="AL61" i="13"/>
  <c r="AL124" i="13"/>
  <c r="K231" i="13"/>
  <c r="K192" i="13"/>
  <c r="K170" i="13"/>
  <c r="M162" i="13"/>
  <c r="AC63" i="13"/>
  <c r="AC64" i="13"/>
  <c r="V52" i="13"/>
  <c r="U57" i="13"/>
  <c r="T59" i="13"/>
  <c r="AC51" i="13"/>
  <c r="AE57" i="13"/>
  <c r="AD62" i="13"/>
  <c r="V56" i="13"/>
  <c r="U61" i="13"/>
  <c r="V53" i="13"/>
  <c r="U58" i="13"/>
  <c r="U67" i="13"/>
  <c r="AC66" i="13"/>
  <c r="T67" i="13"/>
  <c r="AD58" i="13"/>
  <c r="K246" i="13"/>
  <c r="L237" i="13"/>
  <c r="K206" i="13"/>
  <c r="M198" i="13"/>
  <c r="AE38" i="13"/>
  <c r="K46" i="13"/>
  <c r="U18" i="13"/>
  <c r="L8" i="13"/>
  <c r="M244" i="13"/>
  <c r="L44" i="13"/>
  <c r="AE30" i="13"/>
  <c r="K175" i="13"/>
  <c r="K88" i="13"/>
  <c r="M245" i="13"/>
  <c r="K191" i="13"/>
  <c r="L178" i="13"/>
  <c r="K144" i="13"/>
  <c r="AE45" i="13"/>
  <c r="K45" i="13"/>
  <c r="M37" i="13"/>
  <c r="U27" i="13"/>
  <c r="U9" i="13"/>
  <c r="L124" i="13"/>
  <c r="L11" i="13"/>
  <c r="K196" i="13"/>
  <c r="K174" i="13"/>
  <c r="L166" i="13"/>
  <c r="K106" i="13"/>
  <c r="K87" i="13"/>
  <c r="T38" i="13"/>
  <c r="AD10" i="13"/>
  <c r="U14" i="13"/>
  <c r="U181" i="13"/>
  <c r="T177" i="13"/>
  <c r="V172" i="13"/>
  <c r="T176" i="13"/>
  <c r="V177" i="13"/>
  <c r="U182" i="13"/>
  <c r="U178" i="13"/>
  <c r="T22" i="13"/>
  <c r="AE8" i="13"/>
  <c r="L151" i="13"/>
  <c r="M122" i="13"/>
  <c r="L94" i="13"/>
  <c r="AC41" i="13"/>
  <c r="T31" i="13"/>
  <c r="V23" i="13"/>
  <c r="AE17" i="13"/>
  <c r="U44" i="13"/>
  <c r="T30" i="13"/>
  <c r="K10" i="13"/>
  <c r="M214" i="13"/>
  <c r="K167" i="13"/>
  <c r="K134" i="13"/>
  <c r="AD11" i="13"/>
  <c r="M247" i="13"/>
  <c r="L238" i="13"/>
  <c r="AC39" i="13"/>
  <c r="M9" i="13"/>
  <c r="AC44" i="13"/>
  <c r="M238" i="13"/>
  <c r="K51" i="13"/>
  <c r="AE39" i="13"/>
  <c r="L25" i="13"/>
  <c r="AD44" i="13"/>
  <c r="L205" i="13"/>
  <c r="K53" i="13"/>
  <c r="K41" i="13"/>
  <c r="V31" i="13"/>
  <c r="T13" i="13"/>
  <c r="M11" i="13"/>
  <c r="L85" i="13"/>
  <c r="V44" i="13"/>
  <c r="K18" i="13"/>
  <c r="K142" i="13"/>
  <c r="M134" i="13"/>
  <c r="L51" i="13"/>
  <c r="M25" i="13"/>
  <c r="AE44" i="13"/>
  <c r="M205" i="13"/>
  <c r="K59" i="13"/>
  <c r="M51" i="13"/>
  <c r="K39" i="13"/>
  <c r="U21" i="13"/>
  <c r="M116" i="13"/>
  <c r="T16" i="13"/>
  <c r="K205" i="13"/>
  <c r="M222" i="13"/>
  <c r="L59" i="13"/>
  <c r="T11" i="13"/>
  <c r="K116" i="13"/>
  <c r="U16" i="13"/>
  <c r="L197" i="13"/>
  <c r="L113" i="13"/>
  <c r="M105" i="13"/>
  <c r="K86" i="13"/>
  <c r="M78" i="13"/>
  <c r="M61" i="13"/>
  <c r="T45" i="13"/>
  <c r="V37" i="13"/>
  <c r="K27" i="13"/>
  <c r="AC9" i="13"/>
  <c r="L77" i="13"/>
  <c r="L52" i="13"/>
  <c r="V36" i="13"/>
  <c r="M6" i="13"/>
  <c r="K230" i="13"/>
  <c r="K222" i="13"/>
  <c r="M68" i="13"/>
  <c r="M59" i="13"/>
  <c r="M39" i="13"/>
  <c r="AD25" i="13"/>
  <c r="L116" i="13"/>
  <c r="M197" i="13"/>
  <c r="AM91" i="13" l="1"/>
  <c r="AL165" i="13"/>
  <c r="AC78" i="13"/>
  <c r="AL79" i="13"/>
  <c r="AD81" i="13"/>
  <c r="AE182" i="13"/>
  <c r="AC84" i="13"/>
  <c r="AN160" i="13"/>
  <c r="AL94" i="13"/>
  <c r="AM177" i="13"/>
  <c r="AL153" i="13"/>
  <c r="AC173" i="13"/>
  <c r="AL162" i="13"/>
  <c r="AL133" i="13"/>
  <c r="AN92" i="13"/>
  <c r="AL181" i="13"/>
  <c r="AL91" i="13"/>
  <c r="AN75" i="13"/>
  <c r="AC165" i="13"/>
  <c r="AN86" i="13"/>
  <c r="AL152" i="13"/>
  <c r="AC85" i="13"/>
  <c r="AM80" i="13"/>
  <c r="AE164" i="13"/>
  <c r="AE166" i="13"/>
  <c r="AC92" i="13"/>
  <c r="AN135" i="13"/>
  <c r="AN152" i="13"/>
  <c r="AM95" i="13"/>
  <c r="AN162" i="13"/>
  <c r="AL172" i="13"/>
  <c r="AN161" i="13"/>
  <c r="AL175" i="13"/>
  <c r="AE173" i="13"/>
  <c r="AN142" i="13"/>
  <c r="AD178" i="13"/>
  <c r="AN175" i="13"/>
  <c r="AC171" i="13"/>
  <c r="AL92" i="13"/>
  <c r="AM79" i="13"/>
  <c r="AL136" i="13"/>
  <c r="AE81" i="13"/>
  <c r="AD90" i="13"/>
  <c r="AM86" i="13"/>
  <c r="AE179" i="13"/>
  <c r="AM167" i="13"/>
  <c r="AM153" i="13"/>
  <c r="AN150" i="13"/>
  <c r="AC91" i="13"/>
  <c r="AD84" i="13"/>
  <c r="AN90" i="13"/>
  <c r="AM166" i="13"/>
  <c r="AL86" i="13"/>
  <c r="AL143" i="13"/>
  <c r="AD83" i="13"/>
  <c r="AM87" i="13"/>
  <c r="AN144" i="13"/>
  <c r="AD174" i="13"/>
  <c r="AN174" i="13"/>
  <c r="AC169" i="13"/>
  <c r="AL180" i="13"/>
  <c r="AE95" i="13"/>
  <c r="AD80" i="13"/>
  <c r="AE80" i="13"/>
  <c r="AL170" i="13"/>
  <c r="AL137" i="13"/>
  <c r="AD86" i="13"/>
  <c r="AL75" i="13"/>
  <c r="AD180" i="13"/>
  <c r="AN168" i="13"/>
  <c r="AN180" i="13"/>
  <c r="AL148" i="13"/>
  <c r="AM75" i="13"/>
  <c r="AL139" i="13"/>
  <c r="AD76" i="13"/>
  <c r="AM90" i="13"/>
  <c r="AE170" i="13"/>
  <c r="AM141" i="13"/>
  <c r="AN141" i="13"/>
  <c r="AD77" i="13"/>
  <c r="AE86" i="13"/>
  <c r="AC180" i="13"/>
  <c r="AD171" i="13"/>
  <c r="AM85" i="13"/>
  <c r="AE171" i="13"/>
  <c r="AD82" i="13"/>
  <c r="AC83" i="13"/>
  <c r="AN84" i="13"/>
  <c r="AC179" i="13"/>
  <c r="AM137" i="13"/>
  <c r="AN178" i="13"/>
  <c r="AN136" i="13"/>
  <c r="AL132" i="13"/>
  <c r="AN85" i="13"/>
  <c r="AC166" i="13"/>
  <c r="AD170" i="13"/>
  <c r="AM136" i="13"/>
  <c r="AD85" i="13"/>
  <c r="AM176" i="13"/>
  <c r="AM161" i="13"/>
  <c r="AL78" i="13"/>
  <c r="AM88" i="13"/>
  <c r="AD165" i="13"/>
  <c r="AM149" i="13"/>
  <c r="AM150" i="13"/>
  <c r="AL135" i="13"/>
  <c r="AL85" i="13"/>
  <c r="AM94" i="13"/>
  <c r="AD87" i="13"/>
  <c r="AM93" i="13"/>
  <c r="AN87" i="13"/>
  <c r="AD95" i="13"/>
  <c r="AE76" i="13"/>
  <c r="AN169" i="13"/>
  <c r="AL179" i="13"/>
  <c r="AM172" i="13"/>
  <c r="AL174" i="13"/>
  <c r="AE162" i="13"/>
  <c r="AN177" i="13"/>
  <c r="AE163" i="13"/>
  <c r="AD182" i="13"/>
  <c r="AE79" i="13"/>
  <c r="AC161" i="13"/>
  <c r="AD89" i="13"/>
  <c r="AC86" i="13"/>
  <c r="AE174" i="13"/>
  <c r="AE180" i="13"/>
  <c r="AE172" i="13"/>
  <c r="AE175" i="13"/>
  <c r="AD167" i="13"/>
  <c r="AM78" i="13"/>
  <c r="AC170" i="13"/>
  <c r="AD177" i="13"/>
  <c r="AN181" i="13"/>
  <c r="AN147" i="13"/>
  <c r="AL93" i="13"/>
  <c r="AL131" i="13"/>
  <c r="AM135" i="13"/>
  <c r="AL77" i="13"/>
  <c r="AE78" i="13"/>
  <c r="AL83" i="13"/>
  <c r="AC79" i="13"/>
  <c r="AC76" i="13"/>
  <c r="AD88" i="13"/>
  <c r="AD166" i="13"/>
  <c r="AM173" i="13"/>
  <c r="AN170" i="13"/>
  <c r="AC172" i="13"/>
  <c r="AC163" i="13"/>
  <c r="AD176" i="13"/>
  <c r="AN149" i="13"/>
  <c r="AC81" i="13"/>
  <c r="AD164" i="13"/>
  <c r="AL178" i="13"/>
  <c r="AC75" i="13"/>
  <c r="AN76" i="13"/>
  <c r="AE82" i="13"/>
  <c r="AN94" i="13"/>
  <c r="AM132" i="13"/>
  <c r="AM169" i="13"/>
  <c r="AM152" i="13"/>
  <c r="AD91" i="13"/>
  <c r="AL84" i="13"/>
  <c r="AC88" i="13"/>
  <c r="AM89" i="13"/>
  <c r="AC93" i="13"/>
  <c r="AM77" i="13"/>
  <c r="AD163" i="13"/>
  <c r="AM168" i="13"/>
  <c r="AN176" i="13"/>
  <c r="AE178" i="13"/>
  <c r="AE160" i="13"/>
  <c r="AE165" i="13"/>
  <c r="AL176" i="13"/>
  <c r="AC162" i="13"/>
  <c r="AL160" i="13"/>
  <c r="AC94" i="13"/>
  <c r="AN93" i="13"/>
  <c r="AL167" i="13"/>
  <c r="AN164" i="13"/>
  <c r="AN166" i="13"/>
  <c r="AC77" i="13"/>
  <c r="AM81" i="13"/>
  <c r="AN145" i="13"/>
  <c r="AL87" i="13"/>
  <c r="AE169" i="13"/>
  <c r="AC167" i="13"/>
  <c r="AL182" i="13"/>
  <c r="AC174" i="13"/>
  <c r="AN132" i="13"/>
  <c r="AL150" i="13"/>
  <c r="AN153" i="13"/>
  <c r="AM151" i="13"/>
  <c r="AM174" i="13"/>
  <c r="AC87" i="13"/>
  <c r="AC82" i="13"/>
  <c r="AL90" i="13"/>
  <c r="AE85" i="13"/>
  <c r="AL80" i="13"/>
  <c r="AM163" i="13"/>
  <c r="AC168" i="13"/>
  <c r="AD168" i="13"/>
  <c r="AE176" i="13"/>
  <c r="AL169" i="13"/>
  <c r="AN163" i="13"/>
  <c r="AC182" i="13"/>
  <c r="AM164" i="13"/>
  <c r="AD181" i="13"/>
  <c r="AD169" i="13"/>
  <c r="AE168" i="13"/>
  <c r="AL177" i="13"/>
  <c r="AL134" i="13"/>
  <c r="AN182" i="13"/>
  <c r="AE83" i="13"/>
  <c r="AC164" i="13"/>
  <c r="AL140" i="13"/>
  <c r="AM181" i="13"/>
  <c r="AL168" i="13"/>
  <c r="AM82" i="13"/>
  <c r="AE88" i="13"/>
  <c r="AN171" i="13"/>
  <c r="AM143" i="13"/>
  <c r="AN131" i="13"/>
  <c r="AM144" i="13"/>
  <c r="AD79" i="13"/>
  <c r="AE87" i="13"/>
  <c r="AL82" i="13"/>
  <c r="AC90" i="13"/>
  <c r="AM84" i="13"/>
  <c r="AE77" i="13"/>
  <c r="AL95" i="13"/>
  <c r="AM171" i="13"/>
  <c r="AE177" i="13"/>
  <c r="AC160" i="13"/>
  <c r="AC178" i="13"/>
  <c r="AL163" i="13"/>
  <c r="AD162" i="13"/>
  <c r="AN179" i="13"/>
  <c r="AM178" i="13"/>
  <c r="AC181" i="13"/>
  <c r="AE181" i="13"/>
  <c r="AC175" i="13"/>
  <c r="AD160" i="13"/>
  <c r="AD173" i="13"/>
  <c r="AD93" i="13"/>
  <c r="AL89" i="13"/>
  <c r="AL88" i="13"/>
  <c r="AN143" i="13"/>
  <c r="AL147" i="13"/>
  <c r="AM182" i="13"/>
  <c r="AL166" i="13"/>
  <c r="AM83" i="13"/>
  <c r="AN146" i="13"/>
  <c r="AN133" i="13"/>
  <c r="AM140" i="13"/>
  <c r="AL145" i="13"/>
  <c r="AM92" i="13"/>
  <c r="AE93" i="13"/>
  <c r="AN91" i="13"/>
  <c r="AE90" i="13"/>
  <c r="AN77" i="13"/>
  <c r="AL81" i="13"/>
  <c r="AE161" i="13"/>
  <c r="AL164" i="13"/>
  <c r="AE167" i="13"/>
  <c r="AM170" i="13"/>
  <c r="AD175" i="13"/>
  <c r="AL161" i="13"/>
  <c r="AD161" i="13"/>
  <c r="AC176" i="13"/>
  <c r="AC177" i="13"/>
  <c r="AM175" i="13"/>
  <c r="AN81" i="13"/>
  <c r="AM162" i="13"/>
</calcChain>
</file>

<file path=xl/sharedStrings.xml><?xml version="1.0" encoding="utf-8"?>
<sst xmlns="http://schemas.openxmlformats.org/spreadsheetml/2006/main" count="3621" uniqueCount="144">
  <si>
    <t>График проведения оценочных процедур</t>
  </si>
  <si>
    <t>Инструкция по заполнению таблицы</t>
  </si>
  <si>
    <t>Данная таблица предназначена для сбора информации об оценочных процедурах, которые проводятся в ОО.</t>
  </si>
  <si>
    <t>1. Технические особенности работы с таблицей</t>
  </si>
  <si>
    <t xml:space="preserve">  1.1.  </t>
  </si>
  <si>
    <t>Данная таблица предназначена для работы в MS Excel 2013 и более поздних версиях</t>
  </si>
  <si>
    <t>2. Общие рекомендации по заполнению таблицы</t>
  </si>
  <si>
    <t xml:space="preserve"> 2.1.</t>
  </si>
  <si>
    <t>Для удобства использования рекомендуется распечатать данную инструкцию.</t>
  </si>
  <si>
    <t>2.2.</t>
  </si>
  <si>
    <t>Для редактирования частично заполненного поля пользуйтесь клавишей F2 (Fn+F2).</t>
  </si>
  <si>
    <t xml:space="preserve"> 2.3.</t>
  </si>
  <si>
    <t>В ряде ячеек данные можно выбирать из списка. У таких ячеек в правом нижнем углу появляется стрелка выпадающего списка (как и у ячейки справа). Нажмите на стрелку и, воспользовавшись полосой прокрутки, выберите нужное вам значение.</t>
  </si>
  <si>
    <t xml:space="preserve"> 2.4.</t>
  </si>
  <si>
    <t>В процессе работы над файлом не реже чем раз в 5-7 минут сохраняйте его, нажимая Ctrl+S.</t>
  </si>
  <si>
    <t xml:space="preserve"> 2.5.</t>
  </si>
  <si>
    <r>
      <rPr>
        <b/>
        <sz val="12"/>
        <color rgb="FF993300"/>
        <rFont val="Times New Roman"/>
      </rPr>
      <t xml:space="preserve">Внимание! Категорически запрещается удалять ячейки, строки, столбцы и двигать ячейки мышью.
</t>
    </r>
    <r>
      <rPr>
        <sz val="12"/>
        <color rgb="FFFF0000"/>
        <rFont val="Times New Roman"/>
      </rPr>
      <t xml:space="preserve">Для очистки ячейки при работе в Microsoft Excel пользуйтесь клавишей DEL, при работе в OpenOffice Calc - клавишей BACKSPACE или DEL. Если при нажатии BACKSPACE или DEL (в OpenOffice Calc) появляется диалоговое окно, нужно установить параметры удаления содержимого, убрав галки со всех указанных по умолчанию параметров, и выбрать только удаление </t>
    </r>
    <r>
      <rPr>
        <b/>
        <sz val="12"/>
        <color rgb="FFFF0000"/>
        <rFont val="Times New Roman"/>
      </rPr>
      <t>текста</t>
    </r>
    <r>
      <rPr>
        <sz val="12"/>
        <color rgb="FFFF0000"/>
        <rFont val="Times New Roman"/>
      </rPr>
      <t xml:space="preserve"> и </t>
    </r>
    <r>
      <rPr>
        <b/>
        <sz val="12"/>
        <color rgb="FFFF0000"/>
        <rFont val="Times New Roman"/>
      </rPr>
      <t>чисел</t>
    </r>
    <r>
      <rPr>
        <sz val="12"/>
        <color rgb="FFFF0000"/>
        <rFont val="Times New Roman"/>
      </rPr>
      <t>.
Для копирования информации внутри файла пользуйтесь Ctrl+C(копирование) и Ctrl+V(вставка).</t>
    </r>
  </si>
  <si>
    <t xml:space="preserve"> 2.6.</t>
  </si>
  <si>
    <r>
      <rPr>
        <sz val="12"/>
        <color theme="1"/>
        <rFont val="Times New Roman"/>
      </rPr>
      <t xml:space="preserve">Копируя данные из других источников, обязательно используйте режим </t>
    </r>
    <r>
      <rPr>
        <b/>
        <sz val="12"/>
        <color theme="1"/>
        <rFont val="Times New Roman"/>
      </rPr>
      <t>специальной вставки</t>
    </r>
    <r>
      <rPr>
        <sz val="12"/>
        <color theme="1"/>
        <rFont val="Times New Roman"/>
      </rPr>
      <t>:
при работе в Microsoft Excel правая кнопка мыши (или меню - правка) - специальная вставка - текст;
при работе в OpenOffice Calc правая кнопка мыши (или меню - правка)  - вставить как - текст без форматирования.
В противном случае возможно повреждение логической схемы таблицы и, как следствие, искажение передаваемых данных.</t>
    </r>
  </si>
  <si>
    <t xml:space="preserve"> 2.7.</t>
  </si>
  <si>
    <t>При работе Вам будет видна только часть данных. Для перемещения используйте стрелки на клавиатуре и полосы прокрутки на экране.</t>
  </si>
  <si>
    <t xml:space="preserve"> 2.8.</t>
  </si>
  <si>
    <t>Не рекомендуем отключать защиту данного файла, так как работа таблицы может быть нарушена</t>
  </si>
  <si>
    <t>Заполнение отдельных разделов</t>
  </si>
  <si>
    <t>3. Описание разделов (листов) формы отчёта</t>
  </si>
  <si>
    <t>3.1.</t>
  </si>
  <si>
    <t>Раздел "Инструкция" содержит инструкцию по заполнению таблицы.</t>
  </si>
  <si>
    <t>3.2.</t>
  </si>
  <si>
    <t xml:space="preserve">Разделы "2 класс"-"11 класс" содержат перечень учебных предметов, соответствующих ФГОС НОО, ООО или СОО (в зависимости от класса), а также календарный график учебного года (по неделям). На каждом листе необходимо отметить оценочные процедуры (для соответствующей графы "Период проведения оценочной процедур", для соответствующего предмета для каждого из классов в параллели).
</t>
  </si>
  <si>
    <t>3.3.</t>
  </si>
  <si>
    <t>Раздел "Итог по классам" формируется автоматически по мере заполнения остальных разделов и не требует отдельного заполнения.</t>
  </si>
  <si>
    <t>4. Разделы "2 класс" - "11 класс"</t>
  </si>
  <si>
    <t xml:space="preserve"> 4.1.</t>
  </si>
  <si>
    <t xml:space="preserve">Перейдите в раздел "2 класс" (ярлычки внизу экрана). </t>
  </si>
  <si>
    <t>4.2.</t>
  </si>
  <si>
    <t>Укажите количество классов в параллели в отведенном для этого поле.  В зависимости от указанного количества будет сформировано соответствующее количество строк для заполнения.</t>
  </si>
  <si>
    <t>4.3.</t>
  </si>
  <si>
    <t>Укажите букву (или иное название) класса в соответствующем поле.</t>
  </si>
  <si>
    <t>4.4.</t>
  </si>
  <si>
    <t>Для каждого класса укажите оценочные процедуры по каждому из учебных предметов. Для этого в ячейке, находящейся на пересечении учебного предмета и периода проведения, выберите из выпадающего списка необходимый вид оценочной процедуры. В таблице предусмотрены следующие виды оценочных процедур: "ф" - федеральные оценочные процедуры, "р" - региональные оценочные процедуры и "ш" - школьные оценочные процедуры.</t>
  </si>
  <si>
    <t>4.5.</t>
  </si>
  <si>
    <t>Столбец "Всего" подсчитывает количество оценочных процедур за один месяц, он не предназначен для редактирования.</t>
  </si>
  <si>
    <t xml:space="preserve">4.5. </t>
  </si>
  <si>
    <t>Названия учебных предметов также не предназначены для редактирования.</t>
  </si>
  <si>
    <t>4.6.</t>
  </si>
  <si>
    <t>После заполнения информации по всем классам в параллели, перейдите на следующий лист и повторите все вышеуказанные действия.</t>
  </si>
  <si>
    <t>График проведения оценочных процедур в образовательной организации</t>
  </si>
  <si>
    <t>ф</t>
  </si>
  <si>
    <t>р</t>
  </si>
  <si>
    <t>ш</t>
  </si>
  <si>
    <t xml:space="preserve">Количество классов в параллели 2 классов: </t>
  </si>
  <si>
    <t>Период проведения оценочных процедур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</si>
  <si>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</si>
  <si>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</si>
  <si>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</si>
  <si>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</si>
  <si>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</si>
  <si>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</si>
  <si>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</si>
  <si>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</si>
  <si>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</si>
  <si>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</si>
  <si>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</si>
  <si>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1 неделя</t>
  </si>
  <si>
    <t>2 неделя</t>
  </si>
  <si>
    <t>3 неделя</t>
  </si>
  <si>
    <t>4 неделя</t>
  </si>
  <si>
    <t>5 неделя</t>
  </si>
  <si>
    <t>Всего</t>
  </si>
  <si>
    <t>Промежуточная аттестация</t>
  </si>
  <si>
    <t>2 класс</t>
  </si>
  <si>
    <t>А</t>
  </si>
  <si>
    <t>Русский язык</t>
  </si>
  <si>
    <t>Литературное чтение</t>
  </si>
  <si>
    <t>Родной язык и (или) государственный язык республики РФ</t>
  </si>
  <si>
    <t>Литературное чтение на родном языке</t>
  </si>
  <si>
    <t>Иностранный язык</t>
  </si>
  <si>
    <t>Математика</t>
  </si>
  <si>
    <t>Окружающий мир</t>
  </si>
  <si>
    <t>Духовно-нравственная культура России</t>
  </si>
  <si>
    <t>Изобразительное искусство</t>
  </si>
  <si>
    <t>Музыка</t>
  </si>
  <si>
    <t>Труд (технология)</t>
  </si>
  <si>
    <t>Физическая культура</t>
  </si>
  <si>
    <t>Метапредметные работы</t>
  </si>
  <si>
    <t>Б</t>
  </si>
  <si>
    <t>В</t>
  </si>
  <si>
    <t xml:space="preserve">Количество классов в параллели 3 классов: </t>
  </si>
  <si>
    <t>3 класс</t>
  </si>
  <si>
    <t>Г</t>
  </si>
  <si>
    <t xml:space="preserve">Количество классов в параллели 4 классов: </t>
  </si>
  <si>
    <t>4 класс</t>
  </si>
  <si>
    <t xml:space="preserve">Количество классов в параллели 5 классов: </t>
  </si>
  <si>
    <t>5 класс</t>
  </si>
  <si>
    <t>Литература</t>
  </si>
  <si>
    <t>Родная литература</t>
  </si>
  <si>
    <t>Второй иностранный язык</t>
  </si>
  <si>
    <t>Информатика</t>
  </si>
  <si>
    <t>Всеобщая история</t>
  </si>
  <si>
    <t>История нашего края</t>
  </si>
  <si>
    <t>География</t>
  </si>
  <si>
    <t>Физика</t>
  </si>
  <si>
    <t>Химия</t>
  </si>
  <si>
    <t>Биология</t>
  </si>
  <si>
    <t>Основы безопасности и защиты Родины</t>
  </si>
  <si>
    <t xml:space="preserve">Количество классов в параллели 6 классов: </t>
  </si>
  <si>
    <t>6 класс</t>
  </si>
  <si>
    <t>История России</t>
  </si>
  <si>
    <t xml:space="preserve">Количество классов в параллели 7 классов: </t>
  </si>
  <si>
    <t>7 класс</t>
  </si>
  <si>
    <t>Математика (алгебра)</t>
  </si>
  <si>
    <t>Математика (геометрия)</t>
  </si>
  <si>
    <t>Математика (вероятность и статистика)</t>
  </si>
  <si>
    <t xml:space="preserve">Количество классов в параллели 8 классов: </t>
  </si>
  <si>
    <t>8 класс</t>
  </si>
  <si>
    <t>Обществознание</t>
  </si>
  <si>
    <t xml:space="preserve">Количество классов в параллели 9 классов: </t>
  </si>
  <si>
    <t>9 класс</t>
  </si>
  <si>
    <t xml:space="preserve">Количество классов в параллели 10 классов: </t>
  </si>
  <si>
    <t>10 класс</t>
  </si>
  <si>
    <t>Родной язык</t>
  </si>
  <si>
    <t>Экономика</t>
  </si>
  <si>
    <t>Право</t>
  </si>
  <si>
    <t>Россия в мире</t>
  </si>
  <si>
    <t>Математика (алгебра и начала анализа)</t>
  </si>
  <si>
    <t>Информатика (базовый уровень)</t>
  </si>
  <si>
    <t>Астрономия</t>
  </si>
  <si>
    <t>Естествознание</t>
  </si>
  <si>
    <t>Экология</t>
  </si>
  <si>
    <t>Химия (углубленный уровень)</t>
  </si>
  <si>
    <t>Информатика (углублённый уровень)</t>
  </si>
  <si>
    <t xml:space="preserve">Количество классов в параллели 11 классов: </t>
  </si>
  <si>
    <t>11 класс</t>
  </si>
  <si>
    <t>История России с древнейших времен до 1914 г.</t>
  </si>
  <si>
    <t>Итого 1 полугодие</t>
  </si>
  <si>
    <t>Итого 2 полугодие</t>
  </si>
  <si>
    <t>Итого год</t>
  </si>
  <si>
    <t xml:space="preserve">Федеральные </t>
  </si>
  <si>
    <t>Региональные</t>
  </si>
  <si>
    <t>Школьные</t>
  </si>
  <si>
    <t>Начальное общее образование</t>
  </si>
  <si>
    <t>Основы религиозных культур и светской этики</t>
  </si>
  <si>
    <t>Основное общее образование</t>
  </si>
  <si>
    <t>Среднее общее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</si>
</sst>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;;;"/>
  </numFmts>
  <fonts count="26" x14ac:knownFonts="1">
    <font>
      <sz val="12"/>
      <color theme="1"/>
      <name val="Calibri"/>
      <scheme val="minor"/>
    </font>
    <font>
      <sz val="16"/>
      <color theme="1"/>
      <name val="Times New Roman"/>
    </font>
    <font>
      <sz val="12"/>
      <name val="Calibri"/>
    </font>
    <font>
      <sz val="12"/>
      <color theme="1"/>
      <name val="Times New Roman"/>
    </font>
    <font>
      <b/>
      <sz val="14"/>
      <color theme="1"/>
      <name val="Times New Roman"/>
    </font>
    <font>
      <sz val="14"/>
      <color theme="1"/>
      <name val="Times New Roman"/>
    </font>
    <font>
      <sz val="11"/>
      <color theme="1"/>
      <name val="Times New Roman"/>
    </font>
    <font>
      <b/>
      <sz val="12"/>
      <color rgb="FF333399"/>
      <name val="Times New Roman"/>
    </font>
    <font>
      <sz val="10"/>
      <color theme="1"/>
      <name val="Times New Roman"/>
    </font>
    <font>
      <sz val="12"/>
      <color rgb="FFFF0000"/>
      <name val="Times New Roman"/>
    </font>
    <font>
      <b/>
      <sz val="14"/>
      <color rgb="FF333399"/>
      <name val="Times New Roman"/>
    </font>
    <font>
      <b/>
      <i/>
      <sz val="12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sz val="12"/>
      <color theme="1"/>
      <name val="Calibri"/>
    </font>
    <font>
      <sz val="9"/>
      <color theme="1"/>
      <name val="Times New Roman"/>
    </font>
    <font>
      <i/>
      <sz val="12"/>
      <color theme="1"/>
      <name val="Times New Roman"/>
    </font>
    <font>
      <sz val="12"/>
      <color theme="1"/>
      <name val="Calibri"/>
      <scheme val="minor"/>
    </font>
    <font>
      <b/>
      <sz val="12"/>
      <color rgb="FF993300"/>
      <name val="Times New Roman"/>
    </font>
    <font>
      <b/>
      <sz val="12"/>
      <color rgb="FFFF0000"/>
      <name val="Times New Roman"/>
    </font>
    <font>
      <sz val="10"/>
      <color theme="1"/>
      <name val="Times New Roman"/>
      <family val="1"/>
      <charset val="204"/>
    </font>
    <font>
      <sz val="10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EAEAEA"/>
        <bgColor rgb="FFEAEAEA"/>
      </patternFill>
    </fill>
    <fill>
      <patternFill patternType="solid">
        <fgColor rgb="FFCCFFFF"/>
        <bgColor rgb="FFCCFFFF"/>
      </patternFill>
    </fill>
    <fill>
      <patternFill patternType="solid">
        <fgColor rgb="FFADB9CA"/>
        <bgColor rgb="FFADB9CA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16" fontId="3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left" vertical="top" wrapText="1"/>
    </xf>
    <xf numFmtId="16" fontId="10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/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14" fillId="0" borderId="0" xfId="0" applyFont="1"/>
    <xf numFmtId="0" fontId="12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wrapText="1"/>
    </xf>
    <xf numFmtId="0" fontId="16" fillId="4" borderId="13" xfId="0" applyFont="1" applyFill="1" applyBorder="1" applyAlignment="1">
      <alignment vertical="top"/>
    </xf>
    <xf numFmtId="0" fontId="16" fillId="4" borderId="14" xfId="0" applyFont="1" applyFill="1" applyBorder="1" applyAlignment="1">
      <alignment vertical="top"/>
    </xf>
    <xf numFmtId="0" fontId="16" fillId="4" borderId="15" xfId="0" applyFont="1" applyFill="1" applyBorder="1" applyAlignment="1">
      <alignment vertical="top"/>
    </xf>
    <xf numFmtId="0" fontId="16" fillId="4" borderId="16" xfId="0" applyFont="1" applyFill="1" applyBorder="1" applyAlignment="1">
      <alignment vertical="top"/>
    </xf>
    <xf numFmtId="0" fontId="16" fillId="4" borderId="17" xfId="0" applyFont="1" applyFill="1" applyBorder="1" applyAlignment="1">
      <alignment vertical="top"/>
    </xf>
    <xf numFmtId="0" fontId="3" fillId="4" borderId="5" xfId="0" applyFont="1" applyFill="1" applyBorder="1" applyAlignment="1">
      <alignment vertical="top"/>
    </xf>
    <xf numFmtId="0" fontId="3" fillId="6" borderId="5" xfId="0" applyFont="1" applyFill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3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14" fillId="0" borderId="22" xfId="0" applyFont="1" applyBorder="1"/>
    <xf numFmtId="0" fontId="3" fillId="7" borderId="25" xfId="0" applyFont="1" applyFill="1" applyBorder="1" applyAlignment="1">
      <alignment vertical="top"/>
    </xf>
    <xf numFmtId="0" fontId="14" fillId="0" borderId="23" xfId="0" applyFont="1" applyBorder="1"/>
    <xf numFmtId="0" fontId="3" fillId="0" borderId="26" xfId="0" applyFont="1" applyBorder="1" applyAlignment="1">
      <alignment vertical="top"/>
    </xf>
    <xf numFmtId="0" fontId="14" fillId="0" borderId="5" xfId="0" applyFont="1" applyBorder="1"/>
    <xf numFmtId="0" fontId="3" fillId="7" borderId="5" xfId="0" applyFont="1" applyFill="1" applyBorder="1" applyAlignment="1">
      <alignment vertical="top"/>
    </xf>
    <xf numFmtId="0" fontId="14" fillId="0" borderId="3" xfId="0" applyFont="1" applyBorder="1"/>
    <xf numFmtId="0" fontId="3" fillId="0" borderId="3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14" fillId="0" borderId="10" xfId="0" applyFont="1" applyBorder="1"/>
    <xf numFmtId="0" fontId="14" fillId="0" borderId="11" xfId="0" applyFont="1" applyBorder="1"/>
    <xf numFmtId="0" fontId="11" fillId="8" borderId="13" xfId="0" applyFont="1" applyFill="1" applyBorder="1" applyAlignment="1">
      <alignment vertical="top"/>
    </xf>
    <xf numFmtId="0" fontId="11" fillId="8" borderId="14" xfId="0" applyFont="1" applyFill="1" applyBorder="1" applyAlignment="1">
      <alignment vertical="top"/>
    </xf>
    <xf numFmtId="0" fontId="12" fillId="8" borderId="27" xfId="0" applyFont="1" applyFill="1" applyBorder="1" applyAlignment="1">
      <alignment vertical="top"/>
    </xf>
    <xf numFmtId="0" fontId="12" fillId="8" borderId="14" xfId="0" applyFont="1" applyFill="1" applyBorder="1" applyAlignment="1">
      <alignment vertical="top"/>
    </xf>
    <xf numFmtId="0" fontId="12" fillId="8" borderId="13" xfId="0" applyFont="1" applyFill="1" applyBorder="1" applyAlignment="1">
      <alignment vertical="top"/>
    </xf>
    <xf numFmtId="0" fontId="16" fillId="5" borderId="27" xfId="0" applyFont="1" applyFill="1" applyBorder="1" applyAlignment="1">
      <alignment vertical="top"/>
    </xf>
    <xf numFmtId="0" fontId="16" fillId="5" borderId="14" xfId="0" applyFont="1" applyFill="1" applyBorder="1" applyAlignment="1">
      <alignment vertical="top"/>
    </xf>
    <xf numFmtId="0" fontId="15" fillId="0" borderId="10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vertical="top"/>
    </xf>
    <xf numFmtId="0" fontId="3" fillId="6" borderId="17" xfId="0" applyFont="1" applyFill="1" applyBorder="1" applyAlignment="1">
      <alignment vertical="top"/>
    </xf>
    <xf numFmtId="0" fontId="12" fillId="8" borderId="5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12" fillId="0" borderId="5" xfId="0" applyFont="1" applyBorder="1" applyAlignment="1">
      <alignment vertical="top"/>
    </xf>
    <xf numFmtId="0" fontId="17" fillId="0" borderId="0" xfId="0" applyFont="1"/>
    <xf numFmtId="0" fontId="14" fillId="0" borderId="3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3" fillId="0" borderId="9" xfId="0" applyFont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16" fillId="5" borderId="3" xfId="0" applyFont="1" applyFill="1" applyBorder="1" applyAlignment="1">
      <alignment horizontal="right" vertical="top"/>
    </xf>
    <xf numFmtId="0" fontId="2" fillId="0" borderId="18" xfId="0" applyFont="1" applyBorder="1"/>
    <xf numFmtId="0" fontId="16" fillId="5" borderId="19" xfId="0" applyFont="1" applyFill="1" applyBorder="1" applyAlignment="1">
      <alignment horizontal="left" vertical="top"/>
    </xf>
    <xf numFmtId="0" fontId="2" fillId="0" borderId="20" xfId="0" applyFont="1" applyBorder="1"/>
    <xf numFmtId="0" fontId="2" fillId="0" borderId="21" xfId="0" applyFont="1" applyBorder="1"/>
    <xf numFmtId="0" fontId="16" fillId="5" borderId="28" xfId="0" applyFont="1" applyFill="1" applyBorder="1" applyAlignment="1">
      <alignment horizontal="left" vertical="top"/>
    </xf>
    <xf numFmtId="0" fontId="2" fillId="0" borderId="29" xfId="0" applyFont="1" applyBorder="1"/>
    <xf numFmtId="0" fontId="1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30" xfId="0" applyFont="1" applyBorder="1"/>
    <xf numFmtId="0" fontId="20" fillId="0" borderId="10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top" wrapText="1"/>
    </xf>
    <xf numFmtId="0" fontId="21" fillId="0" borderId="7" xfId="0" applyFont="1" applyBorder="1"/>
    <xf numFmtId="0" fontId="21" fillId="0" borderId="8" xfId="0" applyFont="1" applyBorder="1"/>
    <xf numFmtId="0" fontId="20" fillId="0" borderId="9" xfId="0" applyFont="1" applyBorder="1" applyAlignment="1">
      <alignment horizontal="center" vertical="top" wrapText="1"/>
    </xf>
    <xf numFmtId="0" fontId="21" fillId="0" borderId="32" xfId="0" applyFont="1" applyBorder="1"/>
    <xf numFmtId="0" fontId="20" fillId="0" borderId="9" xfId="0" applyFont="1" applyBorder="1" applyAlignment="1">
      <alignment horizontal="center" vertical="center" wrapText="1"/>
    </xf>
    <xf numFmtId="0" fontId="21" fillId="0" borderId="22" xfId="0" applyFont="1" applyBorder="1"/>
    <xf numFmtId="0" fontId="20" fillId="0" borderId="12" xfId="0" applyFont="1" applyBorder="1" applyAlignment="1">
      <alignment vertical="top" textRotation="90"/>
    </xf>
    <xf numFmtId="0" fontId="20" fillId="0" borderId="10" xfId="0" applyFont="1" applyBorder="1" applyAlignment="1">
      <alignment vertical="top" textRotation="90"/>
    </xf>
    <xf numFmtId="0" fontId="20" fillId="0" borderId="11" xfId="0" applyFont="1" applyBorder="1" applyAlignment="1">
      <alignment vertical="top" textRotation="90"/>
    </xf>
    <xf numFmtId="0" fontId="20" fillId="0" borderId="33" xfId="0" applyFont="1" applyBorder="1" applyAlignment="1">
      <alignment vertical="top" textRotation="90"/>
    </xf>
    <xf numFmtId="0" fontId="22" fillId="4" borderId="5" xfId="0" applyFont="1" applyFill="1" applyBorder="1" applyAlignment="1">
      <alignment vertical="top"/>
    </xf>
    <xf numFmtId="0" fontId="22" fillId="4" borderId="13" xfId="0" applyFont="1" applyFill="1" applyBorder="1" applyAlignment="1">
      <alignment vertical="top"/>
    </xf>
    <xf numFmtId="0" fontId="22" fillId="4" borderId="17" xfId="0" applyFont="1" applyFill="1" applyBorder="1" applyAlignment="1">
      <alignment vertical="top"/>
    </xf>
    <xf numFmtId="0" fontId="22" fillId="9" borderId="5" xfId="0" applyFont="1" applyFill="1" applyBorder="1" applyAlignment="1">
      <alignment vertical="top"/>
    </xf>
    <xf numFmtId="0" fontId="23" fillId="0" borderId="31" xfId="0" applyFont="1" applyBorder="1" applyAlignment="1">
      <alignment horizontal="center"/>
    </xf>
    <xf numFmtId="0" fontId="24" fillId="0" borderId="0" xfId="0" applyFont="1"/>
    <xf numFmtId="0" fontId="21" fillId="0" borderId="34" xfId="0" applyFont="1" applyBorder="1"/>
    <xf numFmtId="0" fontId="20" fillId="0" borderId="5" xfId="0" applyFont="1" applyBorder="1" applyAlignment="1">
      <alignment vertical="top"/>
    </xf>
    <xf numFmtId="0" fontId="23" fillId="0" borderId="0" xfId="0" applyFont="1"/>
    <xf numFmtId="0" fontId="25" fillId="0" borderId="31" xfId="0" applyFont="1" applyBorder="1"/>
    <xf numFmtId="0" fontId="25" fillId="0" borderId="0" xfId="0" applyFont="1"/>
    <xf numFmtId="0" fontId="23" fillId="0" borderId="31" xfId="0" applyFont="1" applyBorder="1"/>
    <xf numFmtId="0" fontId="20" fillId="0" borderId="0" xfId="0" applyFont="1"/>
    <xf numFmtId="0" fontId="23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3" fillId="0" borderId="34" xfId="0" applyFont="1" applyBorder="1"/>
    <xf numFmtId="0" fontId="20" fillId="0" borderId="10" xfId="0" applyFont="1" applyBorder="1" applyAlignment="1">
      <alignment vertical="top"/>
    </xf>
    <xf numFmtId="0" fontId="25" fillId="0" borderId="34" xfId="0" applyFont="1" applyBorder="1"/>
  </cellXfs>
  <cellStyles count="1">
    <cellStyle name="Обычный" xfId="0" builtinId="0"/>
  </cellStyles>
  <dxfs count="33">
    <dxf>
      <numFmt numFmtId="164" formatCode=";;;"/>
      <fill>
        <patternFill patternType="none"/>
      </fill>
    </dxf>
    <dxf>
      <numFmt numFmtId="164" formatCode=";;;"/>
      <fill>
        <patternFill patternType="none"/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  <dxf>
      <fill>
        <patternFill patternType="solid">
          <fgColor rgb="FFCCFFFF"/>
          <bgColor rgb="FFCCFFFF"/>
        </patternFill>
      </fill>
    </dxf>
    <dxf>
      <fill>
        <patternFill patternType="solid">
          <fgColor rgb="FFCCFFFF"/>
          <bgColor rgb="FFCCFFFF"/>
        </patternFill>
      </fill>
    </dxf>
    <dxf>
      <numFmt numFmtId="164" formatCode=";;;"/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Z1000"/>
  <sheetViews>
    <sheetView view="pageBreakPreview" zoomScale="60" zoomScaleNormal="100" workbookViewId="0">
      <selection sqref="A1:B1"/>
    </sheetView>
  </sheetViews>
  <sheetFormatPr defaultColWidth="11.25" defaultRowHeight="15" customHeight="1" x14ac:dyDescent="0.25"/>
  <cols>
    <col min="1" max="1" width="9.625" customWidth="1"/>
    <col min="2" max="2" width="47.75" customWidth="1"/>
    <col min="3" max="4" width="2.875" customWidth="1"/>
    <col min="5" max="6" width="5.875" hidden="1" customWidth="1"/>
    <col min="7" max="26" width="6.75" customWidth="1"/>
  </cols>
  <sheetData>
    <row r="1" spans="1:26" ht="54.75" customHeight="1" x14ac:dyDescent="0.25">
      <c r="A1" s="70" t="s">
        <v>0</v>
      </c>
      <c r="B1" s="7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 x14ac:dyDescent="0.25">
      <c r="A2" s="72" t="s">
        <v>1</v>
      </c>
      <c r="B2" s="73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52.5" customHeight="1" x14ac:dyDescent="0.25">
      <c r="A3" s="74" t="s">
        <v>2</v>
      </c>
      <c r="B3" s="7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x14ac:dyDescent="0.25">
      <c r="A4" s="5" t="s">
        <v>3</v>
      </c>
      <c r="B4" s="6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1.5" x14ac:dyDescent="0.25">
      <c r="A5" s="7" t="s">
        <v>4</v>
      </c>
      <c r="B5" s="8" t="s">
        <v>5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9" t="s">
        <v>6</v>
      </c>
      <c r="B6" s="10"/>
      <c r="C6" s="1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1.5" x14ac:dyDescent="0.25">
      <c r="A7" s="12" t="s">
        <v>7</v>
      </c>
      <c r="B7" s="8" t="s">
        <v>8</v>
      </c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x14ac:dyDescent="0.25">
      <c r="A8" s="12" t="s">
        <v>9</v>
      </c>
      <c r="B8" s="8" t="s">
        <v>10</v>
      </c>
      <c r="C8" s="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78.75" x14ac:dyDescent="0.25">
      <c r="A9" s="12" t="s">
        <v>11</v>
      </c>
      <c r="B9" s="8" t="s">
        <v>12</v>
      </c>
      <c r="C9" s="75"/>
      <c r="D9" s="7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5" x14ac:dyDescent="0.25">
      <c r="A10" s="12" t="s">
        <v>13</v>
      </c>
      <c r="B10" s="8" t="s">
        <v>14</v>
      </c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4.75" x14ac:dyDescent="0.25">
      <c r="A11" s="12" t="s">
        <v>15</v>
      </c>
      <c r="B11" s="13" t="s">
        <v>16</v>
      </c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7.5" x14ac:dyDescent="0.25">
      <c r="A12" s="12" t="s">
        <v>17</v>
      </c>
      <c r="B12" s="8" t="s">
        <v>18</v>
      </c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7.25" x14ac:dyDescent="0.25">
      <c r="A13" s="12" t="s">
        <v>19</v>
      </c>
      <c r="B13" s="8" t="s">
        <v>20</v>
      </c>
      <c r="C13" s="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1.5" x14ac:dyDescent="0.25">
      <c r="A14" s="12" t="s">
        <v>21</v>
      </c>
      <c r="B14" s="8" t="s">
        <v>22</v>
      </c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x14ac:dyDescent="0.25">
      <c r="A15" s="14" t="s">
        <v>23</v>
      </c>
      <c r="B15" s="15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x14ac:dyDescent="0.25">
      <c r="A16" s="9" t="s">
        <v>24</v>
      </c>
      <c r="B16" s="15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x14ac:dyDescent="0.25">
      <c r="A17" s="12" t="s">
        <v>25</v>
      </c>
      <c r="B17" s="8" t="s">
        <v>26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7.5" x14ac:dyDescent="0.25">
      <c r="A18" s="12" t="s">
        <v>27</v>
      </c>
      <c r="B18" s="8" t="s">
        <v>28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34.5" customHeight="1" x14ac:dyDescent="0.25">
      <c r="A19" s="12" t="s">
        <v>29</v>
      </c>
      <c r="B19" s="8" t="s">
        <v>30</v>
      </c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x14ac:dyDescent="0.25">
      <c r="A20" s="9" t="s">
        <v>31</v>
      </c>
      <c r="B20" s="15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x14ac:dyDescent="0.25">
      <c r="A21" s="12" t="s">
        <v>32</v>
      </c>
      <c r="B21" s="16" t="s">
        <v>33</v>
      </c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3" x14ac:dyDescent="0.25">
      <c r="A22" s="12" t="s">
        <v>34</v>
      </c>
      <c r="B22" s="16" t="s">
        <v>35</v>
      </c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5" x14ac:dyDescent="0.25">
      <c r="A23" s="17" t="s">
        <v>36</v>
      </c>
      <c r="B23" s="16" t="s">
        <v>37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7.5" x14ac:dyDescent="0.25">
      <c r="A24" s="12" t="s">
        <v>38</v>
      </c>
      <c r="B24" s="8" t="s">
        <v>39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7.25" x14ac:dyDescent="0.25">
      <c r="A25" s="12" t="s">
        <v>40</v>
      </c>
      <c r="B25" s="8" t="s">
        <v>41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1.5" x14ac:dyDescent="0.25">
      <c r="A26" s="12" t="s">
        <v>42</v>
      </c>
      <c r="B26" s="8" t="s">
        <v>43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7.25" x14ac:dyDescent="0.25">
      <c r="A27" s="12" t="s">
        <v>44</v>
      </c>
      <c r="B27" s="8" t="s">
        <v>45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x14ac:dyDescent="0.25">
      <c r="A29" s="19"/>
      <c r="B29" s="2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x14ac:dyDescent="0.25">
      <c r="A30" s="21"/>
      <c r="B30" s="16"/>
      <c r="C30" s="20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x14ac:dyDescent="0.25">
      <c r="A31" s="21"/>
      <c r="B31" s="16"/>
      <c r="C31" s="21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x14ac:dyDescent="0.25">
      <c r="A32" s="21"/>
      <c r="B32" s="16"/>
      <c r="C32" s="2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x14ac:dyDescent="0.25">
      <c r="A33" s="21"/>
      <c r="B33" s="16"/>
      <c r="C33" s="2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x14ac:dyDescent="0.25">
      <c r="A34" s="21"/>
      <c r="B34" s="16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x14ac:dyDescent="0.25">
      <c r="A35" s="21"/>
      <c r="B35" s="16"/>
      <c r="C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x14ac:dyDescent="0.25">
      <c r="A36" s="21"/>
      <c r="B36" s="16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x14ac:dyDescent="0.25">
      <c r="A37" s="21"/>
      <c r="B37" s="16"/>
      <c r="C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x14ac:dyDescent="0.25">
      <c r="A38" s="21"/>
      <c r="B38" s="16"/>
      <c r="C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x14ac:dyDescent="0.25">
      <c r="A39" s="21"/>
      <c r="B39" s="16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x14ac:dyDescent="0.25">
      <c r="A40" s="21"/>
      <c r="B40" s="16"/>
      <c r="C40" s="21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x14ac:dyDescent="0.25">
      <c r="A41" s="21"/>
      <c r="B41" s="16"/>
      <c r="C41" s="2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x14ac:dyDescent="0.25">
      <c r="A42" s="21"/>
      <c r="B42" s="16"/>
      <c r="C42" s="2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x14ac:dyDescent="0.25">
      <c r="A43" s="21"/>
      <c r="B43" s="16"/>
      <c r="C43" s="2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x14ac:dyDescent="0.25">
      <c r="A44" s="21"/>
      <c r="B44" s="16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x14ac:dyDescent="0.25">
      <c r="A45" s="21"/>
      <c r="B45" s="16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x14ac:dyDescent="0.25">
      <c r="A46" s="21"/>
      <c r="B46" s="16"/>
      <c r="C46" s="2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x14ac:dyDescent="0.25">
      <c r="A47" s="21"/>
      <c r="B47" s="16"/>
      <c r="C47" s="2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x14ac:dyDescent="0.25">
      <c r="A48" s="21"/>
      <c r="B48" s="16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x14ac:dyDescent="0.25">
      <c r="A49" s="21"/>
      <c r="B49" s="16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x14ac:dyDescent="0.25">
      <c r="A50" s="21"/>
      <c r="B50" s="16"/>
      <c r="C50" s="21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x14ac:dyDescent="0.25">
      <c r="A51" s="21"/>
      <c r="B51" s="16"/>
      <c r="C51" s="21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x14ac:dyDescent="0.25">
      <c r="A52" s="21"/>
      <c r="B52" s="16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x14ac:dyDescent="0.25">
      <c r="A53" s="21"/>
      <c r="B53" s="16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x14ac:dyDescent="0.25">
      <c r="A54" s="21"/>
      <c r="B54" s="16"/>
      <c r="C54" s="2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x14ac:dyDescent="0.25">
      <c r="A55" s="21"/>
      <c r="B55" s="16"/>
      <c r="C55" s="21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x14ac:dyDescent="0.25">
      <c r="A56" s="21"/>
      <c r="B56" s="16"/>
      <c r="C56" s="21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x14ac:dyDescent="0.25">
      <c r="A57" s="21"/>
      <c r="B57" s="16"/>
      <c r="C57" s="21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x14ac:dyDescent="0.25">
      <c r="A58" s="21"/>
      <c r="B58" s="16"/>
      <c r="C58" s="21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x14ac:dyDescent="0.25">
      <c r="A59" s="21"/>
      <c r="B59" s="16"/>
      <c r="C59" s="21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x14ac:dyDescent="0.25">
      <c r="A60" s="21"/>
      <c r="B60" s="16"/>
      <c r="C60" s="21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x14ac:dyDescent="0.25">
      <c r="A61" s="21"/>
      <c r="B61" s="16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x14ac:dyDescent="0.25">
      <c r="A62" s="21"/>
      <c r="B62" s="16"/>
      <c r="C62" s="2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x14ac:dyDescent="0.25">
      <c r="A63" s="21"/>
      <c r="B63" s="16"/>
      <c r="C63" s="2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x14ac:dyDescent="0.25">
      <c r="A64" s="21"/>
      <c r="B64" s="16"/>
      <c r="C64" s="2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x14ac:dyDescent="0.25">
      <c r="A65" s="21"/>
      <c r="B65" s="16"/>
      <c r="C65" s="2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x14ac:dyDescent="0.25">
      <c r="A66" s="21"/>
      <c r="B66" s="16"/>
      <c r="C66" s="2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x14ac:dyDescent="0.25">
      <c r="A67" s="21"/>
      <c r="B67" s="16"/>
      <c r="C67" s="2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x14ac:dyDescent="0.25">
      <c r="A68" s="21"/>
      <c r="B68" s="16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x14ac:dyDescent="0.25">
      <c r="A69" s="21"/>
      <c r="B69" s="16"/>
      <c r="C69" s="2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x14ac:dyDescent="0.25">
      <c r="A70" s="21"/>
      <c r="B70" s="16"/>
      <c r="C70" s="2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x14ac:dyDescent="0.25">
      <c r="A71" s="21"/>
      <c r="B71" s="16"/>
      <c r="C71" s="2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x14ac:dyDescent="0.25">
      <c r="A72" s="21"/>
      <c r="B72" s="16"/>
      <c r="C72" s="2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x14ac:dyDescent="0.25">
      <c r="A73" s="21"/>
      <c r="B73" s="16"/>
      <c r="C73" s="21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x14ac:dyDescent="0.25">
      <c r="A74" s="21"/>
      <c r="B74" s="16"/>
      <c r="C74" s="21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x14ac:dyDescent="0.25">
      <c r="A75" s="21"/>
      <c r="B75" s="16"/>
      <c r="C75" s="2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x14ac:dyDescent="0.25">
      <c r="A76" s="21"/>
      <c r="B76" s="16"/>
      <c r="C76" s="2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x14ac:dyDescent="0.25">
      <c r="A77" s="21"/>
      <c r="B77" s="16"/>
      <c r="C77" s="21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x14ac:dyDescent="0.25">
      <c r="A78" s="21"/>
      <c r="B78" s="16"/>
      <c r="C78" s="21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x14ac:dyDescent="0.25">
      <c r="A79" s="21"/>
      <c r="B79" s="16"/>
      <c r="C79" s="21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x14ac:dyDescent="0.25">
      <c r="A80" s="21"/>
      <c r="B80" s="16"/>
      <c r="C80" s="21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x14ac:dyDescent="0.25">
      <c r="A81" s="21"/>
      <c r="B81" s="16"/>
      <c r="C81" s="21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x14ac:dyDescent="0.25">
      <c r="A82" s="21"/>
      <c r="B82" s="16"/>
      <c r="C82" s="21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x14ac:dyDescent="0.25">
      <c r="A83" s="21"/>
      <c r="B83" s="16"/>
      <c r="C83" s="21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x14ac:dyDescent="0.25">
      <c r="A84" s="21"/>
      <c r="B84" s="16"/>
      <c r="C84" s="21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x14ac:dyDescent="0.25">
      <c r="A85" s="21"/>
      <c r="B85" s="16"/>
      <c r="C85" s="21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x14ac:dyDescent="0.25">
      <c r="A86" s="21"/>
      <c r="B86" s="16"/>
      <c r="C86" s="21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x14ac:dyDescent="0.25">
      <c r="A87" s="21"/>
      <c r="B87" s="16"/>
      <c r="C87" s="21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x14ac:dyDescent="0.25">
      <c r="A88" s="21"/>
      <c r="B88" s="16"/>
      <c r="C88" s="21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x14ac:dyDescent="0.25">
      <c r="A89" s="21"/>
      <c r="B89" s="16"/>
      <c r="C89" s="21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x14ac:dyDescent="0.25">
      <c r="A90" s="21"/>
      <c r="B90" s="16"/>
      <c r="C90" s="21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x14ac:dyDescent="0.25">
      <c r="A91" s="21"/>
      <c r="B91" s="16"/>
      <c r="C91" s="21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x14ac:dyDescent="0.25">
      <c r="A92" s="21"/>
      <c r="B92" s="16"/>
      <c r="C92" s="21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x14ac:dyDescent="0.25">
      <c r="A93" s="21"/>
      <c r="B93" s="4"/>
      <c r="C93" s="21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x14ac:dyDescent="0.25">
      <c r="A94" s="21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x14ac:dyDescent="0.25">
      <c r="A95" s="21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x14ac:dyDescent="0.25">
      <c r="A96" s="21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x14ac:dyDescent="0.25">
      <c r="A97" s="21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x14ac:dyDescent="0.25">
      <c r="A98" s="21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x14ac:dyDescent="0.25">
      <c r="A99" s="21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x14ac:dyDescent="0.25">
      <c r="A100" s="2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x14ac:dyDescent="0.25">
      <c r="A101" s="21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x14ac:dyDescent="0.25">
      <c r="A102" s="2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x14ac:dyDescent="0.25">
      <c r="A103" s="21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x14ac:dyDescent="0.25">
      <c r="A104" s="21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x14ac:dyDescent="0.25">
      <c r="A105" s="21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x14ac:dyDescent="0.25">
      <c r="A106" s="21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x14ac:dyDescent="0.25">
      <c r="A107" s="21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x14ac:dyDescent="0.25">
      <c r="A108" s="21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x14ac:dyDescent="0.25">
      <c r="A109" s="21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x14ac:dyDescent="0.25">
      <c r="A110" s="21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x14ac:dyDescent="0.25">
      <c r="A111" s="21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x14ac:dyDescent="0.25">
      <c r="A112" s="21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x14ac:dyDescent="0.25">
      <c r="A113" s="21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x14ac:dyDescent="0.25">
      <c r="A114" s="21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x14ac:dyDescent="0.25">
      <c r="A115" s="21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x14ac:dyDescent="0.25">
      <c r="A116" s="21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x14ac:dyDescent="0.25">
      <c r="A117" s="21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x14ac:dyDescent="0.25">
      <c r="A118" s="21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x14ac:dyDescent="0.25">
      <c r="A119" s="21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x14ac:dyDescent="0.25">
      <c r="A120" s="21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x14ac:dyDescent="0.25">
      <c r="A121" s="21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x14ac:dyDescent="0.25">
      <c r="A122" s="21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x14ac:dyDescent="0.25">
      <c r="A123" s="21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x14ac:dyDescent="0.25">
      <c r="A124" s="21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x14ac:dyDescent="0.25">
      <c r="A125" s="21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x14ac:dyDescent="0.25">
      <c r="A126" s="21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x14ac:dyDescent="0.25">
      <c r="A127" s="21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x14ac:dyDescent="0.25">
      <c r="A128" s="21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x14ac:dyDescent="0.25">
      <c r="A129" s="21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x14ac:dyDescent="0.25">
      <c r="A130" s="21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x14ac:dyDescent="0.25">
      <c r="A131" s="21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x14ac:dyDescent="0.25">
      <c r="A132" s="21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x14ac:dyDescent="0.25">
      <c r="A133" s="21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x14ac:dyDescent="0.25">
      <c r="A134" s="21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x14ac:dyDescent="0.25">
      <c r="A135" s="21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x14ac:dyDescent="0.25">
      <c r="A136" s="21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x14ac:dyDescent="0.25">
      <c r="A137" s="21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x14ac:dyDescent="0.25">
      <c r="A138" s="21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x14ac:dyDescent="0.25">
      <c r="A139" s="21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x14ac:dyDescent="0.25">
      <c r="A140" s="21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x14ac:dyDescent="0.25">
      <c r="A141" s="21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x14ac:dyDescent="0.25">
      <c r="A142" s="21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x14ac:dyDescent="0.25">
      <c r="A143" s="21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x14ac:dyDescent="0.25">
      <c r="A144" s="21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x14ac:dyDescent="0.25">
      <c r="A145" s="21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x14ac:dyDescent="0.25">
      <c r="A146" s="21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x14ac:dyDescent="0.25">
      <c r="A147" s="21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x14ac:dyDescent="0.25">
      <c r="A148" s="21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x14ac:dyDescent="0.25">
      <c r="A149" s="21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x14ac:dyDescent="0.25">
      <c r="A150" s="21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x14ac:dyDescent="0.25">
      <c r="A151" s="21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x14ac:dyDescent="0.25">
      <c r="A152" s="21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x14ac:dyDescent="0.25">
      <c r="A153" s="21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x14ac:dyDescent="0.25">
      <c r="A154" s="21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x14ac:dyDescent="0.25">
      <c r="A155" s="21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x14ac:dyDescent="0.25">
      <c r="A156" s="21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x14ac:dyDescent="0.25">
      <c r="A157" s="21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x14ac:dyDescent="0.25">
      <c r="A158" s="21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x14ac:dyDescent="0.25">
      <c r="A159" s="21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A1:B1"/>
    <mergeCell ref="A2:B2"/>
    <mergeCell ref="A3:B3"/>
    <mergeCell ref="C9:D9"/>
  </mergeCells>
  <dataValidations count="1">
    <dataValidation type="list" allowBlank="1" showErrorMessage="1" sqref="C9" xr:uid="{00000000-0002-0000-0000-000000000000}">
      <formula1>"знач1,знач2,знач3"</formula1>
    </dataValidation>
  </dataValidations>
  <pageMargins left="0.7" right="0.7" top="0.75" bottom="0.75" header="0" footer="0"/>
  <pageSetup paperSize="9" scale="4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BF38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5.375" hidden="1" customWidth="1"/>
    <col min="2" max="2" width="42" customWidth="1"/>
    <col min="3" max="3" width="12" customWidth="1"/>
    <col min="4" max="57" width="5.2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118</v>
      </c>
      <c r="C2" s="25">
        <v>1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119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119</v>
      </c>
      <c r="D7" s="26"/>
      <c r="E7" s="26"/>
      <c r="F7" s="26"/>
      <c r="G7" s="47"/>
      <c r="H7" s="47"/>
      <c r="I7" s="48">
        <f t="shared" ref="I7:I37" si="0">COUNTA(D7:H7)</f>
        <v>0</v>
      </c>
      <c r="J7" s="26"/>
      <c r="K7" s="26"/>
      <c r="L7" s="26"/>
      <c r="M7" s="47"/>
      <c r="N7" s="47"/>
      <c r="O7" s="48">
        <f t="shared" ref="O7:O37" si="1">COUNTA(J7:N7)</f>
        <v>0</v>
      </c>
      <c r="P7" s="26"/>
      <c r="Q7" s="26"/>
      <c r="R7" s="26"/>
      <c r="S7" s="47"/>
      <c r="T7" s="47"/>
      <c r="U7" s="48">
        <f t="shared" ref="U7:U37" si="2">COUNTA(P7:T7)</f>
        <v>0</v>
      </c>
      <c r="V7" s="26"/>
      <c r="W7" s="26"/>
      <c r="X7" s="26"/>
      <c r="Y7" s="47" t="s">
        <v>49</v>
      </c>
      <c r="Z7" s="47"/>
      <c r="AA7" s="48">
        <f t="shared" ref="AA7:AA37" si="3">COUNTA(V7:Z7)</f>
        <v>1</v>
      </c>
      <c r="AB7" s="26"/>
      <c r="AC7" s="26"/>
      <c r="AD7" s="26"/>
      <c r="AE7" s="47"/>
      <c r="AF7" s="47"/>
      <c r="AG7" s="48">
        <f t="shared" ref="AG7:AG37" si="4">COUNTA(AB7:AF7)</f>
        <v>0</v>
      </c>
      <c r="AH7" s="26"/>
      <c r="AI7" s="26"/>
      <c r="AJ7" s="26"/>
      <c r="AK7" s="47"/>
      <c r="AL7" s="47"/>
      <c r="AM7" s="48">
        <f t="shared" ref="AM7:AM37" si="5">COUNTA(AH7:AL7)</f>
        <v>0</v>
      </c>
      <c r="AN7" s="26"/>
      <c r="AO7" s="26"/>
      <c r="AP7" s="26" t="s">
        <v>49</v>
      </c>
      <c r="AQ7" s="47"/>
      <c r="AR7" s="47"/>
      <c r="AS7" s="48">
        <f t="shared" ref="AS7:AS37" si="6">COUNTA(AN7:AR7)</f>
        <v>1</v>
      </c>
      <c r="AT7" s="26"/>
      <c r="AU7" s="26"/>
      <c r="AV7" s="26"/>
      <c r="AW7" s="47"/>
      <c r="AX7" s="47"/>
      <c r="AY7" s="48">
        <f t="shared" ref="AY7:AY37" si="7">COUNTA(AT7:AX7)</f>
        <v>0</v>
      </c>
      <c r="AZ7" s="26"/>
      <c r="BA7" s="26"/>
      <c r="BB7" s="26" t="s">
        <v>49</v>
      </c>
      <c r="BC7" s="47"/>
      <c r="BD7" s="49"/>
      <c r="BE7" s="48">
        <f t="shared" ref="BE7:BE25" si="8">COUNTA(AZ7:BD7)</f>
        <v>1</v>
      </c>
      <c r="BF7" s="40" t="s">
        <v>49</v>
      </c>
    </row>
    <row r="8" spans="1:58" ht="15.75" x14ac:dyDescent="0.25">
      <c r="A8" s="21">
        <v>1</v>
      </c>
      <c r="B8" s="26" t="s">
        <v>94</v>
      </c>
      <c r="C8" s="41" t="s">
        <v>119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/>
      <c r="Z8" s="47"/>
      <c r="AA8" s="48">
        <f t="shared" si="3"/>
        <v>0</v>
      </c>
      <c r="AB8" s="26"/>
      <c r="AC8" s="26" t="s">
        <v>49</v>
      </c>
      <c r="AD8" s="26"/>
      <c r="AE8" s="47"/>
      <c r="AF8" s="47"/>
      <c r="AG8" s="48">
        <f t="shared" si="4"/>
        <v>1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/>
      <c r="AV8" s="26" t="s">
        <v>49</v>
      </c>
      <c r="AW8" s="47"/>
      <c r="AX8" s="47"/>
      <c r="AY8" s="48">
        <f t="shared" si="7"/>
        <v>1</v>
      </c>
      <c r="AZ8" s="26"/>
      <c r="BA8" s="26"/>
      <c r="BB8" s="26"/>
      <c r="BC8" s="47"/>
      <c r="BD8" s="49"/>
      <c r="BE8" s="48">
        <f t="shared" si="8"/>
        <v>0</v>
      </c>
      <c r="BF8" s="40" t="s">
        <v>49</v>
      </c>
    </row>
    <row r="9" spans="1:58" ht="15.75" x14ac:dyDescent="0.25">
      <c r="A9" s="21">
        <v>1</v>
      </c>
      <c r="B9" s="26" t="s">
        <v>120</v>
      </c>
      <c r="C9" s="41" t="s">
        <v>119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119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119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119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98</v>
      </c>
      <c r="C13" s="41" t="s">
        <v>119</v>
      </c>
      <c r="D13" s="26"/>
      <c r="E13" s="26"/>
      <c r="F13" s="26"/>
      <c r="G13" s="47"/>
      <c r="H13" s="47"/>
      <c r="I13" s="48">
        <f t="shared" si="0"/>
        <v>0</v>
      </c>
      <c r="J13" s="26"/>
      <c r="K13" s="26"/>
      <c r="L13" s="26"/>
      <c r="M13" s="47"/>
      <c r="N13" s="47"/>
      <c r="O13" s="48">
        <f t="shared" si="1"/>
        <v>0</v>
      </c>
      <c r="P13" s="26"/>
      <c r="Q13" s="26"/>
      <c r="R13" s="26"/>
      <c r="S13" s="47"/>
      <c r="T13" s="47"/>
      <c r="U13" s="48">
        <f t="shared" si="2"/>
        <v>0</v>
      </c>
      <c r="V13" s="26"/>
      <c r="W13" s="26"/>
      <c r="X13" s="26"/>
      <c r="Y13" s="47"/>
      <c r="Z13" s="47"/>
      <c r="AA13" s="48">
        <f t="shared" si="3"/>
        <v>0</v>
      </c>
      <c r="AB13" s="26"/>
      <c r="AC13" s="26"/>
      <c r="AD13" s="26"/>
      <c r="AE13" s="47"/>
      <c r="AF13" s="47"/>
      <c r="AG13" s="48">
        <f t="shared" si="4"/>
        <v>0</v>
      </c>
      <c r="AH13" s="26"/>
      <c r="AI13" s="26"/>
      <c r="AJ13" s="26"/>
      <c r="AK13" s="47"/>
      <c r="AL13" s="47"/>
      <c r="AM13" s="48">
        <f t="shared" si="5"/>
        <v>0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/>
      <c r="AV13" s="26"/>
      <c r="AW13" s="47"/>
      <c r="AX13" s="47"/>
      <c r="AY13" s="48">
        <f t="shared" si="7"/>
        <v>0</v>
      </c>
      <c r="AZ13" s="26"/>
      <c r="BA13" s="26"/>
      <c r="BB13" s="26"/>
      <c r="BC13" s="47"/>
      <c r="BD13" s="49"/>
      <c r="BE13" s="48">
        <f t="shared" si="8"/>
        <v>0</v>
      </c>
      <c r="BF13" s="40"/>
    </row>
    <row r="14" spans="1:58" ht="15.75" x14ac:dyDescent="0.25">
      <c r="A14" s="21">
        <v>1</v>
      </c>
      <c r="B14" s="26" t="s">
        <v>107</v>
      </c>
      <c r="C14" s="41" t="s">
        <v>119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 t="s">
        <v>49</v>
      </c>
      <c r="X14" s="26"/>
      <c r="Y14" s="47"/>
      <c r="Z14" s="47"/>
      <c r="AA14" s="48">
        <f t="shared" si="3"/>
        <v>1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 t="s">
        <v>49</v>
      </c>
      <c r="AX14" s="47"/>
      <c r="AY14" s="48">
        <f t="shared" si="7"/>
        <v>1</v>
      </c>
      <c r="AZ14" s="26"/>
      <c r="BA14" s="26"/>
      <c r="BB14" s="26"/>
      <c r="BC14" s="47"/>
      <c r="BD14" s="47"/>
      <c r="BE14" s="48">
        <f t="shared" si="8"/>
        <v>0</v>
      </c>
      <c r="BF14" s="40"/>
    </row>
    <row r="15" spans="1:58" ht="15.75" x14ac:dyDescent="0.25">
      <c r="A15" s="21">
        <v>1</v>
      </c>
      <c r="B15" s="26" t="s">
        <v>100</v>
      </c>
      <c r="C15" s="41" t="s">
        <v>119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/>
      <c r="BB15" s="26" t="s">
        <v>47</v>
      </c>
      <c r="BC15" s="47"/>
      <c r="BD15" s="49"/>
      <c r="BE15" s="48">
        <f t="shared" si="8"/>
        <v>1</v>
      </c>
      <c r="BF15" s="40" t="s">
        <v>49</v>
      </c>
    </row>
    <row r="16" spans="1:58" ht="15.75" x14ac:dyDescent="0.25">
      <c r="A16" s="21">
        <v>1</v>
      </c>
      <c r="B16" s="26" t="s">
        <v>121</v>
      </c>
      <c r="C16" s="41" t="s">
        <v>119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/>
      <c r="BB16" s="26"/>
      <c r="BC16" s="47"/>
      <c r="BD16" s="49"/>
      <c r="BE16" s="48">
        <f t="shared" si="8"/>
        <v>0</v>
      </c>
      <c r="BF16" s="40" t="s">
        <v>49</v>
      </c>
    </row>
    <row r="17" spans="1:58" ht="15.75" x14ac:dyDescent="0.25">
      <c r="A17" s="21">
        <v>1</v>
      </c>
      <c r="B17" s="26" t="s">
        <v>122</v>
      </c>
      <c r="C17" s="41" t="s">
        <v>119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/>
      <c r="BD17" s="49"/>
      <c r="BE17" s="48">
        <f t="shared" si="8"/>
        <v>0</v>
      </c>
      <c r="BF17" s="40"/>
    </row>
    <row r="18" spans="1:58" ht="15.75" x14ac:dyDescent="0.25">
      <c r="A18" s="21">
        <v>1</v>
      </c>
      <c r="B18" s="26" t="s">
        <v>115</v>
      </c>
      <c r="C18" s="41" t="s">
        <v>119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 t="s">
        <v>49</v>
      </c>
      <c r="Y18" s="47"/>
      <c r="Z18" s="47"/>
      <c r="AA18" s="48">
        <f t="shared" si="3"/>
        <v>1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 t="s">
        <v>49</v>
      </c>
      <c r="BB18" s="26"/>
      <c r="BC18" s="47"/>
      <c r="BD18" s="49"/>
      <c r="BE18" s="48">
        <f t="shared" si="8"/>
        <v>1</v>
      </c>
      <c r="BF18" s="40"/>
    </row>
    <row r="19" spans="1:58" ht="15.75" x14ac:dyDescent="0.25">
      <c r="A19" s="21">
        <v>1</v>
      </c>
      <c r="B19" s="26" t="s">
        <v>123</v>
      </c>
      <c r="C19" s="41" t="s">
        <v>119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124</v>
      </c>
      <c r="C20" s="41" t="s">
        <v>119</v>
      </c>
      <c r="D20" s="26"/>
      <c r="E20" s="26"/>
      <c r="F20" s="26" t="s">
        <v>49</v>
      </c>
      <c r="G20" s="47"/>
      <c r="H20" s="47"/>
      <c r="I20" s="48">
        <f t="shared" si="0"/>
        <v>1</v>
      </c>
      <c r="J20" s="26"/>
      <c r="K20" s="26"/>
      <c r="L20" s="26" t="s">
        <v>49</v>
      </c>
      <c r="M20" s="47"/>
      <c r="N20" s="47"/>
      <c r="O20" s="48">
        <f t="shared" si="1"/>
        <v>1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 t="s">
        <v>49</v>
      </c>
      <c r="AF20" s="47"/>
      <c r="AG20" s="48">
        <f t="shared" si="4"/>
        <v>1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 t="s">
        <v>49</v>
      </c>
      <c r="AW20" s="47"/>
      <c r="AX20" s="47"/>
      <c r="AY20" s="48">
        <f t="shared" si="7"/>
        <v>1</v>
      </c>
      <c r="AZ20" s="26"/>
      <c r="BA20" s="26"/>
      <c r="BB20" s="26" t="s">
        <v>47</v>
      </c>
      <c r="BC20" s="47"/>
      <c r="BD20" s="49"/>
      <c r="BE20" s="48">
        <f t="shared" si="8"/>
        <v>1</v>
      </c>
      <c r="BF20" s="40" t="s">
        <v>49</v>
      </c>
    </row>
    <row r="21" spans="1:58" ht="15.75" x14ac:dyDescent="0.25">
      <c r="A21" s="21">
        <v>1</v>
      </c>
      <c r="B21" s="26" t="s">
        <v>111</v>
      </c>
      <c r="C21" s="41" t="s">
        <v>119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/>
      <c r="O21" s="48">
        <f t="shared" si="1"/>
        <v>0</v>
      </c>
      <c r="P21" s="26"/>
      <c r="Q21" s="26"/>
      <c r="R21" s="26"/>
      <c r="S21" s="47" t="s">
        <v>49</v>
      </c>
      <c r="T21" s="47"/>
      <c r="U21" s="48">
        <f t="shared" si="2"/>
        <v>1</v>
      </c>
      <c r="V21" s="26"/>
      <c r="W21" s="26"/>
      <c r="X21" s="26"/>
      <c r="Y21" s="47"/>
      <c r="Z21" s="47"/>
      <c r="AA21" s="48">
        <f t="shared" si="3"/>
        <v>0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 t="s">
        <v>49</v>
      </c>
      <c r="AL21" s="47"/>
      <c r="AM21" s="48">
        <f t="shared" si="5"/>
        <v>1</v>
      </c>
      <c r="AN21" s="26"/>
      <c r="AO21" s="26"/>
      <c r="AP21" s="26"/>
      <c r="AQ21" s="47"/>
      <c r="AR21" s="47"/>
      <c r="AS21" s="48">
        <f t="shared" si="6"/>
        <v>0</v>
      </c>
      <c r="AT21" s="26"/>
      <c r="AU21" s="26" t="s">
        <v>49</v>
      </c>
      <c r="AV21" s="26"/>
      <c r="AW21" s="47"/>
      <c r="AX21" s="47"/>
      <c r="AY21" s="48">
        <f t="shared" si="7"/>
        <v>1</v>
      </c>
      <c r="AZ21" s="26"/>
      <c r="BA21" s="26" t="s">
        <v>49</v>
      </c>
      <c r="BB21" s="26"/>
      <c r="BC21" s="47"/>
      <c r="BD21" s="49"/>
      <c r="BE21" s="48">
        <f t="shared" si="8"/>
        <v>1</v>
      </c>
      <c r="BF21" s="40" t="s">
        <v>49</v>
      </c>
    </row>
    <row r="22" spans="1:58" ht="15.75" x14ac:dyDescent="0.25">
      <c r="A22" s="21">
        <v>1</v>
      </c>
      <c r="B22" s="26" t="s">
        <v>112</v>
      </c>
      <c r="C22" s="41" t="s">
        <v>119</v>
      </c>
      <c r="D22" s="26"/>
      <c r="E22" s="26"/>
      <c r="F22" s="26"/>
      <c r="G22" s="47"/>
      <c r="H22" s="47"/>
      <c r="I22" s="48">
        <f t="shared" si="0"/>
        <v>0</v>
      </c>
      <c r="J22" s="26"/>
      <c r="K22" s="26"/>
      <c r="L22" s="26"/>
      <c r="M22" s="47"/>
      <c r="N22" s="47"/>
      <c r="O22" s="48">
        <f t="shared" si="1"/>
        <v>0</v>
      </c>
      <c r="P22" s="26"/>
      <c r="Q22" s="26"/>
      <c r="R22" s="26"/>
      <c r="S22" s="47"/>
      <c r="T22" s="47"/>
      <c r="U22" s="48">
        <f t="shared" si="2"/>
        <v>0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 t="s">
        <v>49</v>
      </c>
      <c r="AD22" s="26"/>
      <c r="AE22" s="47"/>
      <c r="AF22" s="47"/>
      <c r="AG22" s="48">
        <f t="shared" si="4"/>
        <v>1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 t="s">
        <v>49</v>
      </c>
      <c r="BB22" s="26"/>
      <c r="BC22" s="47"/>
      <c r="BD22" s="49"/>
      <c r="BE22" s="48">
        <f t="shared" si="8"/>
        <v>1</v>
      </c>
      <c r="BF22" s="40" t="s">
        <v>49</v>
      </c>
    </row>
    <row r="23" spans="1:58" ht="15.75" x14ac:dyDescent="0.25">
      <c r="A23" s="21">
        <v>1</v>
      </c>
      <c r="B23" s="26" t="s">
        <v>125</v>
      </c>
      <c r="C23" s="41" t="s">
        <v>119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 t="s">
        <v>49</v>
      </c>
      <c r="AS23" s="48">
        <f t="shared" si="6"/>
        <v>1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/>
      <c r="BC23" s="47" t="s">
        <v>49</v>
      </c>
      <c r="BD23" s="49"/>
      <c r="BE23" s="48">
        <f t="shared" si="8"/>
        <v>1</v>
      </c>
      <c r="BF23" s="40"/>
    </row>
    <row r="24" spans="1:58" ht="15.75" x14ac:dyDescent="0.25">
      <c r="A24" s="21">
        <v>1</v>
      </c>
      <c r="B24" s="26" t="s">
        <v>101</v>
      </c>
      <c r="C24" s="41" t="s">
        <v>119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 t="s">
        <v>49</v>
      </c>
      <c r="O24" s="48">
        <f t="shared" si="1"/>
        <v>1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 t="s">
        <v>49</v>
      </c>
      <c r="AA24" s="48">
        <f t="shared" si="3"/>
        <v>1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 t="s">
        <v>49</v>
      </c>
      <c r="AU24" s="26"/>
      <c r="AV24" s="26"/>
      <c r="AW24" s="47"/>
      <c r="AX24" s="47"/>
      <c r="AY24" s="48">
        <f t="shared" si="7"/>
        <v>1</v>
      </c>
      <c r="AZ24" s="26"/>
      <c r="BA24" s="26"/>
      <c r="BB24" s="26"/>
      <c r="BC24" s="47"/>
      <c r="BD24" s="49"/>
      <c r="BE24" s="48">
        <f t="shared" si="8"/>
        <v>0</v>
      </c>
      <c r="BF24" s="40" t="s">
        <v>49</v>
      </c>
    </row>
    <row r="25" spans="1:58" ht="15.75" x14ac:dyDescent="0.25">
      <c r="A25" s="21">
        <v>1</v>
      </c>
      <c r="B25" s="26" t="s">
        <v>102</v>
      </c>
      <c r="C25" s="41" t="s">
        <v>119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 t="s">
        <v>49</v>
      </c>
      <c r="Z25" s="47"/>
      <c r="AA25" s="48">
        <f t="shared" si="3"/>
        <v>1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/>
      <c r="BC25" s="47"/>
      <c r="BD25" s="49"/>
      <c r="BE25" s="48">
        <f t="shared" si="8"/>
        <v>0</v>
      </c>
      <c r="BF25" s="40"/>
    </row>
    <row r="26" spans="1:58" ht="15.75" x14ac:dyDescent="0.25">
      <c r="A26" s="21">
        <v>1</v>
      </c>
      <c r="B26" s="26" t="s">
        <v>103</v>
      </c>
      <c r="C26" s="41" t="s">
        <v>119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/>
      <c r="W26" s="26"/>
      <c r="X26" s="26"/>
      <c r="Y26" s="47"/>
      <c r="Z26" s="47"/>
      <c r="AA26" s="48">
        <f t="shared" si="3"/>
        <v>0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/>
      <c r="BC26" s="47"/>
      <c r="BD26" s="49"/>
      <c r="BE26" s="48">
        <v>1</v>
      </c>
      <c r="BF26" s="40"/>
    </row>
    <row r="27" spans="1:58" ht="15.75" x14ac:dyDescent="0.25">
      <c r="A27" s="21">
        <v>1</v>
      </c>
      <c r="B27" s="26" t="s">
        <v>126</v>
      </c>
      <c r="C27" s="41" t="s">
        <v>119</v>
      </c>
      <c r="D27" s="26"/>
      <c r="E27" s="26"/>
      <c r="F27" s="26"/>
      <c r="G27" s="47"/>
      <c r="H27" s="47"/>
      <c r="I27" s="48">
        <f t="shared" si="0"/>
        <v>0</v>
      </c>
      <c r="J27" s="26"/>
      <c r="K27" s="26"/>
      <c r="L27" s="26"/>
      <c r="M27" s="47"/>
      <c r="N27" s="47"/>
      <c r="O27" s="48">
        <f t="shared" si="1"/>
        <v>0</v>
      </c>
      <c r="P27" s="26"/>
      <c r="Q27" s="26"/>
      <c r="R27" s="26"/>
      <c r="S27" s="47"/>
      <c r="T27" s="47"/>
      <c r="U27" s="48">
        <f t="shared" si="2"/>
        <v>0</v>
      </c>
      <c r="V27" s="26"/>
      <c r="W27" s="26"/>
      <c r="X27" s="26"/>
      <c r="Y27" s="47"/>
      <c r="Z27" s="47"/>
      <c r="AA27" s="48">
        <f t="shared" si="3"/>
        <v>0</v>
      </c>
      <c r="AB27" s="26"/>
      <c r="AC27" s="26"/>
      <c r="AD27" s="26"/>
      <c r="AE27" s="47"/>
      <c r="AF27" s="47"/>
      <c r="AG27" s="48">
        <f t="shared" si="4"/>
        <v>0</v>
      </c>
      <c r="AH27" s="26"/>
      <c r="AI27" s="26"/>
      <c r="AJ27" s="26"/>
      <c r="AK27" s="47"/>
      <c r="AL27" s="47"/>
      <c r="AM27" s="48">
        <f t="shared" si="5"/>
        <v>0</v>
      </c>
      <c r="AN27" s="26"/>
      <c r="AO27" s="26"/>
      <c r="AP27" s="26"/>
      <c r="AQ27" s="47"/>
      <c r="AR27" s="47"/>
      <c r="AS27" s="48">
        <f t="shared" si="6"/>
        <v>0</v>
      </c>
      <c r="AT27" s="26"/>
      <c r="AU27" s="26"/>
      <c r="AV27" s="26"/>
      <c r="AW27" s="47"/>
      <c r="AX27" s="47"/>
      <c r="AY27" s="48">
        <f t="shared" si="7"/>
        <v>0</v>
      </c>
      <c r="AZ27" s="26"/>
      <c r="BA27" s="26"/>
      <c r="BB27" s="26"/>
      <c r="BC27" s="47"/>
      <c r="BD27" s="49"/>
      <c r="BE27" s="48">
        <f t="shared" ref="BE27:BE37" si="9">COUNTA(AZ27:BD27)</f>
        <v>0</v>
      </c>
      <c r="BF27" s="40"/>
    </row>
    <row r="28" spans="1:58" ht="15.75" x14ac:dyDescent="0.25">
      <c r="A28" s="21">
        <v>1</v>
      </c>
      <c r="B28" s="26" t="s">
        <v>127</v>
      </c>
      <c r="C28" s="41" t="s">
        <v>119</v>
      </c>
      <c r="D28" s="26"/>
      <c r="E28" s="26"/>
      <c r="F28" s="26"/>
      <c r="G28" s="47"/>
      <c r="H28" s="47"/>
      <c r="I28" s="48">
        <f t="shared" si="0"/>
        <v>0</v>
      </c>
      <c r="J28" s="26"/>
      <c r="K28" s="26"/>
      <c r="L28" s="26"/>
      <c r="M28" s="47"/>
      <c r="N28" s="47"/>
      <c r="O28" s="48">
        <f t="shared" si="1"/>
        <v>0</v>
      </c>
      <c r="P28" s="26"/>
      <c r="Q28" s="26"/>
      <c r="R28" s="26"/>
      <c r="S28" s="47"/>
      <c r="T28" s="47"/>
      <c r="U28" s="48">
        <f t="shared" si="2"/>
        <v>0</v>
      </c>
      <c r="V28" s="26"/>
      <c r="W28" s="26"/>
      <c r="X28" s="26"/>
      <c r="Y28" s="47"/>
      <c r="Z28" s="47"/>
      <c r="AA28" s="48">
        <f t="shared" si="3"/>
        <v>0</v>
      </c>
      <c r="AB28" s="26"/>
      <c r="AC28" s="26"/>
      <c r="AD28" s="26"/>
      <c r="AE28" s="47"/>
      <c r="AF28" s="47"/>
      <c r="AG28" s="48">
        <f t="shared" si="4"/>
        <v>0</v>
      </c>
      <c r="AH28" s="26"/>
      <c r="AI28" s="26"/>
      <c r="AJ28" s="26"/>
      <c r="AK28" s="47"/>
      <c r="AL28" s="47"/>
      <c r="AM28" s="48">
        <f t="shared" si="5"/>
        <v>0</v>
      </c>
      <c r="AN28" s="26"/>
      <c r="AO28" s="26"/>
      <c r="AP28" s="26"/>
      <c r="AQ28" s="47"/>
      <c r="AR28" s="47"/>
      <c r="AS28" s="48">
        <f t="shared" si="6"/>
        <v>0</v>
      </c>
      <c r="AT28" s="26"/>
      <c r="AU28" s="26"/>
      <c r="AV28" s="26"/>
      <c r="AW28" s="47"/>
      <c r="AX28" s="47"/>
      <c r="AY28" s="48">
        <f t="shared" si="7"/>
        <v>0</v>
      </c>
      <c r="AZ28" s="26"/>
      <c r="BA28" s="26"/>
      <c r="BB28" s="26"/>
      <c r="BC28" s="47"/>
      <c r="BD28" s="49"/>
      <c r="BE28" s="48">
        <f t="shared" si="9"/>
        <v>0</v>
      </c>
      <c r="BF28" s="40"/>
    </row>
    <row r="29" spans="1:58" ht="15.75" x14ac:dyDescent="0.25">
      <c r="A29" s="21">
        <v>1</v>
      </c>
      <c r="B29" s="26" t="s">
        <v>83</v>
      </c>
      <c r="C29" s="41" t="s">
        <v>119</v>
      </c>
      <c r="D29" s="26"/>
      <c r="E29" s="26"/>
      <c r="F29" s="26"/>
      <c r="G29" s="47"/>
      <c r="H29" s="47"/>
      <c r="I29" s="48">
        <f t="shared" si="0"/>
        <v>0</v>
      </c>
      <c r="J29" s="26"/>
      <c r="K29" s="26"/>
      <c r="L29" s="26"/>
      <c r="M29" s="47"/>
      <c r="N29" s="47"/>
      <c r="O29" s="48">
        <f t="shared" si="1"/>
        <v>0</v>
      </c>
      <c r="P29" s="26"/>
      <c r="Q29" s="26"/>
      <c r="R29" s="26"/>
      <c r="S29" s="47"/>
      <c r="T29" s="47"/>
      <c r="U29" s="48">
        <f t="shared" si="2"/>
        <v>0</v>
      </c>
      <c r="V29" s="26"/>
      <c r="W29" s="26"/>
      <c r="X29" s="26"/>
      <c r="Y29" s="47"/>
      <c r="Z29" s="47"/>
      <c r="AA29" s="48">
        <f t="shared" si="3"/>
        <v>0</v>
      </c>
      <c r="AB29" s="26"/>
      <c r="AC29" s="26"/>
      <c r="AD29" s="26"/>
      <c r="AE29" s="47"/>
      <c r="AF29" s="47"/>
      <c r="AG29" s="48">
        <f t="shared" si="4"/>
        <v>0</v>
      </c>
      <c r="AH29" s="26"/>
      <c r="AI29" s="26"/>
      <c r="AJ29" s="26"/>
      <c r="AK29" s="47"/>
      <c r="AL29" s="47"/>
      <c r="AM29" s="48">
        <f t="shared" si="5"/>
        <v>0</v>
      </c>
      <c r="AN29" s="26"/>
      <c r="AO29" s="26"/>
      <c r="AP29" s="26"/>
      <c r="AQ29" s="47"/>
      <c r="AR29" s="47"/>
      <c r="AS29" s="48">
        <f t="shared" si="6"/>
        <v>0</v>
      </c>
      <c r="AT29" s="26"/>
      <c r="AU29" s="26"/>
      <c r="AV29" s="26"/>
      <c r="AW29" s="47"/>
      <c r="AX29" s="47"/>
      <c r="AY29" s="48">
        <f t="shared" si="7"/>
        <v>0</v>
      </c>
      <c r="AZ29" s="26"/>
      <c r="BA29" s="26"/>
      <c r="BB29" s="26"/>
      <c r="BC29" s="47"/>
      <c r="BD29" s="49"/>
      <c r="BE29" s="48">
        <f t="shared" si="9"/>
        <v>0</v>
      </c>
      <c r="BF29" s="40"/>
    </row>
    <row r="30" spans="1:58" ht="15.75" x14ac:dyDescent="0.25">
      <c r="A30" s="21">
        <v>1</v>
      </c>
      <c r="B30" s="26" t="s">
        <v>128</v>
      </c>
      <c r="C30" s="41" t="s">
        <v>119</v>
      </c>
      <c r="D30" s="26"/>
      <c r="E30" s="26"/>
      <c r="F30" s="26"/>
      <c r="G30" s="47"/>
      <c r="H30" s="47"/>
      <c r="I30" s="48">
        <f t="shared" si="0"/>
        <v>0</v>
      </c>
      <c r="J30" s="26"/>
      <c r="K30" s="26"/>
      <c r="L30" s="26"/>
      <c r="M30" s="47"/>
      <c r="N30" s="47"/>
      <c r="O30" s="48">
        <f t="shared" si="1"/>
        <v>0</v>
      </c>
      <c r="P30" s="26"/>
      <c r="Q30" s="26"/>
      <c r="R30" s="26"/>
      <c r="S30" s="47"/>
      <c r="T30" s="47"/>
      <c r="U30" s="48">
        <f t="shared" si="2"/>
        <v>0</v>
      </c>
      <c r="V30" s="26"/>
      <c r="W30" s="26"/>
      <c r="X30" s="26"/>
      <c r="Y30" s="47"/>
      <c r="Z30" s="47"/>
      <c r="AA30" s="48">
        <f t="shared" si="3"/>
        <v>0</v>
      </c>
      <c r="AB30" s="26"/>
      <c r="AC30" s="26"/>
      <c r="AD30" s="26"/>
      <c r="AE30" s="47"/>
      <c r="AF30" s="47"/>
      <c r="AG30" s="48">
        <f t="shared" si="4"/>
        <v>0</v>
      </c>
      <c r="AH30" s="26"/>
      <c r="AI30" s="26"/>
      <c r="AJ30" s="26"/>
      <c r="AK30" s="47"/>
      <c r="AL30" s="47"/>
      <c r="AM30" s="48">
        <f t="shared" si="5"/>
        <v>0</v>
      </c>
      <c r="AN30" s="26"/>
      <c r="AO30" s="26"/>
      <c r="AP30" s="26"/>
      <c r="AQ30" s="47"/>
      <c r="AR30" s="47"/>
      <c r="AS30" s="48">
        <f t="shared" si="6"/>
        <v>0</v>
      </c>
      <c r="AT30" s="26"/>
      <c r="AU30" s="26"/>
      <c r="AV30" s="26"/>
      <c r="AW30" s="47"/>
      <c r="AX30" s="47"/>
      <c r="AY30" s="48">
        <f t="shared" si="7"/>
        <v>0</v>
      </c>
      <c r="AZ30" s="26"/>
      <c r="BA30" s="26"/>
      <c r="BB30" s="26"/>
      <c r="BC30" s="47"/>
      <c r="BD30" s="49"/>
      <c r="BE30" s="48">
        <f t="shared" si="9"/>
        <v>0</v>
      </c>
      <c r="BF30" s="40"/>
    </row>
    <row r="31" spans="1:58" ht="15.75" x14ac:dyDescent="0.25">
      <c r="A31" s="21">
        <v>1</v>
      </c>
      <c r="B31" s="26" t="s">
        <v>104</v>
      </c>
      <c r="C31" s="41" t="s">
        <v>119</v>
      </c>
      <c r="D31" s="26"/>
      <c r="E31" s="26"/>
      <c r="F31" s="26"/>
      <c r="G31" s="47"/>
      <c r="H31" s="47"/>
      <c r="I31" s="48">
        <f t="shared" si="0"/>
        <v>0</v>
      </c>
      <c r="J31" s="26"/>
      <c r="K31" s="26"/>
      <c r="L31" s="26"/>
      <c r="M31" s="47"/>
      <c r="N31" s="47"/>
      <c r="O31" s="48">
        <f t="shared" si="1"/>
        <v>0</v>
      </c>
      <c r="P31" s="26"/>
      <c r="Q31" s="26"/>
      <c r="R31" s="26"/>
      <c r="S31" s="47"/>
      <c r="T31" s="47"/>
      <c r="U31" s="48">
        <f t="shared" si="2"/>
        <v>0</v>
      </c>
      <c r="V31" s="26"/>
      <c r="W31" s="26"/>
      <c r="X31" s="26"/>
      <c r="Y31" s="47"/>
      <c r="Z31" s="47"/>
      <c r="AA31" s="48">
        <f t="shared" si="3"/>
        <v>0</v>
      </c>
      <c r="AB31" s="26"/>
      <c r="AC31" s="26"/>
      <c r="AD31" s="26"/>
      <c r="AE31" s="47"/>
      <c r="AF31" s="47"/>
      <c r="AG31" s="48">
        <f t="shared" si="4"/>
        <v>0</v>
      </c>
      <c r="AH31" s="26"/>
      <c r="AI31" s="26"/>
      <c r="AJ31" s="26"/>
      <c r="AK31" s="47"/>
      <c r="AL31" s="47"/>
      <c r="AM31" s="48">
        <f t="shared" si="5"/>
        <v>0</v>
      </c>
      <c r="AN31" s="26"/>
      <c r="AO31" s="26"/>
      <c r="AP31" s="26"/>
      <c r="AQ31" s="47"/>
      <c r="AR31" s="47"/>
      <c r="AS31" s="48">
        <f t="shared" si="6"/>
        <v>0</v>
      </c>
      <c r="AT31" s="26"/>
      <c r="AU31" s="26"/>
      <c r="AV31" s="26"/>
      <c r="AW31" s="47"/>
      <c r="AX31" s="47"/>
      <c r="AY31" s="48">
        <f t="shared" si="7"/>
        <v>0</v>
      </c>
      <c r="AZ31" s="26"/>
      <c r="BA31" s="26"/>
      <c r="BB31" s="26"/>
      <c r="BC31" s="47"/>
      <c r="BD31" s="49"/>
      <c r="BE31" s="48">
        <f t="shared" si="9"/>
        <v>0</v>
      </c>
      <c r="BF31" s="40"/>
    </row>
    <row r="32" spans="1:58" ht="15.75" x14ac:dyDescent="0.25">
      <c r="A32" s="21">
        <v>1</v>
      </c>
      <c r="B32" s="50" t="s">
        <v>84</v>
      </c>
      <c r="C32" s="41" t="s">
        <v>119</v>
      </c>
      <c r="D32" s="52"/>
      <c r="E32" s="52"/>
      <c r="F32" s="52"/>
      <c r="G32" s="53"/>
      <c r="H32" s="53"/>
      <c r="I32" s="48">
        <f t="shared" si="0"/>
        <v>0</v>
      </c>
      <c r="J32" s="52"/>
      <c r="K32" s="52"/>
      <c r="L32" s="52"/>
      <c r="M32" s="53"/>
      <c r="N32" s="53"/>
      <c r="O32" s="48">
        <f t="shared" si="1"/>
        <v>0</v>
      </c>
      <c r="P32" s="52"/>
      <c r="Q32" s="52"/>
      <c r="R32" s="52"/>
      <c r="S32" s="53"/>
      <c r="T32" s="53"/>
      <c r="U32" s="48">
        <f t="shared" si="2"/>
        <v>0</v>
      </c>
      <c r="V32" s="52"/>
      <c r="W32" s="52"/>
      <c r="X32" s="52"/>
      <c r="Y32" s="53"/>
      <c r="Z32" s="53"/>
      <c r="AA32" s="48">
        <f t="shared" si="3"/>
        <v>0</v>
      </c>
      <c r="AB32" s="52"/>
      <c r="AC32" s="52"/>
      <c r="AD32" s="52"/>
      <c r="AE32" s="53"/>
      <c r="AF32" s="53"/>
      <c r="AG32" s="48">
        <f t="shared" si="4"/>
        <v>0</v>
      </c>
      <c r="AH32" s="52"/>
      <c r="AI32" s="52"/>
      <c r="AJ32" s="52"/>
      <c r="AK32" s="53"/>
      <c r="AL32" s="53"/>
      <c r="AM32" s="48">
        <f t="shared" si="5"/>
        <v>0</v>
      </c>
      <c r="AN32" s="52"/>
      <c r="AO32" s="52"/>
      <c r="AP32" s="52"/>
      <c r="AQ32" s="53" t="s">
        <v>49</v>
      </c>
      <c r="AR32" s="53"/>
      <c r="AS32" s="48">
        <f t="shared" si="6"/>
        <v>1</v>
      </c>
      <c r="AT32" s="52"/>
      <c r="AU32" s="52"/>
      <c r="AV32" s="52"/>
      <c r="AW32" s="53"/>
      <c r="AX32" s="53"/>
      <c r="AY32" s="48">
        <f t="shared" si="7"/>
        <v>0</v>
      </c>
      <c r="AZ32" s="52"/>
      <c r="BA32" s="52"/>
      <c r="BB32" s="52"/>
      <c r="BC32" s="53"/>
      <c r="BD32" s="54"/>
      <c r="BE32" s="48">
        <f t="shared" si="9"/>
        <v>0</v>
      </c>
      <c r="BF32" s="40"/>
    </row>
    <row r="33" spans="1:58" ht="15.75" x14ac:dyDescent="0.25">
      <c r="A33" s="21">
        <v>1</v>
      </c>
      <c r="B33" s="50" t="s">
        <v>129</v>
      </c>
      <c r="C33" s="26" t="s">
        <v>119</v>
      </c>
      <c r="D33" s="26"/>
      <c r="E33" s="26"/>
      <c r="F33" s="26" t="s">
        <v>49</v>
      </c>
      <c r="G33" s="47"/>
      <c r="H33" s="47"/>
      <c r="I33" s="48">
        <f t="shared" si="0"/>
        <v>1</v>
      </c>
      <c r="J33" s="26"/>
      <c r="K33" s="26"/>
      <c r="L33" s="26"/>
      <c r="M33" s="47"/>
      <c r="N33" s="47"/>
      <c r="O33" s="48">
        <f t="shared" si="1"/>
        <v>0</v>
      </c>
      <c r="P33" s="26"/>
      <c r="Q33" s="26"/>
      <c r="R33" s="26"/>
      <c r="S33" s="47"/>
      <c r="T33" s="47"/>
      <c r="U33" s="48">
        <f t="shared" si="2"/>
        <v>0</v>
      </c>
      <c r="V33" s="26"/>
      <c r="W33" s="26"/>
      <c r="X33" s="26"/>
      <c r="Y33" s="47" t="s">
        <v>49</v>
      </c>
      <c r="Z33" s="47"/>
      <c r="AA33" s="48">
        <f t="shared" si="3"/>
        <v>1</v>
      </c>
      <c r="AB33" s="26"/>
      <c r="AC33" s="26"/>
      <c r="AD33" s="26"/>
      <c r="AE33" s="47"/>
      <c r="AF33" s="47"/>
      <c r="AG33" s="48">
        <f t="shared" si="4"/>
        <v>0</v>
      </c>
      <c r="AH33" s="26"/>
      <c r="AI33" s="26"/>
      <c r="AJ33" s="26"/>
      <c r="AK33" s="47"/>
      <c r="AL33" s="47"/>
      <c r="AM33" s="48">
        <f t="shared" si="5"/>
        <v>0</v>
      </c>
      <c r="AN33" s="26"/>
      <c r="AO33" s="26"/>
      <c r="AP33" s="26"/>
      <c r="AQ33" s="47"/>
      <c r="AR33" s="47"/>
      <c r="AS33" s="48">
        <f t="shared" si="6"/>
        <v>0</v>
      </c>
      <c r="AT33" s="26"/>
      <c r="AU33" s="26"/>
      <c r="AV33" s="26"/>
      <c r="AW33" s="47"/>
      <c r="AX33" s="47"/>
      <c r="AY33" s="48">
        <f t="shared" si="7"/>
        <v>0</v>
      </c>
      <c r="AZ33" s="26"/>
      <c r="BA33" s="26"/>
      <c r="BB33" s="26"/>
      <c r="BC33" s="47"/>
      <c r="BD33" s="47"/>
      <c r="BE33" s="48">
        <f t="shared" si="9"/>
        <v>0</v>
      </c>
      <c r="BF33" s="67"/>
    </row>
    <row r="34" spans="1:58" ht="15.75" x14ac:dyDescent="0.25">
      <c r="A34" s="21">
        <v>1</v>
      </c>
      <c r="B34" s="50" t="s">
        <v>130</v>
      </c>
      <c r="C34" s="26" t="s">
        <v>119</v>
      </c>
      <c r="D34" s="26"/>
      <c r="E34" s="26"/>
      <c r="F34" s="26"/>
      <c r="G34" s="47"/>
      <c r="H34" s="47"/>
      <c r="I34" s="48">
        <f t="shared" si="0"/>
        <v>0</v>
      </c>
      <c r="J34" s="26"/>
      <c r="K34" s="26"/>
      <c r="L34" s="26"/>
      <c r="M34" s="47"/>
      <c r="N34" s="47"/>
      <c r="O34" s="48">
        <f t="shared" si="1"/>
        <v>0</v>
      </c>
      <c r="P34" s="26"/>
      <c r="Q34" s="26"/>
      <c r="R34" s="26"/>
      <c r="S34" s="47"/>
      <c r="T34" s="47"/>
      <c r="U34" s="48">
        <f t="shared" si="2"/>
        <v>0</v>
      </c>
      <c r="V34" s="26"/>
      <c r="W34" s="26"/>
      <c r="X34" s="26"/>
      <c r="Y34" s="47"/>
      <c r="Z34" s="47"/>
      <c r="AA34" s="48">
        <f t="shared" si="3"/>
        <v>0</v>
      </c>
      <c r="AB34" s="26"/>
      <c r="AC34" s="26"/>
      <c r="AD34" s="26"/>
      <c r="AE34" s="47"/>
      <c r="AF34" s="47"/>
      <c r="AG34" s="48">
        <f t="shared" si="4"/>
        <v>0</v>
      </c>
      <c r="AH34" s="26"/>
      <c r="AI34" s="26"/>
      <c r="AJ34" s="26"/>
      <c r="AK34" s="47"/>
      <c r="AL34" s="47"/>
      <c r="AM34" s="48">
        <f t="shared" si="5"/>
        <v>0</v>
      </c>
      <c r="AN34" s="26"/>
      <c r="AO34" s="26"/>
      <c r="AP34" s="26"/>
      <c r="AQ34" s="47"/>
      <c r="AR34" s="47"/>
      <c r="AS34" s="48">
        <f t="shared" si="6"/>
        <v>0</v>
      </c>
      <c r="AT34" s="26"/>
      <c r="AU34" s="26"/>
      <c r="AV34" s="26"/>
      <c r="AW34" s="47" t="s">
        <v>49</v>
      </c>
      <c r="AX34" s="47"/>
      <c r="AY34" s="48">
        <f t="shared" si="7"/>
        <v>1</v>
      </c>
      <c r="AZ34" s="26"/>
      <c r="BA34" s="26"/>
      <c r="BB34" s="26"/>
      <c r="BC34" s="47"/>
      <c r="BD34" s="47"/>
      <c r="BE34" s="48">
        <f t="shared" si="9"/>
        <v>0</v>
      </c>
      <c r="BF34" s="26"/>
    </row>
    <row r="35" spans="1:58" ht="15.75" x14ac:dyDescent="0.25">
      <c r="A35" s="21">
        <v>1</v>
      </c>
      <c r="B35" s="50"/>
      <c r="C35" s="26" t="s">
        <v>119</v>
      </c>
      <c r="D35" s="26"/>
      <c r="E35" s="26"/>
      <c r="F35" s="26"/>
      <c r="G35" s="47"/>
      <c r="H35" s="47"/>
      <c r="I35" s="48">
        <f t="shared" si="0"/>
        <v>0</v>
      </c>
      <c r="J35" s="26"/>
      <c r="K35" s="26"/>
      <c r="L35" s="26"/>
      <c r="M35" s="47"/>
      <c r="N35" s="47"/>
      <c r="O35" s="48">
        <f t="shared" si="1"/>
        <v>0</v>
      </c>
      <c r="P35" s="26"/>
      <c r="Q35" s="26"/>
      <c r="R35" s="26"/>
      <c r="S35" s="47"/>
      <c r="T35" s="47"/>
      <c r="U35" s="48">
        <f t="shared" si="2"/>
        <v>0</v>
      </c>
      <c r="V35" s="26"/>
      <c r="W35" s="26"/>
      <c r="X35" s="26"/>
      <c r="Y35" s="47"/>
      <c r="Z35" s="47"/>
      <c r="AA35" s="48">
        <f t="shared" si="3"/>
        <v>0</v>
      </c>
      <c r="AB35" s="26"/>
      <c r="AC35" s="26"/>
      <c r="AD35" s="26"/>
      <c r="AE35" s="47"/>
      <c r="AF35" s="47"/>
      <c r="AG35" s="48">
        <f t="shared" si="4"/>
        <v>0</v>
      </c>
      <c r="AH35" s="26"/>
      <c r="AI35" s="26"/>
      <c r="AJ35" s="26"/>
      <c r="AK35" s="47"/>
      <c r="AL35" s="47"/>
      <c r="AM35" s="48">
        <f t="shared" si="5"/>
        <v>0</v>
      </c>
      <c r="AN35" s="26"/>
      <c r="AO35" s="26"/>
      <c r="AP35" s="26"/>
      <c r="AQ35" s="47"/>
      <c r="AR35" s="47"/>
      <c r="AS35" s="48">
        <f t="shared" si="6"/>
        <v>0</v>
      </c>
      <c r="AT35" s="26"/>
      <c r="AU35" s="26"/>
      <c r="AV35" s="26"/>
      <c r="AW35" s="47"/>
      <c r="AX35" s="47"/>
      <c r="AY35" s="48">
        <f t="shared" si="7"/>
        <v>0</v>
      </c>
      <c r="AZ35" s="26"/>
      <c r="BA35" s="26"/>
      <c r="BB35" s="26"/>
      <c r="BC35" s="47"/>
      <c r="BD35" s="47"/>
      <c r="BE35" s="48">
        <f t="shared" si="9"/>
        <v>0</v>
      </c>
      <c r="BF35" s="67"/>
    </row>
    <row r="36" spans="1:58" ht="15.75" x14ac:dyDescent="0.25">
      <c r="A36" s="21">
        <v>1</v>
      </c>
      <c r="B36" s="50"/>
      <c r="C36" s="26" t="s">
        <v>119</v>
      </c>
      <c r="D36" s="26"/>
      <c r="E36" s="26"/>
      <c r="F36" s="26"/>
      <c r="G36" s="47"/>
      <c r="H36" s="47"/>
      <c r="I36" s="48">
        <f t="shared" si="0"/>
        <v>0</v>
      </c>
      <c r="J36" s="26"/>
      <c r="K36" s="26"/>
      <c r="L36" s="26"/>
      <c r="M36" s="47"/>
      <c r="N36" s="47"/>
      <c r="O36" s="48">
        <f t="shared" si="1"/>
        <v>0</v>
      </c>
      <c r="P36" s="26"/>
      <c r="Q36" s="26"/>
      <c r="R36" s="26"/>
      <c r="S36" s="47"/>
      <c r="T36" s="47"/>
      <c r="U36" s="48">
        <f t="shared" si="2"/>
        <v>0</v>
      </c>
      <c r="V36" s="26"/>
      <c r="W36" s="26"/>
      <c r="X36" s="26"/>
      <c r="Y36" s="47"/>
      <c r="Z36" s="47"/>
      <c r="AA36" s="48">
        <f t="shared" si="3"/>
        <v>0</v>
      </c>
      <c r="AB36" s="26"/>
      <c r="AC36" s="26"/>
      <c r="AD36" s="26"/>
      <c r="AE36" s="47"/>
      <c r="AF36" s="47"/>
      <c r="AG36" s="48">
        <f t="shared" si="4"/>
        <v>0</v>
      </c>
      <c r="AH36" s="26"/>
      <c r="AI36" s="26"/>
      <c r="AJ36" s="26"/>
      <c r="AK36" s="47"/>
      <c r="AL36" s="47"/>
      <c r="AM36" s="48">
        <f t="shared" si="5"/>
        <v>0</v>
      </c>
      <c r="AN36" s="26"/>
      <c r="AO36" s="26"/>
      <c r="AP36" s="26"/>
      <c r="AQ36" s="47"/>
      <c r="AR36" s="47"/>
      <c r="AS36" s="48">
        <f t="shared" si="6"/>
        <v>0</v>
      </c>
      <c r="AT36" s="26"/>
      <c r="AU36" s="26"/>
      <c r="AV36" s="26"/>
      <c r="AW36" s="47"/>
      <c r="AX36" s="47"/>
      <c r="AY36" s="48">
        <f t="shared" si="7"/>
        <v>0</v>
      </c>
      <c r="AZ36" s="26"/>
      <c r="BA36" s="26"/>
      <c r="BB36" s="26"/>
      <c r="BC36" s="47"/>
      <c r="BD36" s="47"/>
      <c r="BE36" s="48">
        <f t="shared" si="9"/>
        <v>0</v>
      </c>
      <c r="BF36" s="26"/>
    </row>
    <row r="37" spans="1:58" ht="15.75" x14ac:dyDescent="0.25">
      <c r="A37" s="21">
        <v>1</v>
      </c>
      <c r="B37" s="50"/>
      <c r="C37" s="26" t="s">
        <v>119</v>
      </c>
      <c r="D37" s="26"/>
      <c r="E37" s="26"/>
      <c r="F37" s="26"/>
      <c r="G37" s="47"/>
      <c r="H37" s="47"/>
      <c r="I37" s="48">
        <f t="shared" si="0"/>
        <v>0</v>
      </c>
      <c r="J37" s="26"/>
      <c r="K37" s="26"/>
      <c r="L37" s="26"/>
      <c r="M37" s="47"/>
      <c r="N37" s="47"/>
      <c r="O37" s="48">
        <f t="shared" si="1"/>
        <v>0</v>
      </c>
      <c r="P37" s="26"/>
      <c r="Q37" s="26"/>
      <c r="R37" s="26"/>
      <c r="S37" s="47"/>
      <c r="T37" s="47"/>
      <c r="U37" s="48">
        <f t="shared" si="2"/>
        <v>0</v>
      </c>
      <c r="V37" s="26"/>
      <c r="W37" s="26"/>
      <c r="X37" s="26"/>
      <c r="Y37" s="47"/>
      <c r="Z37" s="47"/>
      <c r="AA37" s="48">
        <f t="shared" si="3"/>
        <v>0</v>
      </c>
      <c r="AB37" s="26"/>
      <c r="AC37" s="26"/>
      <c r="AD37" s="26"/>
      <c r="AE37" s="47"/>
      <c r="AF37" s="47"/>
      <c r="AG37" s="48">
        <f t="shared" si="4"/>
        <v>0</v>
      </c>
      <c r="AH37" s="26"/>
      <c r="AI37" s="26"/>
      <c r="AJ37" s="26"/>
      <c r="AK37" s="47"/>
      <c r="AL37" s="47"/>
      <c r="AM37" s="48">
        <f t="shared" si="5"/>
        <v>0</v>
      </c>
      <c r="AN37" s="26"/>
      <c r="AO37" s="26"/>
      <c r="AP37" s="26"/>
      <c r="AQ37" s="47"/>
      <c r="AR37" s="47"/>
      <c r="AS37" s="48">
        <f t="shared" si="6"/>
        <v>0</v>
      </c>
      <c r="AT37" s="26"/>
      <c r="AU37" s="26"/>
      <c r="AV37" s="26"/>
      <c r="AW37" s="47"/>
      <c r="AX37" s="47"/>
      <c r="AY37" s="48">
        <f t="shared" si="7"/>
        <v>0</v>
      </c>
      <c r="AZ37" s="26"/>
      <c r="BA37" s="26"/>
      <c r="BB37" s="26"/>
      <c r="BC37" s="47"/>
      <c r="BD37" s="47"/>
      <c r="BE37" s="48">
        <f t="shared" si="9"/>
        <v>0</v>
      </c>
      <c r="BF37" s="26"/>
    </row>
    <row r="38" spans="1:58" ht="15.75" x14ac:dyDescent="0.25">
      <c r="A38" s="21">
        <v>1</v>
      </c>
      <c r="B38" s="55"/>
      <c r="C38" s="56"/>
      <c r="D38" s="59"/>
      <c r="E38" s="58"/>
      <c r="F38" s="58"/>
      <c r="G38" s="58"/>
      <c r="H38" s="58"/>
      <c r="I38" s="58">
        <f>SUM(I7:I37)</f>
        <v>3</v>
      </c>
      <c r="J38" s="58"/>
      <c r="K38" s="58"/>
      <c r="L38" s="58"/>
      <c r="M38" s="58"/>
      <c r="N38" s="58"/>
      <c r="O38" s="58">
        <f>SUM(O7:O37)</f>
        <v>2</v>
      </c>
      <c r="P38" s="58"/>
      <c r="Q38" s="58"/>
      <c r="R38" s="58"/>
      <c r="S38" s="58"/>
      <c r="T38" s="58"/>
      <c r="U38" s="58">
        <f>SUM(U7:U37)</f>
        <v>2</v>
      </c>
      <c r="V38" s="58"/>
      <c r="W38" s="58"/>
      <c r="X38" s="58"/>
      <c r="Y38" s="58"/>
      <c r="Z38" s="58"/>
      <c r="AA38" s="58">
        <f>SUM(AA7:AA37)</f>
        <v>6</v>
      </c>
      <c r="AB38" s="58"/>
      <c r="AC38" s="58"/>
      <c r="AD38" s="58"/>
      <c r="AE38" s="58"/>
      <c r="AF38" s="58"/>
      <c r="AG38" s="58">
        <f>SUM(AG7:AG37)</f>
        <v>3</v>
      </c>
      <c r="AH38" s="58"/>
      <c r="AI38" s="58"/>
      <c r="AJ38" s="58"/>
      <c r="AK38" s="58"/>
      <c r="AL38" s="58"/>
      <c r="AM38" s="58">
        <f>SUM(AM7:AM37)</f>
        <v>2</v>
      </c>
      <c r="AN38" s="58"/>
      <c r="AO38" s="58"/>
      <c r="AP38" s="58"/>
      <c r="AQ38" s="58"/>
      <c r="AR38" s="58"/>
      <c r="AS38" s="58">
        <f>SUM(AS7:AS37)</f>
        <v>3</v>
      </c>
      <c r="AT38" s="58"/>
      <c r="AU38" s="58"/>
      <c r="AV38" s="58"/>
      <c r="AW38" s="58"/>
      <c r="AX38" s="58"/>
      <c r="AY38" s="58">
        <f>SUM(AY7:AY37)</f>
        <v>6</v>
      </c>
      <c r="AZ38" s="58"/>
      <c r="BA38" s="58"/>
      <c r="BB38" s="58"/>
      <c r="BC38" s="58"/>
      <c r="BD38" s="58"/>
      <c r="BE38" s="58">
        <f>SUM(BE7:BE37)</f>
        <v>9</v>
      </c>
      <c r="BF38" s="58">
        <f>COUNTIF(BF7:BF37,"*")</f>
        <v>9</v>
      </c>
    </row>
  </sheetData>
  <mergeCells count="13">
    <mergeCell ref="B1:C1"/>
    <mergeCell ref="B3:C3"/>
    <mergeCell ref="D3:I3"/>
    <mergeCell ref="J3:O3"/>
    <mergeCell ref="P3:U3"/>
    <mergeCell ref="AH3:AM3"/>
    <mergeCell ref="AN3:AS3"/>
    <mergeCell ref="AT3:AY3"/>
    <mergeCell ref="AZ3:BE3"/>
    <mergeCell ref="B6:C6"/>
    <mergeCell ref="D6:BE6"/>
    <mergeCell ref="V3:AA3"/>
    <mergeCell ref="AB3:AG3"/>
  </mergeCells>
  <conditionalFormatting sqref="B6:BF38">
    <cfRule type="expression" dxfId="8" priority="1">
      <formula>$A6&gt;$C$2</formula>
    </cfRule>
  </conditionalFormatting>
  <conditionalFormatting sqref="C2">
    <cfRule type="expression" dxfId="7" priority="2">
      <formula>LEN($C$2)=0</formula>
    </cfRule>
  </conditionalFormatting>
  <conditionalFormatting sqref="D6:BE6">
    <cfRule type="expression" dxfId="6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A00-000000000000}">
      <formula1>0</formula1>
    </dataValidation>
    <dataValidation type="list" allowBlank="1" showErrorMessage="1" sqref="D7:H37 J7:N37 P7:T37 V7:Z37 AB7:AF37 AH7:AL37 AN7:AR37 AT7:AX37 AZ7:BD37" xr:uid="{00000000-0002-0000-0A00-000001000000}">
      <formula1>$D$1:$F$1</formula1>
    </dataValidation>
    <dataValidation type="list" allowBlank="1" showErrorMessage="1" sqref="BF7:BF32" xr:uid="{00000000-0002-0000-0A00-000002000000}">
      <formula1>$F$1</formula1>
    </dataValidation>
  </dataValidations>
  <pageMargins left="0.7" right="0.7" top="0.75" bottom="0.75" header="0" footer="0"/>
  <pageSetup paperSize="9" scale="2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BF39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7.125" hidden="1" customWidth="1"/>
    <col min="2" max="2" width="42" customWidth="1"/>
    <col min="3" max="3" width="12" customWidth="1"/>
    <col min="4" max="57" width="5.87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131</v>
      </c>
      <c r="C2" s="25">
        <v>1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132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132</v>
      </c>
      <c r="D7" s="26"/>
      <c r="E7" s="26"/>
      <c r="F7" s="26" t="s">
        <v>49</v>
      </c>
      <c r="G7" s="47"/>
      <c r="H7" s="47"/>
      <c r="I7" s="48">
        <f t="shared" ref="I7:I38" si="0">COUNTA(D7:H7)</f>
        <v>1</v>
      </c>
      <c r="J7" s="26"/>
      <c r="K7" s="26"/>
      <c r="L7" s="26"/>
      <c r="M7" s="47"/>
      <c r="N7" s="47"/>
      <c r="O7" s="48">
        <f t="shared" ref="O7:O38" si="1">COUNTA(J7:N7)</f>
        <v>0</v>
      </c>
      <c r="P7" s="26"/>
      <c r="Q7" s="26"/>
      <c r="R7" s="26"/>
      <c r="S7" s="47" t="s">
        <v>49</v>
      </c>
      <c r="T7" s="47"/>
      <c r="U7" s="48">
        <f t="shared" ref="U7:U38" si="2">COUNTA(P7:T7)</f>
        <v>1</v>
      </c>
      <c r="V7" s="26"/>
      <c r="W7" s="26"/>
      <c r="X7" s="26"/>
      <c r="Y7" s="47"/>
      <c r="Z7" s="47"/>
      <c r="AA7" s="48">
        <f t="shared" ref="AA7:AA38" si="3">COUNTA(V7:Z7)</f>
        <v>0</v>
      </c>
      <c r="AB7" s="26"/>
      <c r="AC7" s="26"/>
      <c r="AD7" s="26"/>
      <c r="AE7" s="47"/>
      <c r="AF7" s="47"/>
      <c r="AG7" s="48">
        <f t="shared" ref="AG7:AG38" si="4">COUNTA(AB7:AF7)</f>
        <v>0</v>
      </c>
      <c r="AH7" s="26"/>
      <c r="AI7" s="26" t="s">
        <v>49</v>
      </c>
      <c r="AJ7" s="26"/>
      <c r="AK7" s="47"/>
      <c r="AL7" s="47"/>
      <c r="AM7" s="48">
        <f t="shared" ref="AM7:AM38" si="5">COUNTA(AH7:AL7)</f>
        <v>1</v>
      </c>
      <c r="AN7" s="26"/>
      <c r="AO7" s="26"/>
      <c r="AP7" s="26"/>
      <c r="AQ7" s="47"/>
      <c r="AR7" s="47"/>
      <c r="AS7" s="48">
        <f t="shared" ref="AS7:AS38" si="6">COUNTA(AN7:AR7)</f>
        <v>0</v>
      </c>
      <c r="AT7" s="26"/>
      <c r="AU7" s="26"/>
      <c r="AV7" s="26"/>
      <c r="AW7" s="47" t="s">
        <v>49</v>
      </c>
      <c r="AX7" s="47"/>
      <c r="AY7" s="48">
        <f t="shared" ref="AY7:AY38" si="7">COUNTA(AT7:AX7)</f>
        <v>1</v>
      </c>
      <c r="AZ7" s="26"/>
      <c r="BA7" s="26"/>
      <c r="BB7" s="26" t="s">
        <v>49</v>
      </c>
      <c r="BC7" s="47"/>
      <c r="BD7" s="49"/>
      <c r="BE7" s="48">
        <f t="shared" ref="BE7:BE26" si="8">COUNTA(AZ7:BD7)</f>
        <v>1</v>
      </c>
      <c r="BF7" s="40"/>
    </row>
    <row r="8" spans="1:58" ht="15.75" x14ac:dyDescent="0.25">
      <c r="A8" s="21">
        <v>1</v>
      </c>
      <c r="B8" s="26" t="s">
        <v>94</v>
      </c>
      <c r="C8" s="41" t="s">
        <v>132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 t="s">
        <v>49</v>
      </c>
      <c r="Y8" s="47"/>
      <c r="Z8" s="47"/>
      <c r="AA8" s="48">
        <f t="shared" si="3"/>
        <v>1</v>
      </c>
      <c r="AB8" s="26"/>
      <c r="AC8" s="26"/>
      <c r="AD8" s="26"/>
      <c r="AE8" s="47"/>
      <c r="AF8" s="47"/>
      <c r="AG8" s="48">
        <f t="shared" si="4"/>
        <v>0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/>
      <c r="AV8" s="26"/>
      <c r="AW8" s="47"/>
      <c r="AX8" s="47" t="s">
        <v>49</v>
      </c>
      <c r="AY8" s="48">
        <f t="shared" si="7"/>
        <v>1</v>
      </c>
      <c r="AZ8" s="26"/>
      <c r="BA8" s="26"/>
      <c r="BB8" s="26"/>
      <c r="BC8" s="47"/>
      <c r="BD8" s="49"/>
      <c r="BE8" s="48">
        <f t="shared" si="8"/>
        <v>0</v>
      </c>
      <c r="BF8" s="40"/>
    </row>
    <row r="9" spans="1:58" ht="15.75" x14ac:dyDescent="0.25">
      <c r="A9" s="21">
        <v>1</v>
      </c>
      <c r="B9" s="26" t="s">
        <v>120</v>
      </c>
      <c r="C9" s="41" t="s">
        <v>132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132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132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/>
      <c r="AL11" s="47"/>
      <c r="AM11" s="48">
        <f t="shared" si="5"/>
        <v>0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 t="s">
        <v>49</v>
      </c>
      <c r="BB11" s="26"/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132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98</v>
      </c>
      <c r="C13" s="41" t="s">
        <v>132</v>
      </c>
      <c r="D13" s="26"/>
      <c r="E13" s="26"/>
      <c r="F13" s="26"/>
      <c r="G13" s="47"/>
      <c r="H13" s="47"/>
      <c r="I13" s="48">
        <f t="shared" si="0"/>
        <v>0</v>
      </c>
      <c r="J13" s="26"/>
      <c r="K13" s="26"/>
      <c r="L13" s="26"/>
      <c r="M13" s="47"/>
      <c r="N13" s="47"/>
      <c r="O13" s="48">
        <f t="shared" si="1"/>
        <v>0</v>
      </c>
      <c r="P13" s="26"/>
      <c r="Q13" s="26"/>
      <c r="R13" s="26"/>
      <c r="S13" s="47"/>
      <c r="T13" s="47"/>
      <c r="U13" s="48">
        <f t="shared" si="2"/>
        <v>0</v>
      </c>
      <c r="V13" s="26"/>
      <c r="W13" s="26"/>
      <c r="X13" s="26"/>
      <c r="Y13" s="47"/>
      <c r="Z13" s="47"/>
      <c r="AA13" s="48">
        <f t="shared" si="3"/>
        <v>0</v>
      </c>
      <c r="AB13" s="26"/>
      <c r="AC13" s="26"/>
      <c r="AD13" s="26"/>
      <c r="AE13" s="47"/>
      <c r="AF13" s="47"/>
      <c r="AG13" s="48">
        <f t="shared" si="4"/>
        <v>0</v>
      </c>
      <c r="AH13" s="26"/>
      <c r="AI13" s="26"/>
      <c r="AJ13" s="26"/>
      <c r="AK13" s="47"/>
      <c r="AL13" s="47"/>
      <c r="AM13" s="48">
        <f t="shared" si="5"/>
        <v>0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/>
      <c r="AV13" s="26"/>
      <c r="AW13" s="47"/>
      <c r="AX13" s="47"/>
      <c r="AY13" s="48">
        <f t="shared" si="7"/>
        <v>0</v>
      </c>
      <c r="AZ13" s="26"/>
      <c r="BA13" s="26"/>
      <c r="BB13" s="26"/>
      <c r="BC13" s="47"/>
      <c r="BD13" s="49"/>
      <c r="BE13" s="48">
        <f t="shared" si="8"/>
        <v>0</v>
      </c>
      <c r="BF13" s="40"/>
    </row>
    <row r="14" spans="1:58" ht="15.75" x14ac:dyDescent="0.25">
      <c r="A14" s="21">
        <v>1</v>
      </c>
      <c r="B14" s="26" t="s">
        <v>107</v>
      </c>
      <c r="C14" s="41" t="s">
        <v>132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/>
      <c r="BD14" s="49"/>
      <c r="BE14" s="48">
        <f t="shared" si="8"/>
        <v>0</v>
      </c>
      <c r="BF14" s="40"/>
    </row>
    <row r="15" spans="1:58" ht="15.75" x14ac:dyDescent="0.25">
      <c r="A15" s="21">
        <v>1</v>
      </c>
      <c r="B15" s="26" t="s">
        <v>133</v>
      </c>
      <c r="C15" s="41" t="s">
        <v>132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/>
      <c r="BB15" s="26"/>
      <c r="BC15" s="47"/>
      <c r="BD15" s="49"/>
      <c r="BE15" s="48">
        <f t="shared" si="8"/>
        <v>0</v>
      </c>
      <c r="BF15" s="40"/>
    </row>
    <row r="16" spans="1:58" ht="15.75" x14ac:dyDescent="0.25">
      <c r="A16" s="21">
        <v>1</v>
      </c>
      <c r="B16" s="26" t="s">
        <v>100</v>
      </c>
      <c r="C16" s="41" t="s">
        <v>132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/>
      <c r="BB16" s="26"/>
      <c r="BC16" s="47"/>
      <c r="BD16" s="49"/>
      <c r="BE16" s="48">
        <f t="shared" si="8"/>
        <v>0</v>
      </c>
      <c r="BF16" s="40"/>
    </row>
    <row r="17" spans="1:58" ht="15.75" x14ac:dyDescent="0.25">
      <c r="A17" s="21">
        <v>1</v>
      </c>
      <c r="B17" s="26" t="s">
        <v>121</v>
      </c>
      <c r="C17" s="41" t="s">
        <v>132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/>
      <c r="BD17" s="49"/>
      <c r="BE17" s="48">
        <f t="shared" si="8"/>
        <v>0</v>
      </c>
      <c r="BF17" s="40"/>
    </row>
    <row r="18" spans="1:58" ht="15.75" x14ac:dyDescent="0.25">
      <c r="A18" s="21">
        <v>1</v>
      </c>
      <c r="B18" s="26" t="s">
        <v>122</v>
      </c>
      <c r="C18" s="41" t="s">
        <v>132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8">
        <f t="shared" si="8"/>
        <v>0</v>
      </c>
      <c r="BF18" s="40"/>
    </row>
    <row r="19" spans="1:58" ht="15.75" x14ac:dyDescent="0.25">
      <c r="A19" s="21">
        <v>1</v>
      </c>
      <c r="B19" s="26" t="s">
        <v>115</v>
      </c>
      <c r="C19" s="41" t="s">
        <v>132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123</v>
      </c>
      <c r="C20" s="41" t="s">
        <v>132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/>
      <c r="AY20" s="48">
        <f t="shared" si="7"/>
        <v>0</v>
      </c>
      <c r="AZ20" s="26"/>
      <c r="BA20" s="26"/>
      <c r="BB20" s="26"/>
      <c r="BC20" s="47"/>
      <c r="BD20" s="49"/>
      <c r="BE20" s="48">
        <f t="shared" si="8"/>
        <v>0</v>
      </c>
      <c r="BF20" s="40"/>
    </row>
    <row r="21" spans="1:58" ht="15.75" x14ac:dyDescent="0.25">
      <c r="A21" s="21">
        <v>1</v>
      </c>
      <c r="B21" s="26" t="s">
        <v>124</v>
      </c>
      <c r="C21" s="41" t="s">
        <v>132</v>
      </c>
      <c r="D21" s="26"/>
      <c r="E21" s="26" t="s">
        <v>49</v>
      </c>
      <c r="F21" s="26"/>
      <c r="G21" s="47"/>
      <c r="H21" s="47"/>
      <c r="I21" s="48">
        <f t="shared" si="0"/>
        <v>1</v>
      </c>
      <c r="J21" s="26" t="s">
        <v>49</v>
      </c>
      <c r="K21" s="26"/>
      <c r="L21" s="26"/>
      <c r="M21" s="47"/>
      <c r="N21" s="47"/>
      <c r="O21" s="48">
        <f t="shared" si="1"/>
        <v>1</v>
      </c>
      <c r="P21" s="26" t="s">
        <v>49</v>
      </c>
      <c r="Q21" s="26"/>
      <c r="R21" s="26"/>
      <c r="S21" s="47"/>
      <c r="T21" s="47" t="s">
        <v>49</v>
      </c>
      <c r="U21" s="48">
        <f t="shared" si="2"/>
        <v>2</v>
      </c>
      <c r="V21" s="26"/>
      <c r="W21" s="26"/>
      <c r="X21" s="26"/>
      <c r="Y21" s="47"/>
      <c r="Z21" s="47"/>
      <c r="AA21" s="48">
        <f t="shared" si="3"/>
        <v>0</v>
      </c>
      <c r="AB21" s="26"/>
      <c r="AC21" s="26"/>
      <c r="AD21" s="26" t="s">
        <v>49</v>
      </c>
      <c r="AE21" s="47"/>
      <c r="AF21" s="47"/>
      <c r="AG21" s="48">
        <f t="shared" si="4"/>
        <v>1</v>
      </c>
      <c r="AH21" s="26" t="s">
        <v>49</v>
      </c>
      <c r="AI21" s="26"/>
      <c r="AJ21" s="26"/>
      <c r="AK21" s="47"/>
      <c r="AL21" s="47" t="s">
        <v>49</v>
      </c>
      <c r="AM21" s="48">
        <f t="shared" si="5"/>
        <v>2</v>
      </c>
      <c r="AN21" s="26"/>
      <c r="AO21" s="26"/>
      <c r="AP21" s="26" t="s">
        <v>49</v>
      </c>
      <c r="AQ21" s="47"/>
      <c r="AR21" s="47"/>
      <c r="AS21" s="48">
        <f t="shared" si="6"/>
        <v>1</v>
      </c>
      <c r="AT21" s="26"/>
      <c r="AU21" s="26"/>
      <c r="AV21" s="26" t="s">
        <v>49</v>
      </c>
      <c r="AW21" s="47"/>
      <c r="AX21" s="47"/>
      <c r="AY21" s="48">
        <f t="shared" si="7"/>
        <v>1</v>
      </c>
      <c r="AZ21" s="26"/>
      <c r="BA21" s="26" t="s">
        <v>49</v>
      </c>
      <c r="BB21" s="26"/>
      <c r="BC21" s="47"/>
      <c r="BD21" s="49"/>
      <c r="BE21" s="48">
        <f t="shared" si="8"/>
        <v>1</v>
      </c>
      <c r="BF21" s="40" t="s">
        <v>49</v>
      </c>
    </row>
    <row r="22" spans="1:58" ht="15.75" x14ac:dyDescent="0.25">
      <c r="A22" s="21">
        <v>1</v>
      </c>
      <c r="B22" s="26" t="s">
        <v>111</v>
      </c>
      <c r="C22" s="41" t="s">
        <v>132</v>
      </c>
      <c r="D22" s="26"/>
      <c r="E22" s="26"/>
      <c r="F22" s="26"/>
      <c r="G22" s="47"/>
      <c r="H22" s="47"/>
      <c r="I22" s="48">
        <f t="shared" si="0"/>
        <v>0</v>
      </c>
      <c r="J22" s="26" t="s">
        <v>49</v>
      </c>
      <c r="K22" s="26"/>
      <c r="L22" s="26"/>
      <c r="M22" s="47"/>
      <c r="N22" s="47"/>
      <c r="O22" s="48">
        <f t="shared" si="1"/>
        <v>1</v>
      </c>
      <c r="P22" s="26"/>
      <c r="Q22" s="26" t="s">
        <v>49</v>
      </c>
      <c r="R22" s="26"/>
      <c r="S22" s="47"/>
      <c r="T22" s="47"/>
      <c r="U22" s="48">
        <f t="shared" si="2"/>
        <v>1</v>
      </c>
      <c r="V22" s="26"/>
      <c r="W22" s="26"/>
      <c r="X22" s="26"/>
      <c r="Y22" s="47" t="s">
        <v>49</v>
      </c>
      <c r="Z22" s="47"/>
      <c r="AA22" s="48">
        <f t="shared" si="3"/>
        <v>1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 t="s">
        <v>49</v>
      </c>
      <c r="AL22" s="47"/>
      <c r="AM22" s="48">
        <f t="shared" si="5"/>
        <v>1</v>
      </c>
      <c r="AN22" s="26"/>
      <c r="AO22" s="26"/>
      <c r="AP22" s="26" t="s">
        <v>49</v>
      </c>
      <c r="AQ22" s="47"/>
      <c r="AR22" s="47"/>
      <c r="AS22" s="48">
        <f t="shared" si="6"/>
        <v>1</v>
      </c>
      <c r="AT22" s="26"/>
      <c r="AU22" s="26"/>
      <c r="AV22" s="26" t="s">
        <v>49</v>
      </c>
      <c r="AW22" s="47"/>
      <c r="AX22" s="47"/>
      <c r="AY22" s="48">
        <f t="shared" si="7"/>
        <v>1</v>
      </c>
      <c r="AZ22" s="26"/>
      <c r="BA22" s="26" t="s">
        <v>49</v>
      </c>
      <c r="BB22" s="26"/>
      <c r="BC22" s="47"/>
      <c r="BD22" s="49"/>
      <c r="BE22" s="48">
        <f t="shared" si="8"/>
        <v>1</v>
      </c>
      <c r="BF22" s="40" t="s">
        <v>49</v>
      </c>
    </row>
    <row r="23" spans="1:58" ht="15.75" x14ac:dyDescent="0.25">
      <c r="A23" s="21">
        <v>1</v>
      </c>
      <c r="B23" s="26" t="s">
        <v>112</v>
      </c>
      <c r="C23" s="41" t="s">
        <v>132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 t="s">
        <v>49</v>
      </c>
      <c r="Z23" s="47"/>
      <c r="AA23" s="48">
        <f t="shared" si="3"/>
        <v>1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 t="s">
        <v>49</v>
      </c>
      <c r="BA23" s="26"/>
      <c r="BB23" s="26"/>
      <c r="BC23" s="47"/>
      <c r="BD23" s="49"/>
      <c r="BE23" s="48">
        <f t="shared" si="8"/>
        <v>1</v>
      </c>
      <c r="BF23" s="40" t="s">
        <v>49</v>
      </c>
    </row>
    <row r="24" spans="1:58" ht="15.75" x14ac:dyDescent="0.25">
      <c r="A24" s="21">
        <v>1</v>
      </c>
      <c r="B24" s="26" t="s">
        <v>125</v>
      </c>
      <c r="C24" s="41" t="s">
        <v>132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 t="s">
        <v>49</v>
      </c>
      <c r="W24" s="26"/>
      <c r="X24" s="26"/>
      <c r="Y24" s="47"/>
      <c r="Z24" s="47"/>
      <c r="AA24" s="48">
        <f t="shared" si="3"/>
        <v>1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 t="s">
        <v>49</v>
      </c>
      <c r="AP24" s="26"/>
      <c r="AQ24" s="47"/>
      <c r="AR24" s="47"/>
      <c r="AS24" s="48">
        <f t="shared" si="6"/>
        <v>1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/>
      <c r="BB24" s="26"/>
      <c r="BC24" s="47"/>
      <c r="BD24" s="49"/>
      <c r="BE24" s="48">
        <f t="shared" si="8"/>
        <v>0</v>
      </c>
      <c r="BF24" s="40"/>
    </row>
    <row r="25" spans="1:58" ht="15.75" x14ac:dyDescent="0.25">
      <c r="A25" s="21">
        <v>1</v>
      </c>
      <c r="B25" s="26" t="s">
        <v>101</v>
      </c>
      <c r="C25" s="41" t="s">
        <v>132</v>
      </c>
      <c r="D25" s="26"/>
      <c r="E25" s="26"/>
      <c r="F25" s="26"/>
      <c r="G25" s="47"/>
      <c r="H25" s="47" t="s">
        <v>49</v>
      </c>
      <c r="I25" s="48">
        <f t="shared" si="0"/>
        <v>1</v>
      </c>
      <c r="J25" s="26"/>
      <c r="K25" s="26"/>
      <c r="L25" s="26"/>
      <c r="M25" s="47"/>
      <c r="N25" s="47"/>
      <c r="O25" s="48">
        <f t="shared" si="1"/>
        <v>0</v>
      </c>
      <c r="P25" s="26"/>
      <c r="Q25" s="26" t="s">
        <v>49</v>
      </c>
      <c r="R25" s="26"/>
      <c r="S25" s="47"/>
      <c r="T25" s="47"/>
      <c r="U25" s="48">
        <f t="shared" si="2"/>
        <v>1</v>
      </c>
      <c r="V25" s="26"/>
      <c r="W25" s="26"/>
      <c r="X25" s="26"/>
      <c r="Y25" s="47"/>
      <c r="Z25" s="47" t="s">
        <v>49</v>
      </c>
      <c r="AA25" s="48">
        <f t="shared" si="3"/>
        <v>1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 t="s">
        <v>49</v>
      </c>
      <c r="AR25" s="47"/>
      <c r="AS25" s="48">
        <f t="shared" si="6"/>
        <v>1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/>
      <c r="BC25" s="47"/>
      <c r="BD25" s="49"/>
      <c r="BE25" s="48">
        <f t="shared" si="8"/>
        <v>0</v>
      </c>
      <c r="BF25" s="40" t="s">
        <v>49</v>
      </c>
    </row>
    <row r="26" spans="1:58" ht="15.75" x14ac:dyDescent="0.25">
      <c r="A26" s="21">
        <v>1</v>
      </c>
      <c r="B26" s="26" t="s">
        <v>102</v>
      </c>
      <c r="C26" s="41" t="s">
        <v>132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 t="s">
        <v>49</v>
      </c>
      <c r="W26" s="26"/>
      <c r="X26" s="26"/>
      <c r="Y26" s="47"/>
      <c r="Z26" s="47"/>
      <c r="AA26" s="48">
        <f t="shared" si="3"/>
        <v>1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/>
      <c r="BC26" s="47"/>
      <c r="BD26" s="49"/>
      <c r="BE26" s="48">
        <f t="shared" si="8"/>
        <v>0</v>
      </c>
      <c r="BF26" s="40"/>
    </row>
    <row r="27" spans="1:58" ht="15.75" x14ac:dyDescent="0.25">
      <c r="A27" s="21">
        <v>1</v>
      </c>
      <c r="B27" s="26" t="s">
        <v>103</v>
      </c>
      <c r="C27" s="41" t="s">
        <v>132</v>
      </c>
      <c r="D27" s="26"/>
      <c r="E27" s="26"/>
      <c r="F27" s="26"/>
      <c r="G27" s="47"/>
      <c r="H27" s="47"/>
      <c r="I27" s="48">
        <f t="shared" si="0"/>
        <v>0</v>
      </c>
      <c r="J27" s="26"/>
      <c r="K27" s="26"/>
      <c r="L27" s="26"/>
      <c r="M27" s="47"/>
      <c r="N27" s="47"/>
      <c r="O27" s="48">
        <f t="shared" si="1"/>
        <v>0</v>
      </c>
      <c r="P27" s="26"/>
      <c r="Q27" s="26"/>
      <c r="R27" s="26"/>
      <c r="S27" s="47"/>
      <c r="T27" s="47"/>
      <c r="U27" s="48">
        <f t="shared" si="2"/>
        <v>0</v>
      </c>
      <c r="V27" s="26"/>
      <c r="W27" s="26"/>
      <c r="X27" s="26"/>
      <c r="Y27" s="47"/>
      <c r="Z27" s="47"/>
      <c r="AA27" s="48">
        <f t="shared" si="3"/>
        <v>0</v>
      </c>
      <c r="AB27" s="26"/>
      <c r="AC27" s="26"/>
      <c r="AD27" s="26"/>
      <c r="AE27" s="47"/>
      <c r="AF27" s="47"/>
      <c r="AG27" s="48">
        <f t="shared" si="4"/>
        <v>0</v>
      </c>
      <c r="AH27" s="26"/>
      <c r="AI27" s="26"/>
      <c r="AJ27" s="26"/>
      <c r="AK27" s="47"/>
      <c r="AL27" s="47"/>
      <c r="AM27" s="48">
        <f t="shared" si="5"/>
        <v>0</v>
      </c>
      <c r="AN27" s="26"/>
      <c r="AO27" s="26"/>
      <c r="AP27" s="26"/>
      <c r="AQ27" s="47"/>
      <c r="AR27" s="47"/>
      <c r="AS27" s="48">
        <f t="shared" si="6"/>
        <v>0</v>
      </c>
      <c r="AT27" s="26"/>
      <c r="AU27" s="26"/>
      <c r="AV27" s="26"/>
      <c r="AW27" s="47"/>
      <c r="AX27" s="47"/>
      <c r="AY27" s="48">
        <f t="shared" si="7"/>
        <v>0</v>
      </c>
      <c r="AZ27" s="26"/>
      <c r="BA27" s="26"/>
      <c r="BB27" s="26"/>
      <c r="BC27" s="47"/>
      <c r="BD27" s="49"/>
      <c r="BE27" s="48">
        <v>1</v>
      </c>
      <c r="BF27" s="40"/>
    </row>
    <row r="28" spans="1:58" ht="15.75" x14ac:dyDescent="0.25">
      <c r="A28" s="21">
        <v>1</v>
      </c>
      <c r="B28" s="26" t="s">
        <v>126</v>
      </c>
      <c r="C28" s="41" t="s">
        <v>132</v>
      </c>
      <c r="D28" s="26"/>
      <c r="E28" s="26"/>
      <c r="F28" s="26"/>
      <c r="G28" s="47"/>
      <c r="H28" s="47"/>
      <c r="I28" s="48">
        <f t="shared" si="0"/>
        <v>0</v>
      </c>
      <c r="J28" s="26"/>
      <c r="K28" s="26"/>
      <c r="L28" s="26"/>
      <c r="M28" s="47"/>
      <c r="N28" s="47"/>
      <c r="O28" s="48">
        <f t="shared" si="1"/>
        <v>0</v>
      </c>
      <c r="P28" s="26"/>
      <c r="Q28" s="26"/>
      <c r="R28" s="26"/>
      <c r="S28" s="47"/>
      <c r="T28" s="47"/>
      <c r="U28" s="48">
        <f t="shared" si="2"/>
        <v>0</v>
      </c>
      <c r="V28" s="26"/>
      <c r="W28" s="26"/>
      <c r="X28" s="26"/>
      <c r="Y28" s="47"/>
      <c r="Z28" s="47"/>
      <c r="AA28" s="48">
        <f t="shared" si="3"/>
        <v>0</v>
      </c>
      <c r="AB28" s="26"/>
      <c r="AC28" s="26"/>
      <c r="AD28" s="26"/>
      <c r="AE28" s="47"/>
      <c r="AF28" s="47"/>
      <c r="AG28" s="48">
        <f t="shared" si="4"/>
        <v>0</v>
      </c>
      <c r="AH28" s="26"/>
      <c r="AI28" s="26"/>
      <c r="AJ28" s="26"/>
      <c r="AK28" s="47"/>
      <c r="AL28" s="47"/>
      <c r="AM28" s="48">
        <f t="shared" si="5"/>
        <v>0</v>
      </c>
      <c r="AN28" s="26"/>
      <c r="AO28" s="26"/>
      <c r="AP28" s="26"/>
      <c r="AQ28" s="47"/>
      <c r="AR28" s="47"/>
      <c r="AS28" s="48">
        <f t="shared" si="6"/>
        <v>0</v>
      </c>
      <c r="AT28" s="26"/>
      <c r="AU28" s="26"/>
      <c r="AV28" s="26"/>
      <c r="AW28" s="47"/>
      <c r="AX28" s="47"/>
      <c r="AY28" s="48">
        <f t="shared" si="7"/>
        <v>0</v>
      </c>
      <c r="AZ28" s="26"/>
      <c r="BA28" s="26"/>
      <c r="BB28" s="26"/>
      <c r="BC28" s="47"/>
      <c r="BD28" s="49"/>
      <c r="BE28" s="48">
        <f t="shared" ref="BE28:BE38" si="9">COUNTA(AZ28:BD28)</f>
        <v>0</v>
      </c>
      <c r="BF28" s="40"/>
    </row>
    <row r="29" spans="1:58" ht="15.75" x14ac:dyDescent="0.25">
      <c r="A29" s="21">
        <v>1</v>
      </c>
      <c r="B29" s="26" t="s">
        <v>127</v>
      </c>
      <c r="C29" s="41" t="s">
        <v>132</v>
      </c>
      <c r="D29" s="26"/>
      <c r="E29" s="26"/>
      <c r="F29" s="26"/>
      <c r="G29" s="47"/>
      <c r="H29" s="47"/>
      <c r="I29" s="48">
        <f t="shared" si="0"/>
        <v>0</v>
      </c>
      <c r="J29" s="26"/>
      <c r="K29" s="26"/>
      <c r="L29" s="26"/>
      <c r="M29" s="47"/>
      <c r="N29" s="47"/>
      <c r="O29" s="48">
        <f t="shared" si="1"/>
        <v>0</v>
      </c>
      <c r="P29" s="26"/>
      <c r="Q29" s="26"/>
      <c r="R29" s="26"/>
      <c r="S29" s="47"/>
      <c r="T29" s="47"/>
      <c r="U29" s="48">
        <f t="shared" si="2"/>
        <v>0</v>
      </c>
      <c r="V29" s="26"/>
      <c r="W29" s="26"/>
      <c r="X29" s="26"/>
      <c r="Y29" s="47"/>
      <c r="Z29" s="47"/>
      <c r="AA29" s="48">
        <f t="shared" si="3"/>
        <v>0</v>
      </c>
      <c r="AB29" s="26"/>
      <c r="AC29" s="26"/>
      <c r="AD29" s="26"/>
      <c r="AE29" s="47"/>
      <c r="AF29" s="47"/>
      <c r="AG29" s="48">
        <f t="shared" si="4"/>
        <v>0</v>
      </c>
      <c r="AH29" s="26"/>
      <c r="AI29" s="26"/>
      <c r="AJ29" s="26"/>
      <c r="AK29" s="47"/>
      <c r="AL29" s="47"/>
      <c r="AM29" s="48">
        <f t="shared" si="5"/>
        <v>0</v>
      </c>
      <c r="AN29" s="26"/>
      <c r="AO29" s="26"/>
      <c r="AP29" s="26"/>
      <c r="AQ29" s="47"/>
      <c r="AR29" s="47"/>
      <c r="AS29" s="48">
        <f t="shared" si="6"/>
        <v>0</v>
      </c>
      <c r="AT29" s="26"/>
      <c r="AU29" s="26"/>
      <c r="AV29" s="26"/>
      <c r="AW29" s="47"/>
      <c r="AX29" s="47"/>
      <c r="AY29" s="48">
        <f t="shared" si="7"/>
        <v>0</v>
      </c>
      <c r="AZ29" s="26"/>
      <c r="BA29" s="26"/>
      <c r="BB29" s="26"/>
      <c r="BC29" s="47"/>
      <c r="BD29" s="49"/>
      <c r="BE29" s="48">
        <f t="shared" si="9"/>
        <v>0</v>
      </c>
      <c r="BF29" s="40"/>
    </row>
    <row r="30" spans="1:58" ht="15.75" x14ac:dyDescent="0.25">
      <c r="A30" s="21">
        <v>1</v>
      </c>
      <c r="B30" s="26" t="s">
        <v>83</v>
      </c>
      <c r="C30" s="41" t="s">
        <v>132</v>
      </c>
      <c r="D30" s="26"/>
      <c r="E30" s="26"/>
      <c r="F30" s="26"/>
      <c r="G30" s="47"/>
      <c r="H30" s="47"/>
      <c r="I30" s="48">
        <f t="shared" si="0"/>
        <v>0</v>
      </c>
      <c r="J30" s="26"/>
      <c r="K30" s="26"/>
      <c r="L30" s="26"/>
      <c r="M30" s="47"/>
      <c r="N30" s="47"/>
      <c r="O30" s="48">
        <f t="shared" si="1"/>
        <v>0</v>
      </c>
      <c r="P30" s="26"/>
      <c r="Q30" s="26"/>
      <c r="R30" s="26"/>
      <c r="S30" s="47"/>
      <c r="T30" s="47"/>
      <c r="U30" s="48">
        <f t="shared" si="2"/>
        <v>0</v>
      </c>
      <c r="V30" s="26"/>
      <c r="W30" s="26"/>
      <c r="X30" s="26"/>
      <c r="Y30" s="47"/>
      <c r="Z30" s="47"/>
      <c r="AA30" s="48">
        <f t="shared" si="3"/>
        <v>0</v>
      </c>
      <c r="AB30" s="26"/>
      <c r="AC30" s="26"/>
      <c r="AD30" s="26"/>
      <c r="AE30" s="47"/>
      <c r="AF30" s="47"/>
      <c r="AG30" s="48">
        <f t="shared" si="4"/>
        <v>0</v>
      </c>
      <c r="AH30" s="26"/>
      <c r="AI30" s="26"/>
      <c r="AJ30" s="26"/>
      <c r="AK30" s="47"/>
      <c r="AL30" s="47"/>
      <c r="AM30" s="48">
        <f t="shared" si="5"/>
        <v>0</v>
      </c>
      <c r="AN30" s="26"/>
      <c r="AO30" s="26"/>
      <c r="AP30" s="26"/>
      <c r="AQ30" s="47"/>
      <c r="AR30" s="47"/>
      <c r="AS30" s="48">
        <f t="shared" si="6"/>
        <v>0</v>
      </c>
      <c r="AT30" s="26"/>
      <c r="AU30" s="26"/>
      <c r="AV30" s="26"/>
      <c r="AW30" s="47"/>
      <c r="AX30" s="47"/>
      <c r="AY30" s="48">
        <f t="shared" si="7"/>
        <v>0</v>
      </c>
      <c r="AZ30" s="26"/>
      <c r="BA30" s="26"/>
      <c r="BB30" s="26"/>
      <c r="BC30" s="47"/>
      <c r="BD30" s="49"/>
      <c r="BE30" s="48">
        <f t="shared" si="9"/>
        <v>0</v>
      </c>
      <c r="BF30" s="40"/>
    </row>
    <row r="31" spans="1:58" ht="15.75" x14ac:dyDescent="0.25">
      <c r="A31" s="21">
        <v>1</v>
      </c>
      <c r="B31" s="26" t="s">
        <v>128</v>
      </c>
      <c r="C31" s="41" t="s">
        <v>132</v>
      </c>
      <c r="D31" s="26"/>
      <c r="E31" s="26"/>
      <c r="F31" s="26"/>
      <c r="G31" s="47"/>
      <c r="H31" s="47"/>
      <c r="I31" s="48">
        <f t="shared" si="0"/>
        <v>0</v>
      </c>
      <c r="J31" s="26"/>
      <c r="K31" s="26"/>
      <c r="L31" s="26"/>
      <c r="M31" s="47"/>
      <c r="N31" s="47"/>
      <c r="O31" s="48">
        <f t="shared" si="1"/>
        <v>0</v>
      </c>
      <c r="P31" s="26"/>
      <c r="Q31" s="26"/>
      <c r="R31" s="26"/>
      <c r="S31" s="47"/>
      <c r="T31" s="47"/>
      <c r="U31" s="48">
        <f t="shared" si="2"/>
        <v>0</v>
      </c>
      <c r="V31" s="26"/>
      <c r="W31" s="26"/>
      <c r="X31" s="26"/>
      <c r="Y31" s="47"/>
      <c r="Z31" s="47"/>
      <c r="AA31" s="48">
        <f t="shared" si="3"/>
        <v>0</v>
      </c>
      <c r="AB31" s="26"/>
      <c r="AC31" s="26"/>
      <c r="AD31" s="26"/>
      <c r="AE31" s="47"/>
      <c r="AF31" s="47"/>
      <c r="AG31" s="48">
        <f t="shared" si="4"/>
        <v>0</v>
      </c>
      <c r="AH31" s="26"/>
      <c r="AI31" s="26"/>
      <c r="AJ31" s="26"/>
      <c r="AK31" s="47"/>
      <c r="AL31" s="47"/>
      <c r="AM31" s="48">
        <f t="shared" si="5"/>
        <v>0</v>
      </c>
      <c r="AN31" s="26"/>
      <c r="AO31" s="26"/>
      <c r="AP31" s="26"/>
      <c r="AQ31" s="47"/>
      <c r="AR31" s="47"/>
      <c r="AS31" s="48">
        <f t="shared" si="6"/>
        <v>0</v>
      </c>
      <c r="AT31" s="26"/>
      <c r="AU31" s="26"/>
      <c r="AV31" s="26"/>
      <c r="AW31" s="47"/>
      <c r="AX31" s="47"/>
      <c r="AY31" s="48">
        <f t="shared" si="7"/>
        <v>0</v>
      </c>
      <c r="AZ31" s="26"/>
      <c r="BA31" s="26"/>
      <c r="BB31" s="26"/>
      <c r="BC31" s="47"/>
      <c r="BD31" s="49"/>
      <c r="BE31" s="48">
        <f t="shared" si="9"/>
        <v>0</v>
      </c>
      <c r="BF31" s="40"/>
    </row>
    <row r="32" spans="1:58" ht="15.75" x14ac:dyDescent="0.25">
      <c r="A32" s="21">
        <v>1</v>
      </c>
      <c r="B32" s="26" t="s">
        <v>104</v>
      </c>
      <c r="C32" s="41" t="s">
        <v>132</v>
      </c>
      <c r="D32" s="26"/>
      <c r="E32" s="26"/>
      <c r="F32" s="26"/>
      <c r="G32" s="47"/>
      <c r="H32" s="47"/>
      <c r="I32" s="48">
        <f t="shared" si="0"/>
        <v>0</v>
      </c>
      <c r="J32" s="26"/>
      <c r="K32" s="26"/>
      <c r="L32" s="26"/>
      <c r="M32" s="47"/>
      <c r="N32" s="47"/>
      <c r="O32" s="48">
        <f t="shared" si="1"/>
        <v>0</v>
      </c>
      <c r="P32" s="26"/>
      <c r="Q32" s="26"/>
      <c r="R32" s="26"/>
      <c r="S32" s="47"/>
      <c r="T32" s="47"/>
      <c r="U32" s="48">
        <f t="shared" si="2"/>
        <v>0</v>
      </c>
      <c r="V32" s="26"/>
      <c r="W32" s="26"/>
      <c r="X32" s="26"/>
      <c r="Y32" s="47"/>
      <c r="Z32" s="47"/>
      <c r="AA32" s="48">
        <f t="shared" si="3"/>
        <v>0</v>
      </c>
      <c r="AB32" s="26"/>
      <c r="AC32" s="26"/>
      <c r="AD32" s="26"/>
      <c r="AE32" s="47"/>
      <c r="AF32" s="47"/>
      <c r="AG32" s="48">
        <f t="shared" si="4"/>
        <v>0</v>
      </c>
      <c r="AH32" s="26"/>
      <c r="AI32" s="26"/>
      <c r="AJ32" s="26"/>
      <c r="AK32" s="47"/>
      <c r="AL32" s="47"/>
      <c r="AM32" s="48">
        <f t="shared" si="5"/>
        <v>0</v>
      </c>
      <c r="AN32" s="26"/>
      <c r="AO32" s="26"/>
      <c r="AP32" s="26"/>
      <c r="AQ32" s="47"/>
      <c r="AR32" s="47"/>
      <c r="AS32" s="48">
        <f t="shared" si="6"/>
        <v>0</v>
      </c>
      <c r="AT32" s="26"/>
      <c r="AU32" s="26"/>
      <c r="AV32" s="26"/>
      <c r="AW32" s="47"/>
      <c r="AX32" s="47"/>
      <c r="AY32" s="48">
        <f t="shared" si="7"/>
        <v>0</v>
      </c>
      <c r="AZ32" s="26"/>
      <c r="BA32" s="26"/>
      <c r="BB32" s="26"/>
      <c r="BC32" s="47"/>
      <c r="BD32" s="49"/>
      <c r="BE32" s="48">
        <f t="shared" si="9"/>
        <v>0</v>
      </c>
      <c r="BF32" s="40"/>
    </row>
    <row r="33" spans="1:58" ht="15.75" x14ac:dyDescent="0.25">
      <c r="A33" s="21">
        <v>1</v>
      </c>
      <c r="B33" s="50" t="s">
        <v>84</v>
      </c>
      <c r="C33" s="41" t="s">
        <v>132</v>
      </c>
      <c r="D33" s="52"/>
      <c r="E33" s="52"/>
      <c r="F33" s="52"/>
      <c r="G33" s="53"/>
      <c r="H33" s="53"/>
      <c r="I33" s="48">
        <f t="shared" si="0"/>
        <v>0</v>
      </c>
      <c r="J33" s="52"/>
      <c r="K33" s="52"/>
      <c r="L33" s="52"/>
      <c r="M33" s="53"/>
      <c r="N33" s="53"/>
      <c r="O33" s="48">
        <f t="shared" si="1"/>
        <v>0</v>
      </c>
      <c r="P33" s="52"/>
      <c r="Q33" s="52"/>
      <c r="R33" s="52"/>
      <c r="S33" s="53"/>
      <c r="T33" s="53"/>
      <c r="U33" s="48">
        <f t="shared" si="2"/>
        <v>0</v>
      </c>
      <c r="V33" s="52"/>
      <c r="W33" s="52"/>
      <c r="X33" s="52"/>
      <c r="Y33" s="53"/>
      <c r="Z33" s="53"/>
      <c r="AA33" s="48">
        <f t="shared" si="3"/>
        <v>0</v>
      </c>
      <c r="AB33" s="52"/>
      <c r="AC33" s="52"/>
      <c r="AD33" s="52"/>
      <c r="AE33" s="53"/>
      <c r="AF33" s="53"/>
      <c r="AG33" s="48">
        <f t="shared" si="4"/>
        <v>0</v>
      </c>
      <c r="AH33" s="52"/>
      <c r="AI33" s="52"/>
      <c r="AJ33" s="52"/>
      <c r="AK33" s="53"/>
      <c r="AL33" s="53"/>
      <c r="AM33" s="48">
        <f t="shared" si="5"/>
        <v>0</v>
      </c>
      <c r="AN33" s="52"/>
      <c r="AO33" s="52"/>
      <c r="AP33" s="52"/>
      <c r="AQ33" s="53"/>
      <c r="AR33" s="53"/>
      <c r="AS33" s="48">
        <f t="shared" si="6"/>
        <v>0</v>
      </c>
      <c r="AT33" s="52"/>
      <c r="AU33" s="52"/>
      <c r="AV33" s="52"/>
      <c r="AW33" s="53"/>
      <c r="AX33" s="53"/>
      <c r="AY33" s="48">
        <f t="shared" si="7"/>
        <v>0</v>
      </c>
      <c r="AZ33" s="52"/>
      <c r="BA33" s="52"/>
      <c r="BB33" s="52"/>
      <c r="BC33" s="53"/>
      <c r="BD33" s="54"/>
      <c r="BE33" s="48">
        <f t="shared" si="9"/>
        <v>0</v>
      </c>
      <c r="BF33" s="40"/>
    </row>
    <row r="34" spans="1:58" ht="15.75" x14ac:dyDescent="0.25">
      <c r="A34" s="21">
        <v>1</v>
      </c>
      <c r="B34" s="50" t="s">
        <v>130</v>
      </c>
      <c r="C34" s="26" t="s">
        <v>132</v>
      </c>
      <c r="D34" s="26"/>
      <c r="E34" s="26"/>
      <c r="F34" s="26"/>
      <c r="G34" s="47"/>
      <c r="H34" s="47"/>
      <c r="I34" s="48">
        <f t="shared" si="0"/>
        <v>0</v>
      </c>
      <c r="J34" s="26"/>
      <c r="K34" s="26"/>
      <c r="L34" s="26"/>
      <c r="M34" s="47"/>
      <c r="N34" s="47"/>
      <c r="O34" s="48">
        <f t="shared" si="1"/>
        <v>0</v>
      </c>
      <c r="P34" s="26"/>
      <c r="Q34" s="26"/>
      <c r="R34" s="26"/>
      <c r="S34" s="47"/>
      <c r="T34" s="47"/>
      <c r="U34" s="48">
        <f t="shared" si="2"/>
        <v>0</v>
      </c>
      <c r="V34" s="26"/>
      <c r="W34" s="26"/>
      <c r="X34" s="26"/>
      <c r="Y34" s="47"/>
      <c r="Z34" s="47"/>
      <c r="AA34" s="48">
        <f t="shared" si="3"/>
        <v>0</v>
      </c>
      <c r="AB34" s="26"/>
      <c r="AC34" s="26"/>
      <c r="AD34" s="26"/>
      <c r="AE34" s="47"/>
      <c r="AF34" s="47"/>
      <c r="AG34" s="48">
        <f t="shared" si="4"/>
        <v>0</v>
      </c>
      <c r="AH34" s="26"/>
      <c r="AI34" s="26"/>
      <c r="AJ34" s="26"/>
      <c r="AK34" s="47"/>
      <c r="AL34" s="47"/>
      <c r="AM34" s="48">
        <f t="shared" si="5"/>
        <v>0</v>
      </c>
      <c r="AN34" s="26"/>
      <c r="AO34" s="26"/>
      <c r="AP34" s="26"/>
      <c r="AQ34" s="47"/>
      <c r="AR34" s="47"/>
      <c r="AS34" s="48">
        <f t="shared" si="6"/>
        <v>0</v>
      </c>
      <c r="AT34" s="26"/>
      <c r="AU34" s="26" t="s">
        <v>49</v>
      </c>
      <c r="AV34" s="26"/>
      <c r="AW34" s="47"/>
      <c r="AX34" s="47"/>
      <c r="AY34" s="48">
        <f t="shared" si="7"/>
        <v>1</v>
      </c>
      <c r="AZ34" s="26"/>
      <c r="BA34" s="26"/>
      <c r="BB34" s="26"/>
      <c r="BC34" s="47"/>
      <c r="BD34" s="47"/>
      <c r="BE34" s="48">
        <f t="shared" si="9"/>
        <v>0</v>
      </c>
      <c r="BF34" s="67"/>
    </row>
    <row r="35" spans="1:58" ht="15.75" x14ac:dyDescent="0.25">
      <c r="A35" s="21">
        <v>1</v>
      </c>
      <c r="B35" s="50"/>
      <c r="C35" s="26" t="s">
        <v>132</v>
      </c>
      <c r="D35" s="26"/>
      <c r="E35" s="26"/>
      <c r="F35" s="26"/>
      <c r="G35" s="47"/>
      <c r="H35" s="47"/>
      <c r="I35" s="48">
        <f t="shared" si="0"/>
        <v>0</v>
      </c>
      <c r="J35" s="26"/>
      <c r="K35" s="26"/>
      <c r="L35" s="26"/>
      <c r="M35" s="47"/>
      <c r="N35" s="47"/>
      <c r="O35" s="48">
        <f t="shared" si="1"/>
        <v>0</v>
      </c>
      <c r="P35" s="26"/>
      <c r="Q35" s="26"/>
      <c r="R35" s="26"/>
      <c r="S35" s="47"/>
      <c r="T35" s="47"/>
      <c r="U35" s="48">
        <f t="shared" si="2"/>
        <v>0</v>
      </c>
      <c r="V35" s="26"/>
      <c r="W35" s="26"/>
      <c r="X35" s="26"/>
      <c r="Y35" s="47"/>
      <c r="Z35" s="47"/>
      <c r="AA35" s="48">
        <f t="shared" si="3"/>
        <v>0</v>
      </c>
      <c r="AB35" s="26"/>
      <c r="AC35" s="26"/>
      <c r="AD35" s="26"/>
      <c r="AE35" s="47"/>
      <c r="AF35" s="47"/>
      <c r="AG35" s="48">
        <f t="shared" si="4"/>
        <v>0</v>
      </c>
      <c r="AH35" s="26"/>
      <c r="AI35" s="26"/>
      <c r="AJ35" s="26"/>
      <c r="AK35" s="47"/>
      <c r="AL35" s="47"/>
      <c r="AM35" s="48">
        <f t="shared" si="5"/>
        <v>0</v>
      </c>
      <c r="AN35" s="26"/>
      <c r="AO35" s="26"/>
      <c r="AP35" s="26"/>
      <c r="AQ35" s="47"/>
      <c r="AR35" s="47"/>
      <c r="AS35" s="48">
        <f t="shared" si="6"/>
        <v>0</v>
      </c>
      <c r="AT35" s="26"/>
      <c r="AU35" s="26"/>
      <c r="AV35" s="26"/>
      <c r="AW35" s="47"/>
      <c r="AX35" s="47"/>
      <c r="AY35" s="48">
        <f t="shared" si="7"/>
        <v>0</v>
      </c>
      <c r="AZ35" s="26"/>
      <c r="BA35" s="26"/>
      <c r="BB35" s="26"/>
      <c r="BC35" s="47"/>
      <c r="BD35" s="47"/>
      <c r="BE35" s="48">
        <f t="shared" si="9"/>
        <v>0</v>
      </c>
      <c r="BF35" s="26"/>
    </row>
    <row r="36" spans="1:58" ht="15.75" x14ac:dyDescent="0.25">
      <c r="A36" s="21">
        <v>1</v>
      </c>
      <c r="B36" s="50"/>
      <c r="C36" s="26" t="s">
        <v>132</v>
      </c>
      <c r="D36" s="26"/>
      <c r="E36" s="26"/>
      <c r="F36" s="26"/>
      <c r="G36" s="47"/>
      <c r="H36" s="47"/>
      <c r="I36" s="48">
        <f t="shared" si="0"/>
        <v>0</v>
      </c>
      <c r="J36" s="26"/>
      <c r="K36" s="26"/>
      <c r="L36" s="26"/>
      <c r="M36" s="47"/>
      <c r="N36" s="47"/>
      <c r="O36" s="48">
        <f t="shared" si="1"/>
        <v>0</v>
      </c>
      <c r="P36" s="26"/>
      <c r="Q36" s="26"/>
      <c r="R36" s="26"/>
      <c r="S36" s="47"/>
      <c r="T36" s="47"/>
      <c r="U36" s="48">
        <f t="shared" si="2"/>
        <v>0</v>
      </c>
      <c r="V36" s="26"/>
      <c r="W36" s="26"/>
      <c r="X36" s="26"/>
      <c r="Y36" s="47"/>
      <c r="Z36" s="47"/>
      <c r="AA36" s="48">
        <f t="shared" si="3"/>
        <v>0</v>
      </c>
      <c r="AB36" s="26"/>
      <c r="AC36" s="26"/>
      <c r="AD36" s="26"/>
      <c r="AE36" s="47"/>
      <c r="AF36" s="47"/>
      <c r="AG36" s="48">
        <f t="shared" si="4"/>
        <v>0</v>
      </c>
      <c r="AH36" s="26"/>
      <c r="AI36" s="26"/>
      <c r="AJ36" s="26"/>
      <c r="AK36" s="47"/>
      <c r="AL36" s="47"/>
      <c r="AM36" s="48">
        <f t="shared" si="5"/>
        <v>0</v>
      </c>
      <c r="AN36" s="26"/>
      <c r="AO36" s="26"/>
      <c r="AP36" s="26"/>
      <c r="AQ36" s="47"/>
      <c r="AR36" s="47"/>
      <c r="AS36" s="48">
        <f t="shared" si="6"/>
        <v>0</v>
      </c>
      <c r="AT36" s="26"/>
      <c r="AU36" s="26"/>
      <c r="AV36" s="26"/>
      <c r="AW36" s="47"/>
      <c r="AX36" s="47"/>
      <c r="AY36" s="48">
        <f t="shared" si="7"/>
        <v>0</v>
      </c>
      <c r="AZ36" s="26"/>
      <c r="BA36" s="26"/>
      <c r="BB36" s="26"/>
      <c r="BC36" s="47"/>
      <c r="BD36" s="47"/>
      <c r="BE36" s="48">
        <f t="shared" si="9"/>
        <v>0</v>
      </c>
      <c r="BF36" s="67"/>
    </row>
    <row r="37" spans="1:58" ht="15.75" x14ac:dyDescent="0.25">
      <c r="A37" s="21">
        <v>1</v>
      </c>
      <c r="B37" s="50"/>
      <c r="C37" s="26" t="s">
        <v>132</v>
      </c>
      <c r="D37" s="26"/>
      <c r="E37" s="26"/>
      <c r="F37" s="26"/>
      <c r="G37" s="47"/>
      <c r="H37" s="47"/>
      <c r="I37" s="48">
        <f t="shared" si="0"/>
        <v>0</v>
      </c>
      <c r="J37" s="26"/>
      <c r="K37" s="26"/>
      <c r="L37" s="26"/>
      <c r="M37" s="47"/>
      <c r="N37" s="47"/>
      <c r="O37" s="48">
        <f t="shared" si="1"/>
        <v>0</v>
      </c>
      <c r="P37" s="26"/>
      <c r="Q37" s="26"/>
      <c r="R37" s="26"/>
      <c r="S37" s="47"/>
      <c r="T37" s="47"/>
      <c r="U37" s="48">
        <f t="shared" si="2"/>
        <v>0</v>
      </c>
      <c r="V37" s="26"/>
      <c r="W37" s="26"/>
      <c r="X37" s="26"/>
      <c r="Y37" s="47"/>
      <c r="Z37" s="47"/>
      <c r="AA37" s="48">
        <f t="shared" si="3"/>
        <v>0</v>
      </c>
      <c r="AB37" s="26"/>
      <c r="AC37" s="26"/>
      <c r="AD37" s="26"/>
      <c r="AE37" s="47"/>
      <c r="AF37" s="47"/>
      <c r="AG37" s="48">
        <f t="shared" si="4"/>
        <v>0</v>
      </c>
      <c r="AH37" s="26"/>
      <c r="AI37" s="26"/>
      <c r="AJ37" s="26"/>
      <c r="AK37" s="47"/>
      <c r="AL37" s="47"/>
      <c r="AM37" s="48">
        <f t="shared" si="5"/>
        <v>0</v>
      </c>
      <c r="AN37" s="26"/>
      <c r="AO37" s="26"/>
      <c r="AP37" s="26"/>
      <c r="AQ37" s="47"/>
      <c r="AR37" s="47"/>
      <c r="AS37" s="48">
        <f t="shared" si="6"/>
        <v>0</v>
      </c>
      <c r="AT37" s="26"/>
      <c r="AU37" s="26"/>
      <c r="AV37" s="26"/>
      <c r="AW37" s="47"/>
      <c r="AX37" s="47"/>
      <c r="AY37" s="48">
        <f t="shared" si="7"/>
        <v>0</v>
      </c>
      <c r="AZ37" s="26"/>
      <c r="BA37" s="26"/>
      <c r="BB37" s="26"/>
      <c r="BC37" s="47"/>
      <c r="BD37" s="47"/>
      <c r="BE37" s="48">
        <f t="shared" si="9"/>
        <v>0</v>
      </c>
      <c r="BF37" s="26"/>
    </row>
    <row r="38" spans="1:58" ht="15.75" x14ac:dyDescent="0.25">
      <c r="A38" s="21">
        <v>1</v>
      </c>
      <c r="B38" s="50"/>
      <c r="C38" s="26" t="s">
        <v>132</v>
      </c>
      <c r="D38" s="26"/>
      <c r="E38" s="26"/>
      <c r="F38" s="26"/>
      <c r="G38" s="47"/>
      <c r="H38" s="47"/>
      <c r="I38" s="48">
        <f t="shared" si="0"/>
        <v>0</v>
      </c>
      <c r="J38" s="26"/>
      <c r="K38" s="26"/>
      <c r="L38" s="26"/>
      <c r="M38" s="47"/>
      <c r="N38" s="47"/>
      <c r="O38" s="48">
        <f t="shared" si="1"/>
        <v>0</v>
      </c>
      <c r="P38" s="26"/>
      <c r="Q38" s="26"/>
      <c r="R38" s="26"/>
      <c r="S38" s="47"/>
      <c r="T38" s="47"/>
      <c r="U38" s="48">
        <f t="shared" si="2"/>
        <v>0</v>
      </c>
      <c r="V38" s="26"/>
      <c r="W38" s="26"/>
      <c r="X38" s="26"/>
      <c r="Y38" s="47"/>
      <c r="Z38" s="47"/>
      <c r="AA38" s="48">
        <f t="shared" si="3"/>
        <v>0</v>
      </c>
      <c r="AB38" s="26"/>
      <c r="AC38" s="26"/>
      <c r="AD38" s="26"/>
      <c r="AE38" s="47"/>
      <c r="AF38" s="47"/>
      <c r="AG38" s="48">
        <f t="shared" si="4"/>
        <v>0</v>
      </c>
      <c r="AH38" s="26"/>
      <c r="AI38" s="26"/>
      <c r="AJ38" s="26"/>
      <c r="AK38" s="47"/>
      <c r="AL38" s="47"/>
      <c r="AM38" s="48">
        <f t="shared" si="5"/>
        <v>0</v>
      </c>
      <c r="AN38" s="26"/>
      <c r="AO38" s="26"/>
      <c r="AP38" s="26"/>
      <c r="AQ38" s="47"/>
      <c r="AR38" s="47"/>
      <c r="AS38" s="48">
        <f t="shared" si="6"/>
        <v>0</v>
      </c>
      <c r="AT38" s="26"/>
      <c r="AU38" s="26"/>
      <c r="AV38" s="26"/>
      <c r="AW38" s="47"/>
      <c r="AX38" s="47"/>
      <c r="AY38" s="48">
        <f t="shared" si="7"/>
        <v>0</v>
      </c>
      <c r="AZ38" s="26"/>
      <c r="BA38" s="26"/>
      <c r="BB38" s="26"/>
      <c r="BC38" s="47"/>
      <c r="BD38" s="47"/>
      <c r="BE38" s="48">
        <f t="shared" si="9"/>
        <v>0</v>
      </c>
      <c r="BF38" s="26"/>
    </row>
    <row r="39" spans="1:58" ht="15.75" x14ac:dyDescent="0.25">
      <c r="A39" s="21">
        <v>1</v>
      </c>
      <c r="B39" s="55"/>
      <c r="C39" s="56"/>
      <c r="D39" s="59"/>
      <c r="E39" s="58"/>
      <c r="F39" s="58"/>
      <c r="G39" s="58"/>
      <c r="H39" s="58"/>
      <c r="I39" s="58">
        <f>SUM(I7:I38)</f>
        <v>4</v>
      </c>
      <c r="J39" s="58"/>
      <c r="K39" s="58"/>
      <c r="L39" s="58"/>
      <c r="M39" s="58"/>
      <c r="N39" s="58"/>
      <c r="O39" s="58">
        <f>SUM(O7:O38)</f>
        <v>2</v>
      </c>
      <c r="P39" s="58"/>
      <c r="Q39" s="58"/>
      <c r="R39" s="58"/>
      <c r="S39" s="58"/>
      <c r="T39" s="58"/>
      <c r="U39" s="58">
        <f>SUM(U7:U38)</f>
        <v>6</v>
      </c>
      <c r="V39" s="58"/>
      <c r="W39" s="58"/>
      <c r="X39" s="58"/>
      <c r="Y39" s="58"/>
      <c r="Z39" s="58"/>
      <c r="AA39" s="58">
        <f>SUM(AA7:AA38)</f>
        <v>6</v>
      </c>
      <c r="AB39" s="58"/>
      <c r="AC39" s="58"/>
      <c r="AD39" s="58"/>
      <c r="AE39" s="58"/>
      <c r="AF39" s="58"/>
      <c r="AG39" s="58">
        <f>SUM(AG7:AG38)</f>
        <v>1</v>
      </c>
      <c r="AH39" s="58"/>
      <c r="AI39" s="58"/>
      <c r="AJ39" s="58"/>
      <c r="AK39" s="58"/>
      <c r="AL39" s="58"/>
      <c r="AM39" s="58">
        <f>SUM(AM7:AM38)</f>
        <v>4</v>
      </c>
      <c r="AN39" s="58"/>
      <c r="AO39" s="58"/>
      <c r="AP39" s="58"/>
      <c r="AQ39" s="58"/>
      <c r="AR39" s="58"/>
      <c r="AS39" s="58">
        <f>SUM(AS7:AS38)</f>
        <v>4</v>
      </c>
      <c r="AT39" s="58"/>
      <c r="AU39" s="58"/>
      <c r="AV39" s="58"/>
      <c r="AW39" s="58"/>
      <c r="AX39" s="58"/>
      <c r="AY39" s="58">
        <f>SUM(AY7:AY38)</f>
        <v>5</v>
      </c>
      <c r="AZ39" s="58"/>
      <c r="BA39" s="58"/>
      <c r="BB39" s="58"/>
      <c r="BC39" s="58"/>
      <c r="BD39" s="58"/>
      <c r="BE39" s="58">
        <f>SUM(BE7:BE38)</f>
        <v>6</v>
      </c>
      <c r="BF39" s="58">
        <f>COUNTIF(BF7:BF38,"*")</f>
        <v>5</v>
      </c>
    </row>
  </sheetData>
  <mergeCells count="13">
    <mergeCell ref="B1:C1"/>
    <mergeCell ref="B3:C3"/>
    <mergeCell ref="D3:I3"/>
    <mergeCell ref="J3:O3"/>
    <mergeCell ref="P3:U3"/>
    <mergeCell ref="AH3:AM3"/>
    <mergeCell ref="AN3:AS3"/>
    <mergeCell ref="AT3:AY3"/>
    <mergeCell ref="AZ3:BE3"/>
    <mergeCell ref="B6:C6"/>
    <mergeCell ref="D6:BE6"/>
    <mergeCell ref="V3:AA3"/>
    <mergeCell ref="AB3:AG3"/>
  </mergeCells>
  <conditionalFormatting sqref="B6:BF39">
    <cfRule type="expression" dxfId="5" priority="1">
      <formula>$A6&gt;$C$2</formula>
    </cfRule>
  </conditionalFormatting>
  <conditionalFormatting sqref="C2">
    <cfRule type="expression" dxfId="4" priority="2">
      <formula>LEN($C$2)=0</formula>
    </cfRule>
  </conditionalFormatting>
  <conditionalFormatting sqref="D6:BE6">
    <cfRule type="expression" dxfId="3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B00-000000000000}">
      <formula1>0</formula1>
    </dataValidation>
    <dataValidation type="list" allowBlank="1" showErrorMessage="1" sqref="D7:H38 J7:N38 P7:T38 V7:Z38 AB7:AF38 AH7:AL38 AN7:AR38 AT7:AX38 AZ7:BD38" xr:uid="{00000000-0002-0000-0B00-000001000000}">
      <formula1>$D$1:$F$1</formula1>
    </dataValidation>
    <dataValidation type="list" allowBlank="1" showErrorMessage="1" sqref="BF7:BF33" xr:uid="{00000000-0002-0000-0B00-000002000000}">
      <formula1>$F$1</formula1>
    </dataValidation>
  </dataValidations>
  <pageMargins left="0.7" right="0.7" top="0.75" bottom="0.75" header="0" footer="0"/>
  <pageSetup paperSize="9" scale="2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N249"/>
  <sheetViews>
    <sheetView tabSelected="1" view="pageBreakPreview" zoomScale="60" zoomScaleNormal="100" workbookViewId="0">
      <pane xSplit="4" ySplit="3" topLeftCell="E193" activePane="bottomRight" state="frozen"/>
      <selection pane="topRight" activeCell="E1" sqref="E1"/>
      <selection pane="bottomLeft" activeCell="A4" sqref="A4"/>
      <selection pane="bottomRight" activeCell="AP235" sqref="AP235"/>
    </sheetView>
  </sheetViews>
  <sheetFormatPr defaultColWidth="11.25" defaultRowHeight="15" customHeight="1" x14ac:dyDescent="0.25"/>
  <cols>
    <col min="1" max="1" width="3.75" hidden="1" customWidth="1"/>
    <col min="2" max="2" width="5" hidden="1" customWidth="1"/>
    <col min="3" max="3" width="37.5" customWidth="1"/>
    <col min="4" max="4" width="6.375" customWidth="1"/>
    <col min="5" max="40" width="2.625" customWidth="1"/>
  </cols>
  <sheetData>
    <row r="1" spans="1:40" ht="31.5" hidden="1" customHeight="1" x14ac:dyDescent="0.25">
      <c r="A1" s="68">
        <f>MAX(A5:A248)</f>
        <v>4</v>
      </c>
      <c r="B1" s="23"/>
      <c r="C1" s="23"/>
      <c r="D1" s="23"/>
      <c r="E1" s="23">
        <v>1</v>
      </c>
      <c r="F1" s="23">
        <v>1</v>
      </c>
      <c r="G1" s="23">
        <v>1</v>
      </c>
      <c r="H1" s="23">
        <v>1</v>
      </c>
      <c r="I1" s="23">
        <v>1</v>
      </c>
      <c r="J1" s="23">
        <v>1</v>
      </c>
      <c r="K1" s="23">
        <v>1</v>
      </c>
      <c r="L1" s="23">
        <v>1</v>
      </c>
      <c r="M1" s="23">
        <v>1</v>
      </c>
      <c r="N1" s="69">
        <v>2</v>
      </c>
      <c r="O1" s="23">
        <v>2</v>
      </c>
      <c r="P1" s="23">
        <v>2</v>
      </c>
      <c r="Q1" s="23">
        <v>2</v>
      </c>
      <c r="R1" s="23">
        <v>2</v>
      </c>
      <c r="S1" s="23">
        <v>2</v>
      </c>
      <c r="T1" s="23">
        <v>2</v>
      </c>
      <c r="U1" s="23">
        <v>2</v>
      </c>
      <c r="V1" s="23">
        <v>2</v>
      </c>
      <c r="W1" s="69">
        <v>3</v>
      </c>
      <c r="X1" s="23">
        <v>3</v>
      </c>
      <c r="Y1" s="23">
        <v>3</v>
      </c>
      <c r="Z1" s="23">
        <v>3</v>
      </c>
      <c r="AA1" s="23">
        <v>3</v>
      </c>
      <c r="AB1" s="23">
        <v>3</v>
      </c>
      <c r="AC1" s="23">
        <v>3</v>
      </c>
      <c r="AD1" s="23">
        <v>3</v>
      </c>
      <c r="AE1" s="23">
        <v>3</v>
      </c>
      <c r="AF1" s="69">
        <f t="shared" ref="AF1:AN1" si="0">W1+1</f>
        <v>4</v>
      </c>
      <c r="AG1" s="69">
        <f t="shared" si="0"/>
        <v>4</v>
      </c>
      <c r="AH1" s="69">
        <f t="shared" si="0"/>
        <v>4</v>
      </c>
      <c r="AI1" s="69">
        <f t="shared" si="0"/>
        <v>4</v>
      </c>
      <c r="AJ1" s="69">
        <f t="shared" si="0"/>
        <v>4</v>
      </c>
      <c r="AK1" s="69">
        <f t="shared" si="0"/>
        <v>4</v>
      </c>
      <c r="AL1" s="69">
        <f t="shared" si="0"/>
        <v>4</v>
      </c>
      <c r="AM1" s="69">
        <f t="shared" si="0"/>
        <v>4</v>
      </c>
      <c r="AN1" s="69">
        <f t="shared" si="0"/>
        <v>4</v>
      </c>
    </row>
    <row r="2" spans="1:40" ht="37.5" customHeight="1" x14ac:dyDescent="0.25">
      <c r="B2" s="23"/>
      <c r="C2" s="91" t="s">
        <v>61</v>
      </c>
      <c r="D2" s="91" t="s">
        <v>62</v>
      </c>
      <c r="E2" s="92" t="s">
        <v>134</v>
      </c>
      <c r="F2" s="93"/>
      <c r="G2" s="94"/>
      <c r="H2" s="95" t="s">
        <v>135</v>
      </c>
      <c r="I2" s="93"/>
      <c r="J2" s="96"/>
      <c r="K2" s="97" t="s">
        <v>136</v>
      </c>
      <c r="L2" s="93"/>
      <c r="M2" s="96"/>
      <c r="N2" s="92" t="s">
        <v>134</v>
      </c>
      <c r="O2" s="93"/>
      <c r="P2" s="94"/>
      <c r="Q2" s="95" t="s">
        <v>135</v>
      </c>
      <c r="R2" s="93"/>
      <c r="S2" s="96"/>
      <c r="T2" s="97" t="s">
        <v>136</v>
      </c>
      <c r="U2" s="93"/>
      <c r="V2" s="96"/>
      <c r="W2" s="92" t="s">
        <v>134</v>
      </c>
      <c r="X2" s="93"/>
      <c r="Y2" s="94"/>
      <c r="Z2" s="95" t="s">
        <v>135</v>
      </c>
      <c r="AA2" s="93"/>
      <c r="AB2" s="96"/>
      <c r="AC2" s="97" t="s">
        <v>136</v>
      </c>
      <c r="AD2" s="93"/>
      <c r="AE2" s="96"/>
      <c r="AF2" s="92" t="s">
        <v>134</v>
      </c>
      <c r="AG2" s="93"/>
      <c r="AH2" s="94"/>
      <c r="AI2" s="95" t="s">
        <v>135</v>
      </c>
      <c r="AJ2" s="93"/>
      <c r="AK2" s="96"/>
      <c r="AL2" s="97" t="s">
        <v>136</v>
      </c>
      <c r="AM2" s="93"/>
      <c r="AN2" s="96"/>
    </row>
    <row r="3" spans="1:40" ht="78.75" customHeight="1" x14ac:dyDescent="0.25">
      <c r="B3" s="23"/>
      <c r="C3" s="98"/>
      <c r="D3" s="98"/>
      <c r="E3" s="99" t="s">
        <v>137</v>
      </c>
      <c r="F3" s="100" t="s">
        <v>138</v>
      </c>
      <c r="G3" s="100" t="s">
        <v>139</v>
      </c>
      <c r="H3" s="100" t="s">
        <v>137</v>
      </c>
      <c r="I3" s="100" t="s">
        <v>138</v>
      </c>
      <c r="J3" s="101" t="s">
        <v>139</v>
      </c>
      <c r="K3" s="100" t="s">
        <v>137</v>
      </c>
      <c r="L3" s="100" t="s">
        <v>138</v>
      </c>
      <c r="M3" s="101" t="s">
        <v>139</v>
      </c>
      <c r="N3" s="100" t="s">
        <v>137</v>
      </c>
      <c r="O3" s="100" t="s">
        <v>138</v>
      </c>
      <c r="P3" s="100" t="s">
        <v>139</v>
      </c>
      <c r="Q3" s="100" t="s">
        <v>137</v>
      </c>
      <c r="R3" s="100" t="s">
        <v>138</v>
      </c>
      <c r="S3" s="101" t="s">
        <v>139</v>
      </c>
      <c r="T3" s="100" t="s">
        <v>137</v>
      </c>
      <c r="U3" s="100" t="s">
        <v>138</v>
      </c>
      <c r="V3" s="101" t="s">
        <v>139</v>
      </c>
      <c r="W3" s="100" t="s">
        <v>137</v>
      </c>
      <c r="X3" s="100" t="s">
        <v>138</v>
      </c>
      <c r="Y3" s="100" t="s">
        <v>139</v>
      </c>
      <c r="Z3" s="100" t="s">
        <v>137</v>
      </c>
      <c r="AA3" s="100" t="s">
        <v>138</v>
      </c>
      <c r="AB3" s="101" t="s">
        <v>139</v>
      </c>
      <c r="AC3" s="100" t="s">
        <v>137</v>
      </c>
      <c r="AD3" s="100" t="s">
        <v>138</v>
      </c>
      <c r="AE3" s="101" t="s">
        <v>139</v>
      </c>
      <c r="AF3" s="100" t="s">
        <v>137</v>
      </c>
      <c r="AG3" s="100" t="s">
        <v>138</v>
      </c>
      <c r="AH3" s="100" t="s">
        <v>139</v>
      </c>
      <c r="AI3" s="100" t="s">
        <v>137</v>
      </c>
      <c r="AJ3" s="100" t="s">
        <v>138</v>
      </c>
      <c r="AK3" s="102" t="s">
        <v>139</v>
      </c>
      <c r="AL3" s="100" t="s">
        <v>137</v>
      </c>
      <c r="AM3" s="100" t="s">
        <v>138</v>
      </c>
      <c r="AN3" s="101" t="s">
        <v>139</v>
      </c>
    </row>
    <row r="4" spans="1:40" ht="15.75" x14ac:dyDescent="0.25">
      <c r="B4" s="23"/>
      <c r="C4" s="103" t="s">
        <v>140</v>
      </c>
      <c r="D4" s="104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</row>
    <row r="5" spans="1:40" ht="15.75" x14ac:dyDescent="0.25">
      <c r="A5" s="68">
        <f>'2 класс'!C2</f>
        <v>3</v>
      </c>
      <c r="B5" s="23"/>
      <c r="C5" s="106" t="s">
        <v>70</v>
      </c>
      <c r="D5" s="106"/>
      <c r="E5" s="107" t="str">
        <f ca="1">"2 "&amp;CLEAN(OFFSET(cl2name,(E$1-1)*15,,,))</f>
        <v>2 А</v>
      </c>
      <c r="F5" s="108"/>
      <c r="G5" s="108"/>
      <c r="H5" s="108"/>
      <c r="I5" s="108"/>
      <c r="J5" s="108"/>
      <c r="K5" s="108"/>
      <c r="L5" s="108"/>
      <c r="M5" s="109"/>
      <c r="N5" s="107" t="str">
        <f ca="1">"2 "&amp;CLEAN(OFFSET(cl2name,(N$1-1)*15,,,))</f>
        <v>2 Б</v>
      </c>
      <c r="O5" s="108"/>
      <c r="P5" s="108"/>
      <c r="Q5" s="108"/>
      <c r="R5" s="108"/>
      <c r="S5" s="108"/>
      <c r="T5" s="108"/>
      <c r="U5" s="108"/>
      <c r="V5" s="109"/>
      <c r="W5" s="107" t="str">
        <f ca="1">"2 "&amp;CLEAN(OFFSET(cl2name,(W$1-1)*15,,,))</f>
        <v>2 В</v>
      </c>
      <c r="X5" s="108"/>
      <c r="Y5" s="108"/>
      <c r="Z5" s="108"/>
      <c r="AA5" s="108"/>
      <c r="AB5" s="108"/>
      <c r="AC5" s="108"/>
      <c r="AD5" s="108"/>
      <c r="AE5" s="109"/>
      <c r="AF5" s="107" t="str">
        <f ca="1">"2 "&amp;CLEAN(OFFSET(cl2name,(AF$1-1)*15,,,))</f>
        <v xml:space="preserve">2 </v>
      </c>
      <c r="AG5" s="108"/>
      <c r="AH5" s="108"/>
      <c r="AI5" s="108"/>
      <c r="AJ5" s="108"/>
      <c r="AK5" s="108"/>
      <c r="AL5" s="108"/>
      <c r="AM5" s="108"/>
      <c r="AN5" s="109"/>
    </row>
    <row r="6" spans="1:40" ht="15.75" x14ac:dyDescent="0.25">
      <c r="A6" s="68">
        <f t="shared" ref="A6:A18" si="1">A5</f>
        <v>3</v>
      </c>
      <c r="B6" s="23">
        <v>1</v>
      </c>
      <c r="C6" s="110" t="s">
        <v>72</v>
      </c>
      <c r="D6" s="110" t="s">
        <v>70</v>
      </c>
      <c r="E6" s="111">
        <f ca="1">COUNTIF(OFFSET(class2_1,MATCH(E$1,'2 класс'!$A:$A,0)-7+'Итог по классам'!$B6,,,),"Ф")</f>
        <v>0</v>
      </c>
      <c r="F6" s="111">
        <f ca="1">COUNTIF(OFFSET(class2_1,MATCH(F$1,'2 класс'!$A:$A,0)-7+'Итог по классам'!$B6,,,),"р")</f>
        <v>0</v>
      </c>
      <c r="G6" s="111">
        <f ca="1">COUNTIF(OFFSET(class2_1,MATCH(G$1,'2 класс'!$A:$A,0)-7+'Итог по классам'!$B6,,,),"ш")</f>
        <v>4</v>
      </c>
      <c r="H6" s="111">
        <f ca="1">COUNTIF(OFFSET(class2_2,MATCH(H$1,'2 класс'!$A:$A,0)-7+'Итог по классам'!$B6,,,),"Ф")</f>
        <v>0</v>
      </c>
      <c r="I6" s="111">
        <f ca="1">COUNTIF(OFFSET(class2_2,MATCH(I$1,'2 класс'!$A:$A,0)-7+'Итог по классам'!$B6,,,),"р")</f>
        <v>0</v>
      </c>
      <c r="J6" s="111">
        <f ca="1">COUNTIF(OFFSET(class2_2,MATCH(J$1,'2 класс'!$A:$A,0)-7+'Итог по классам'!$B6,,,),"ш")</f>
        <v>6</v>
      </c>
      <c r="K6" s="112">
        <f t="shared" ref="K6:M6" ca="1" si="2">H6+E6</f>
        <v>0</v>
      </c>
      <c r="L6" s="113">
        <f t="shared" ca="1" si="2"/>
        <v>0</v>
      </c>
      <c r="M6" s="113">
        <f t="shared" ca="1" si="2"/>
        <v>10</v>
      </c>
      <c r="N6" s="114">
        <f ca="1">COUNTIF(OFFSET(class2_1,MATCH(N$1,'2 класс'!$A:$A,0)-7+'Итог по классам'!$B6,,,),"Ф")</f>
        <v>0</v>
      </c>
      <c r="O6" s="111">
        <f ca="1">COUNTIF(OFFSET(class2_1,MATCH(O$1,'2 класс'!$A:$A,0)-7+'Итог по классам'!$B6,,,),"р")</f>
        <v>0</v>
      </c>
      <c r="P6" s="111">
        <f ca="1">COUNTIF(OFFSET(class2_1,MATCH(P$1,'2 класс'!$A:$A,0)-7+'Итог по классам'!$B6,,,),"ш")</f>
        <v>4</v>
      </c>
      <c r="Q6" s="111">
        <f ca="1">COUNTIF(OFFSET(class2_2,MATCH(Q$1,'2 класс'!$A:$A,0)-7+'Итог по классам'!$B6,,,),"Ф")</f>
        <v>0</v>
      </c>
      <c r="R6" s="111">
        <f ca="1">COUNTIF(OFFSET(class2_2,MATCH(R$1,'2 класс'!$A:$A,0)-7+'Итог по классам'!$B6,,,),"р")</f>
        <v>0</v>
      </c>
      <c r="S6" s="111">
        <f ca="1">COUNTIF(OFFSET(class2_2,MATCH(S$1,'2 класс'!$A:$A,0)-7+'Итог по классам'!$B6,,,),"ш")</f>
        <v>6</v>
      </c>
      <c r="T6" s="112">
        <f t="shared" ref="T6:V6" ca="1" si="3">Q6+N6</f>
        <v>0</v>
      </c>
      <c r="U6" s="113">
        <f t="shared" ca="1" si="3"/>
        <v>0</v>
      </c>
      <c r="V6" s="113">
        <f t="shared" ca="1" si="3"/>
        <v>10</v>
      </c>
      <c r="W6" s="114">
        <f ca="1">COUNTIF(OFFSET(class2_1,MATCH(W$1,'2 класс'!$A:$A,0)-7+'Итог по классам'!$B6,,,),"Ф")</f>
        <v>0</v>
      </c>
      <c r="X6" s="111">
        <f ca="1">COUNTIF(OFFSET(class2_1,MATCH(X$1,'2 класс'!$A:$A,0)-7+'Итог по классам'!$B6,,,),"р")</f>
        <v>0</v>
      </c>
      <c r="Y6" s="111">
        <f ca="1">COUNTIF(OFFSET(class2_1,MATCH(Y$1,'2 класс'!$A:$A,0)-7+'Итог по классам'!$B6,,,),"ш")</f>
        <v>4</v>
      </c>
      <c r="Z6" s="111">
        <f ca="1">COUNTIF(OFFSET(class2_2,MATCH(Z$1,'2 класс'!$A:$A,0)-7+'Итог по классам'!$B6,,,),"Ф")</f>
        <v>0</v>
      </c>
      <c r="AA6" s="111">
        <f ca="1">COUNTIF(OFFSET(class2_2,MATCH(AA$1,'2 класс'!$A:$A,0)-7+'Итог по классам'!$B6,,,),"р")</f>
        <v>0</v>
      </c>
      <c r="AB6" s="111">
        <f ca="1">COUNTIF(OFFSET(class2_2,MATCH(AB$1,'2 класс'!$A:$A,0)-7+'Итог по классам'!$B6,,,),"ш")</f>
        <v>6</v>
      </c>
      <c r="AC6" s="112">
        <f t="shared" ref="AC6:AE6" ca="1" si="4">Z6+W6</f>
        <v>0</v>
      </c>
      <c r="AD6" s="113">
        <f t="shared" ca="1" si="4"/>
        <v>0</v>
      </c>
      <c r="AE6" s="113">
        <f t="shared" ca="1" si="4"/>
        <v>10</v>
      </c>
      <c r="AF6" s="114" t="e">
        <f ca="1">COUNTIF(OFFSET(class2_1,MATCH(AF$1,'2 класс'!$A:$A,0)-7+'Итог по классам'!$B6,,,),"Ф")</f>
        <v>#N/A</v>
      </c>
      <c r="AG6" s="111" t="e">
        <f ca="1">COUNTIF(OFFSET(class2_1,MATCH(AG$1,'2 класс'!$A:$A,0)-7+'Итог по классам'!$B6,,,),"р")</f>
        <v>#N/A</v>
      </c>
      <c r="AH6" s="111" t="e">
        <f ca="1">COUNTIF(OFFSET(class2_1,MATCH(AH$1,'2 класс'!$A:$A,0)-7+'Итог по классам'!$B6,,,),"ш")</f>
        <v>#N/A</v>
      </c>
      <c r="AI6" s="111" t="e">
        <f ca="1">COUNTIF(OFFSET(class2_2,MATCH(AI$1,'2 класс'!$A:$A,0)-7+'Итог по классам'!$B6,,,),"Ф")</f>
        <v>#N/A</v>
      </c>
      <c r="AJ6" s="111" t="e">
        <f ca="1">COUNTIF(OFFSET(class2_2,MATCH(AJ$1,'2 класс'!$A:$A,0)-7+'Итог по классам'!$B6,,,),"р")</f>
        <v>#N/A</v>
      </c>
      <c r="AK6" s="111" t="e">
        <f ca="1">COUNTIF(OFFSET(class2_2,MATCH(AK$1,'2 класс'!$A:$A,0)-7+'Итог по классам'!$B6,,,),"ш")</f>
        <v>#N/A</v>
      </c>
      <c r="AL6" s="112" t="e">
        <f t="shared" ref="AL6:AN6" ca="1" si="5">AI6+AF6</f>
        <v>#N/A</v>
      </c>
      <c r="AM6" s="113" t="e">
        <f t="shared" ca="1" si="5"/>
        <v>#N/A</v>
      </c>
      <c r="AN6" s="113" t="e">
        <f t="shared" ca="1" si="5"/>
        <v>#N/A</v>
      </c>
    </row>
    <row r="7" spans="1:40" ht="15.75" x14ac:dyDescent="0.25">
      <c r="A7" s="68">
        <f t="shared" si="1"/>
        <v>3</v>
      </c>
      <c r="B7" s="23">
        <v>2</v>
      </c>
      <c r="C7" s="110" t="s">
        <v>73</v>
      </c>
      <c r="D7" s="110" t="s">
        <v>70</v>
      </c>
      <c r="E7" s="111">
        <f ca="1">COUNTIF(OFFSET(class2_1,MATCH(E$1,'2 класс'!$A:$A,0)-7+'Итог по классам'!$B7,,,),"Ф")</f>
        <v>0</v>
      </c>
      <c r="F7" s="111">
        <f ca="1">COUNTIF(OFFSET(class2_1,MATCH(F$1,'2 класс'!$A:$A,0)-7+'Итог по классам'!$B7,,,),"р")</f>
        <v>0</v>
      </c>
      <c r="G7" s="111">
        <f ca="1">COUNTIF(OFFSET(class2_1,MATCH(G$1,'2 класс'!$A:$A,0)-7+'Итог по классам'!$B7,,,),"ш")</f>
        <v>3</v>
      </c>
      <c r="H7" s="111">
        <f ca="1">COUNTIF(OFFSET(class2_2,MATCH(H$1,'2 класс'!$A:$A,0)-7+'Итог по классам'!$B7,,,),"Ф")</f>
        <v>0</v>
      </c>
      <c r="I7" s="111">
        <f ca="1">COUNTIF(OFFSET(class2_2,MATCH(I$1,'2 класс'!$A:$A,0)-7+'Итог по классам'!$B7,,,),"р")</f>
        <v>0</v>
      </c>
      <c r="J7" s="111">
        <f ca="1">COUNTIF(OFFSET(class2_2,MATCH(J$1,'2 класс'!$A:$A,0)-7+'Итог по классам'!$B7,,,),"ш")</f>
        <v>3</v>
      </c>
      <c r="K7" s="112">
        <f t="shared" ref="K7:M7" ca="1" si="6">H7+E7</f>
        <v>0</v>
      </c>
      <c r="L7" s="113">
        <f t="shared" ca="1" si="6"/>
        <v>0</v>
      </c>
      <c r="M7" s="113">
        <f t="shared" ca="1" si="6"/>
        <v>6</v>
      </c>
      <c r="N7" s="114">
        <f ca="1">COUNTIF(OFFSET(class2_1,MATCH(N$1,'2 класс'!$A:$A,0)-7+'Итог по классам'!$B7,,,),"Ф")</f>
        <v>0</v>
      </c>
      <c r="O7" s="111">
        <f ca="1">COUNTIF(OFFSET(class2_1,MATCH(O$1,'2 класс'!$A:$A,0)-7+'Итог по классам'!$B7,,,),"р")</f>
        <v>0</v>
      </c>
      <c r="P7" s="111">
        <f ca="1">COUNTIF(OFFSET(class2_1,MATCH(P$1,'2 класс'!$A:$A,0)-7+'Итог по классам'!$B7,,,),"ш")</f>
        <v>3</v>
      </c>
      <c r="Q7" s="111">
        <f ca="1">COUNTIF(OFFSET(class2_2,MATCH(Q$1,'2 класс'!$A:$A,0)-7+'Итог по классам'!$B7,,,),"Ф")</f>
        <v>0</v>
      </c>
      <c r="R7" s="111">
        <f ca="1">COUNTIF(OFFSET(class2_2,MATCH(R$1,'2 класс'!$A:$A,0)-7+'Итог по классам'!$B7,,,),"р")</f>
        <v>0</v>
      </c>
      <c r="S7" s="111">
        <f ca="1">COUNTIF(OFFSET(class2_2,MATCH(S$1,'2 класс'!$A:$A,0)-7+'Итог по классам'!$B7,,,),"ш")</f>
        <v>3</v>
      </c>
      <c r="T7" s="112">
        <f t="shared" ref="T7:V7" ca="1" si="7">Q7+N7</f>
        <v>0</v>
      </c>
      <c r="U7" s="113">
        <f t="shared" ca="1" si="7"/>
        <v>0</v>
      </c>
      <c r="V7" s="113">
        <f t="shared" ca="1" si="7"/>
        <v>6</v>
      </c>
      <c r="W7" s="114">
        <f ca="1">COUNTIF(OFFSET(class2_1,MATCH(W$1,'2 класс'!$A:$A,0)-7+'Итог по классам'!$B7,,,),"Ф")</f>
        <v>0</v>
      </c>
      <c r="X7" s="111">
        <f ca="1">COUNTIF(OFFSET(class2_1,MATCH(X$1,'2 класс'!$A:$A,0)-7+'Итог по классам'!$B7,,,),"р")</f>
        <v>0</v>
      </c>
      <c r="Y7" s="111">
        <f ca="1">COUNTIF(OFFSET(class2_1,MATCH(Y$1,'2 класс'!$A:$A,0)-7+'Итог по классам'!$B7,,,),"ш")</f>
        <v>3</v>
      </c>
      <c r="Z7" s="111">
        <f ca="1">COUNTIF(OFFSET(class2_2,MATCH(Z$1,'2 класс'!$A:$A,0)-7+'Итог по классам'!$B7,,,),"Ф")</f>
        <v>0</v>
      </c>
      <c r="AA7" s="111">
        <f ca="1">COUNTIF(OFFSET(class2_2,MATCH(AA$1,'2 класс'!$A:$A,0)-7+'Итог по классам'!$B7,,,),"р")</f>
        <v>0</v>
      </c>
      <c r="AB7" s="111">
        <f ca="1">COUNTIF(OFFSET(class2_2,MATCH(AB$1,'2 класс'!$A:$A,0)-7+'Итог по классам'!$B7,,,),"ш")</f>
        <v>3</v>
      </c>
      <c r="AC7" s="112">
        <f t="shared" ref="AC7:AE7" ca="1" si="8">Z7+W7</f>
        <v>0</v>
      </c>
      <c r="AD7" s="113">
        <f t="shared" ca="1" si="8"/>
        <v>0</v>
      </c>
      <c r="AE7" s="113">
        <f t="shared" ca="1" si="8"/>
        <v>6</v>
      </c>
      <c r="AF7" s="114" t="e">
        <f ca="1">COUNTIF(OFFSET(class2_1,MATCH(AF$1,'2 класс'!$A:$A,0)-7+'Итог по классам'!$B7,,,),"Ф")</f>
        <v>#N/A</v>
      </c>
      <c r="AG7" s="111" t="e">
        <f ca="1">COUNTIF(OFFSET(class2_1,MATCH(AG$1,'2 класс'!$A:$A,0)-7+'Итог по классам'!$B7,,,),"р")</f>
        <v>#N/A</v>
      </c>
      <c r="AH7" s="111" t="e">
        <f ca="1">COUNTIF(OFFSET(class2_1,MATCH(AH$1,'2 класс'!$A:$A,0)-7+'Итог по классам'!$B7,,,),"ш")</f>
        <v>#N/A</v>
      </c>
      <c r="AI7" s="111" t="e">
        <f ca="1">COUNTIF(OFFSET(class2_2,MATCH(AI$1,'2 класс'!$A:$A,0)-7+'Итог по классам'!$B7,,,),"Ф")</f>
        <v>#N/A</v>
      </c>
      <c r="AJ7" s="111" t="e">
        <f ca="1">COUNTIF(OFFSET(class2_2,MATCH(AJ$1,'2 класс'!$A:$A,0)-7+'Итог по классам'!$B7,,,),"р")</f>
        <v>#N/A</v>
      </c>
      <c r="AK7" s="111" t="e">
        <f ca="1">COUNTIF(OFFSET(class2_2,MATCH(AK$1,'2 класс'!$A:$A,0)-7+'Итог по классам'!$B7,,,),"ш")</f>
        <v>#N/A</v>
      </c>
      <c r="AL7" s="112" t="e">
        <f t="shared" ref="AL7:AN7" ca="1" si="9">AI7+AF7</f>
        <v>#N/A</v>
      </c>
      <c r="AM7" s="113" t="e">
        <f t="shared" ca="1" si="9"/>
        <v>#N/A</v>
      </c>
      <c r="AN7" s="113" t="e">
        <f t="shared" ca="1" si="9"/>
        <v>#N/A</v>
      </c>
    </row>
    <row r="8" spans="1:40" ht="15.75" x14ac:dyDescent="0.25">
      <c r="A8" s="68">
        <f t="shared" si="1"/>
        <v>3</v>
      </c>
      <c r="B8" s="23">
        <v>3</v>
      </c>
      <c r="C8" s="110" t="s">
        <v>74</v>
      </c>
      <c r="D8" s="110" t="s">
        <v>70</v>
      </c>
      <c r="E8" s="111">
        <f ca="1">COUNTIF(OFFSET(class2_1,MATCH(E$1,'2 класс'!$A:$A,0)-7+'Итог по классам'!$B8,,,),"Ф")</f>
        <v>0</v>
      </c>
      <c r="F8" s="111">
        <f ca="1">COUNTIF(OFFSET(class2_1,MATCH(F$1,'2 класс'!$A:$A,0)-7+'Итог по классам'!$B8,,,),"р")</f>
        <v>0</v>
      </c>
      <c r="G8" s="111">
        <f ca="1">COUNTIF(OFFSET(class2_1,MATCH(G$1,'2 класс'!$A:$A,0)-7+'Итог по классам'!$B8,,,),"ш")</f>
        <v>0</v>
      </c>
      <c r="H8" s="111">
        <f ca="1">COUNTIF(OFFSET(class2_2,MATCH(H$1,'2 класс'!$A:$A,0)-7+'Итог по классам'!$B8,,,),"Ф")</f>
        <v>0</v>
      </c>
      <c r="I8" s="111">
        <f ca="1">COUNTIF(OFFSET(class2_2,MATCH(I$1,'2 класс'!$A:$A,0)-7+'Итог по классам'!$B8,,,),"р")</f>
        <v>0</v>
      </c>
      <c r="J8" s="111">
        <f ca="1">COUNTIF(OFFSET(class2_2,MATCH(J$1,'2 класс'!$A:$A,0)-7+'Итог по классам'!$B8,,,),"ш")</f>
        <v>0</v>
      </c>
      <c r="K8" s="112">
        <f t="shared" ref="K8:M8" ca="1" si="10">H8+E8</f>
        <v>0</v>
      </c>
      <c r="L8" s="113">
        <f t="shared" ca="1" si="10"/>
        <v>0</v>
      </c>
      <c r="M8" s="113">
        <f t="shared" ca="1" si="10"/>
        <v>0</v>
      </c>
      <c r="N8" s="114">
        <f ca="1">COUNTIF(OFFSET(class2_1,MATCH(N$1,'2 класс'!$A:$A,0)-7+'Итог по классам'!$B8,,,),"Ф")</f>
        <v>0</v>
      </c>
      <c r="O8" s="111">
        <f ca="1">COUNTIF(OFFSET(class2_1,MATCH(O$1,'2 класс'!$A:$A,0)-7+'Итог по классам'!$B8,,,),"р")</f>
        <v>0</v>
      </c>
      <c r="P8" s="111">
        <f ca="1">COUNTIF(OFFSET(class2_1,MATCH(P$1,'2 класс'!$A:$A,0)-7+'Итог по классам'!$B8,,,),"ш")</f>
        <v>0</v>
      </c>
      <c r="Q8" s="111">
        <f ca="1">COUNTIF(OFFSET(class2_2,MATCH(Q$1,'2 класс'!$A:$A,0)-7+'Итог по классам'!$B8,,,),"Ф")</f>
        <v>0</v>
      </c>
      <c r="R8" s="111">
        <f ca="1">COUNTIF(OFFSET(class2_2,MATCH(R$1,'2 класс'!$A:$A,0)-7+'Итог по классам'!$B8,,,),"р")</f>
        <v>0</v>
      </c>
      <c r="S8" s="111">
        <f ca="1">COUNTIF(OFFSET(class2_2,MATCH(S$1,'2 класс'!$A:$A,0)-7+'Итог по классам'!$B8,,,),"ш")</f>
        <v>0</v>
      </c>
      <c r="T8" s="112">
        <f t="shared" ref="T8:V8" ca="1" si="11">Q8+N8</f>
        <v>0</v>
      </c>
      <c r="U8" s="113">
        <f t="shared" ca="1" si="11"/>
        <v>0</v>
      </c>
      <c r="V8" s="113">
        <f t="shared" ca="1" si="11"/>
        <v>0</v>
      </c>
      <c r="W8" s="114">
        <f ca="1">COUNTIF(OFFSET(class2_1,MATCH(W$1,'2 класс'!$A:$A,0)-7+'Итог по классам'!$B8,,,),"Ф")</f>
        <v>0</v>
      </c>
      <c r="X8" s="111">
        <f ca="1">COUNTIF(OFFSET(class2_1,MATCH(X$1,'2 класс'!$A:$A,0)-7+'Итог по классам'!$B8,,,),"р")</f>
        <v>0</v>
      </c>
      <c r="Y8" s="111">
        <f ca="1">COUNTIF(OFFSET(class2_1,MATCH(Y$1,'2 класс'!$A:$A,0)-7+'Итог по классам'!$B8,,,),"ш")</f>
        <v>0</v>
      </c>
      <c r="Z8" s="111">
        <f ca="1">COUNTIF(OFFSET(class2_2,MATCH(Z$1,'2 класс'!$A:$A,0)-7+'Итог по классам'!$B8,,,),"Ф")</f>
        <v>0</v>
      </c>
      <c r="AA8" s="111">
        <f ca="1">COUNTIF(OFFSET(class2_2,MATCH(AA$1,'2 класс'!$A:$A,0)-7+'Итог по классам'!$B8,,,),"р")</f>
        <v>0</v>
      </c>
      <c r="AB8" s="111">
        <f ca="1">COUNTIF(OFFSET(class2_2,MATCH(AB$1,'2 класс'!$A:$A,0)-7+'Итог по классам'!$B8,,,),"ш")</f>
        <v>0</v>
      </c>
      <c r="AC8" s="112">
        <f t="shared" ref="AC8:AE8" ca="1" si="12">Z8+W8</f>
        <v>0</v>
      </c>
      <c r="AD8" s="113">
        <f t="shared" ca="1" si="12"/>
        <v>0</v>
      </c>
      <c r="AE8" s="113">
        <f t="shared" ca="1" si="12"/>
        <v>0</v>
      </c>
      <c r="AF8" s="114" t="e">
        <f ca="1">COUNTIF(OFFSET(class2_1,MATCH(AF$1,'2 класс'!$A:$A,0)-7+'Итог по классам'!$B8,,,),"Ф")</f>
        <v>#N/A</v>
      </c>
      <c r="AG8" s="111" t="e">
        <f ca="1">COUNTIF(OFFSET(class2_1,MATCH(AG$1,'2 класс'!$A:$A,0)-7+'Итог по классам'!$B8,,,),"р")</f>
        <v>#N/A</v>
      </c>
      <c r="AH8" s="111" t="e">
        <f ca="1">COUNTIF(OFFSET(class2_1,MATCH(AH$1,'2 класс'!$A:$A,0)-7+'Итог по классам'!$B8,,,),"ш")</f>
        <v>#N/A</v>
      </c>
      <c r="AI8" s="111" t="e">
        <f ca="1">COUNTIF(OFFSET(class2_2,MATCH(AI$1,'2 класс'!$A:$A,0)-7+'Итог по классам'!$B8,,,),"Ф")</f>
        <v>#N/A</v>
      </c>
      <c r="AJ8" s="111" t="e">
        <f ca="1">COUNTIF(OFFSET(class2_2,MATCH(AJ$1,'2 класс'!$A:$A,0)-7+'Итог по классам'!$B8,,,),"р")</f>
        <v>#N/A</v>
      </c>
      <c r="AK8" s="111" t="e">
        <f ca="1">COUNTIF(OFFSET(class2_2,MATCH(AK$1,'2 класс'!$A:$A,0)-7+'Итог по классам'!$B8,,,),"ш")</f>
        <v>#N/A</v>
      </c>
      <c r="AL8" s="112" t="e">
        <f t="shared" ref="AL8:AN8" ca="1" si="13">AI8+AF8</f>
        <v>#N/A</v>
      </c>
      <c r="AM8" s="113" t="e">
        <f t="shared" ca="1" si="13"/>
        <v>#N/A</v>
      </c>
      <c r="AN8" s="113" t="e">
        <f t="shared" ca="1" si="13"/>
        <v>#N/A</v>
      </c>
    </row>
    <row r="9" spans="1:40" ht="15.75" x14ac:dyDescent="0.25">
      <c r="A9" s="68">
        <f t="shared" si="1"/>
        <v>3</v>
      </c>
      <c r="B9" s="23">
        <v>4</v>
      </c>
      <c r="C9" s="110" t="s">
        <v>75</v>
      </c>
      <c r="D9" s="110" t="s">
        <v>70</v>
      </c>
      <c r="E9" s="111">
        <f ca="1">COUNTIF(OFFSET(class2_1,MATCH(E$1,'2 класс'!$A:$A,0)-7+'Итог по классам'!$B9,,,),"Ф")</f>
        <v>0</v>
      </c>
      <c r="F9" s="111">
        <f ca="1">COUNTIF(OFFSET(class2_1,MATCH(F$1,'2 класс'!$A:$A,0)-7+'Итог по классам'!$B9,,,),"р")</f>
        <v>0</v>
      </c>
      <c r="G9" s="111">
        <f ca="1">COUNTIF(OFFSET(class2_1,MATCH(G$1,'2 класс'!$A:$A,0)-7+'Итог по классам'!$B9,,,),"ш")</f>
        <v>0</v>
      </c>
      <c r="H9" s="111">
        <f ca="1">COUNTIF(OFFSET(class2_2,MATCH(H$1,'2 класс'!$A:$A,0)-7+'Итог по классам'!$B9,,,),"Ф")</f>
        <v>0</v>
      </c>
      <c r="I9" s="111">
        <f ca="1">COUNTIF(OFFSET(class2_2,MATCH(I$1,'2 класс'!$A:$A,0)-7+'Итог по классам'!$B9,,,),"р")</f>
        <v>0</v>
      </c>
      <c r="J9" s="111">
        <f ca="1">COUNTIF(OFFSET(class2_2,MATCH(J$1,'2 класс'!$A:$A,0)-7+'Итог по классам'!$B9,,,),"ш")</f>
        <v>0</v>
      </c>
      <c r="K9" s="112">
        <f t="shared" ref="K9:M9" ca="1" si="14">H9+E9</f>
        <v>0</v>
      </c>
      <c r="L9" s="113">
        <f t="shared" ca="1" si="14"/>
        <v>0</v>
      </c>
      <c r="M9" s="113">
        <f t="shared" ca="1" si="14"/>
        <v>0</v>
      </c>
      <c r="N9" s="114">
        <f ca="1">COUNTIF(OFFSET(class2_1,MATCH(N$1,'2 класс'!$A:$A,0)-7+'Итог по классам'!$B9,,,),"Ф")</f>
        <v>0</v>
      </c>
      <c r="O9" s="111">
        <f ca="1">COUNTIF(OFFSET(class2_1,MATCH(O$1,'2 класс'!$A:$A,0)-7+'Итог по классам'!$B9,,,),"р")</f>
        <v>0</v>
      </c>
      <c r="P9" s="111">
        <f ca="1">COUNTIF(OFFSET(class2_1,MATCH(P$1,'2 класс'!$A:$A,0)-7+'Итог по классам'!$B9,,,),"ш")</f>
        <v>0</v>
      </c>
      <c r="Q9" s="111">
        <f ca="1">COUNTIF(OFFSET(class2_2,MATCH(Q$1,'2 класс'!$A:$A,0)-7+'Итог по классам'!$B9,,,),"Ф")</f>
        <v>0</v>
      </c>
      <c r="R9" s="111">
        <f ca="1">COUNTIF(OFFSET(class2_2,MATCH(R$1,'2 класс'!$A:$A,0)-7+'Итог по классам'!$B9,,,),"р")</f>
        <v>0</v>
      </c>
      <c r="S9" s="111">
        <f ca="1">COUNTIF(OFFSET(class2_2,MATCH(S$1,'2 класс'!$A:$A,0)-7+'Итог по классам'!$B9,,,),"ш")</f>
        <v>0</v>
      </c>
      <c r="T9" s="112">
        <f t="shared" ref="T9:V9" ca="1" si="15">Q9+N9</f>
        <v>0</v>
      </c>
      <c r="U9" s="113">
        <f t="shared" ca="1" si="15"/>
        <v>0</v>
      </c>
      <c r="V9" s="113">
        <f t="shared" ca="1" si="15"/>
        <v>0</v>
      </c>
      <c r="W9" s="114">
        <f ca="1">COUNTIF(OFFSET(class2_1,MATCH(W$1,'2 класс'!$A:$A,0)-7+'Итог по классам'!$B9,,,),"Ф")</f>
        <v>0</v>
      </c>
      <c r="X9" s="111">
        <f ca="1">COUNTIF(OFFSET(class2_1,MATCH(X$1,'2 класс'!$A:$A,0)-7+'Итог по классам'!$B9,,,),"р")</f>
        <v>0</v>
      </c>
      <c r="Y9" s="111">
        <f ca="1">COUNTIF(OFFSET(class2_1,MATCH(Y$1,'2 класс'!$A:$A,0)-7+'Итог по классам'!$B9,,,),"ш")</f>
        <v>0</v>
      </c>
      <c r="Z9" s="111">
        <f ca="1">COUNTIF(OFFSET(class2_2,MATCH(Z$1,'2 класс'!$A:$A,0)-7+'Итог по классам'!$B9,,,),"Ф")</f>
        <v>0</v>
      </c>
      <c r="AA9" s="111">
        <f ca="1">COUNTIF(OFFSET(class2_2,MATCH(AA$1,'2 класс'!$A:$A,0)-7+'Итог по классам'!$B9,,,),"р")</f>
        <v>0</v>
      </c>
      <c r="AB9" s="111">
        <f ca="1">COUNTIF(OFFSET(class2_2,MATCH(AB$1,'2 класс'!$A:$A,0)-7+'Итог по классам'!$B9,,,),"ш")</f>
        <v>0</v>
      </c>
      <c r="AC9" s="112">
        <f t="shared" ref="AC9:AE9" ca="1" si="16">Z9+W9</f>
        <v>0</v>
      </c>
      <c r="AD9" s="113">
        <f t="shared" ca="1" si="16"/>
        <v>0</v>
      </c>
      <c r="AE9" s="113">
        <f t="shared" ca="1" si="16"/>
        <v>0</v>
      </c>
      <c r="AF9" s="114" t="e">
        <f ca="1">COUNTIF(OFFSET(class2_1,MATCH(AF$1,'2 класс'!$A:$A,0)-7+'Итог по классам'!$B9,,,),"Ф")</f>
        <v>#N/A</v>
      </c>
      <c r="AG9" s="111" t="e">
        <f ca="1">COUNTIF(OFFSET(class2_1,MATCH(AG$1,'2 класс'!$A:$A,0)-7+'Итог по классам'!$B9,,,),"р")</f>
        <v>#N/A</v>
      </c>
      <c r="AH9" s="111" t="e">
        <f ca="1">COUNTIF(OFFSET(class2_1,MATCH(AH$1,'2 класс'!$A:$A,0)-7+'Итог по классам'!$B9,,,),"ш")</f>
        <v>#N/A</v>
      </c>
      <c r="AI9" s="111" t="e">
        <f ca="1">COUNTIF(OFFSET(class2_2,MATCH(AI$1,'2 класс'!$A:$A,0)-7+'Итог по классам'!$B9,,,),"Ф")</f>
        <v>#N/A</v>
      </c>
      <c r="AJ9" s="111" t="e">
        <f ca="1">COUNTIF(OFFSET(class2_2,MATCH(AJ$1,'2 класс'!$A:$A,0)-7+'Итог по классам'!$B9,,,),"р")</f>
        <v>#N/A</v>
      </c>
      <c r="AK9" s="111" t="e">
        <f ca="1">COUNTIF(OFFSET(class2_2,MATCH(AK$1,'2 класс'!$A:$A,0)-7+'Итог по классам'!$B9,,,),"ш")</f>
        <v>#N/A</v>
      </c>
      <c r="AL9" s="112" t="e">
        <f t="shared" ref="AL9:AN9" ca="1" si="17">AI9+AF9</f>
        <v>#N/A</v>
      </c>
      <c r="AM9" s="113" t="e">
        <f t="shared" ca="1" si="17"/>
        <v>#N/A</v>
      </c>
      <c r="AN9" s="113" t="e">
        <f t="shared" ca="1" si="17"/>
        <v>#N/A</v>
      </c>
    </row>
    <row r="10" spans="1:40" ht="15.75" x14ac:dyDescent="0.25">
      <c r="A10" s="68">
        <f t="shared" si="1"/>
        <v>3</v>
      </c>
      <c r="B10" s="23">
        <v>5</v>
      </c>
      <c r="C10" s="110" t="s">
        <v>76</v>
      </c>
      <c r="D10" s="110" t="s">
        <v>70</v>
      </c>
      <c r="E10" s="111">
        <f ca="1">COUNTIF(OFFSET(class2_1,MATCH(E$1,'2 класс'!$A:$A,0)-7+'Итог по классам'!$B10,,,),"Ф")</f>
        <v>0</v>
      </c>
      <c r="F10" s="111">
        <f ca="1">COUNTIF(OFFSET(class2_1,MATCH(F$1,'2 класс'!$A:$A,0)-7+'Итог по классам'!$B10,,,),"р")</f>
        <v>0</v>
      </c>
      <c r="G10" s="111">
        <f ca="1">COUNTIF(OFFSET(class2_1,MATCH(G$1,'2 класс'!$A:$A,0)-7+'Итог по классам'!$B10,,,),"ш")</f>
        <v>0</v>
      </c>
      <c r="H10" s="111">
        <f ca="1">COUNTIF(OFFSET(class2_2,MATCH(H$1,'2 класс'!$A:$A,0)-7+'Итог по классам'!$B10,,,),"Ф")</f>
        <v>0</v>
      </c>
      <c r="I10" s="111">
        <f ca="1">COUNTIF(OFFSET(class2_2,MATCH(I$1,'2 класс'!$A:$A,0)-7+'Итог по классам'!$B10,,,),"р")</f>
        <v>0</v>
      </c>
      <c r="J10" s="111">
        <f ca="1">COUNTIF(OFFSET(class2_2,MATCH(J$1,'2 класс'!$A:$A,0)-7+'Итог по классам'!$B10,,,),"ш")</f>
        <v>0</v>
      </c>
      <c r="K10" s="112">
        <f t="shared" ref="K10:M10" ca="1" si="18">H10+E10</f>
        <v>0</v>
      </c>
      <c r="L10" s="113">
        <f t="shared" ca="1" si="18"/>
        <v>0</v>
      </c>
      <c r="M10" s="113">
        <f t="shared" ca="1" si="18"/>
        <v>0</v>
      </c>
      <c r="N10" s="114">
        <f ca="1">COUNTIF(OFFSET(class2_1,MATCH(N$1,'2 класс'!$A:$A,0)-7+'Итог по классам'!$B10,,,),"Ф")</f>
        <v>0</v>
      </c>
      <c r="O10" s="111">
        <f ca="1">COUNTIF(OFFSET(class2_1,MATCH(O$1,'2 класс'!$A:$A,0)-7+'Итог по классам'!$B10,,,),"р")</f>
        <v>0</v>
      </c>
      <c r="P10" s="111">
        <f ca="1">COUNTIF(OFFSET(class2_1,MATCH(P$1,'2 класс'!$A:$A,0)-7+'Итог по классам'!$B10,,,),"ш")</f>
        <v>0</v>
      </c>
      <c r="Q10" s="111">
        <f ca="1">COUNTIF(OFFSET(class2_2,MATCH(Q$1,'2 класс'!$A:$A,0)-7+'Итог по классам'!$B10,,,),"Ф")</f>
        <v>0</v>
      </c>
      <c r="R10" s="111">
        <f ca="1">COUNTIF(OFFSET(class2_2,MATCH(R$1,'2 класс'!$A:$A,0)-7+'Итог по классам'!$B10,,,),"р")</f>
        <v>0</v>
      </c>
      <c r="S10" s="111">
        <f ca="1">COUNTIF(OFFSET(class2_2,MATCH(S$1,'2 класс'!$A:$A,0)-7+'Итог по классам'!$B10,,,),"ш")</f>
        <v>0</v>
      </c>
      <c r="T10" s="112">
        <f t="shared" ref="T10:V10" ca="1" si="19">Q10+N10</f>
        <v>0</v>
      </c>
      <c r="U10" s="113">
        <f t="shared" ca="1" si="19"/>
        <v>0</v>
      </c>
      <c r="V10" s="113">
        <f t="shared" ca="1" si="19"/>
        <v>0</v>
      </c>
      <c r="W10" s="114">
        <f ca="1">COUNTIF(OFFSET(class2_1,MATCH(W$1,'2 класс'!$A:$A,0)-7+'Итог по классам'!$B10,,,),"Ф")</f>
        <v>0</v>
      </c>
      <c r="X10" s="111">
        <f ca="1">COUNTIF(OFFSET(class2_1,MATCH(X$1,'2 класс'!$A:$A,0)-7+'Итог по классам'!$B10,,,),"р")</f>
        <v>0</v>
      </c>
      <c r="Y10" s="111">
        <f ca="1">COUNTIF(OFFSET(class2_1,MATCH(Y$1,'2 класс'!$A:$A,0)-7+'Итог по классам'!$B10,,,),"ш")</f>
        <v>0</v>
      </c>
      <c r="Z10" s="111">
        <f ca="1">COUNTIF(OFFSET(class2_2,MATCH(Z$1,'2 класс'!$A:$A,0)-7+'Итог по классам'!$B10,,,),"Ф")</f>
        <v>0</v>
      </c>
      <c r="AA10" s="111">
        <f ca="1">COUNTIF(OFFSET(class2_2,MATCH(AA$1,'2 класс'!$A:$A,0)-7+'Итог по классам'!$B10,,,),"р")</f>
        <v>0</v>
      </c>
      <c r="AB10" s="111">
        <f ca="1">COUNTIF(OFFSET(class2_2,MATCH(AB$1,'2 класс'!$A:$A,0)-7+'Итог по классам'!$B10,,,),"ш")</f>
        <v>0</v>
      </c>
      <c r="AC10" s="112">
        <f t="shared" ref="AC10:AE10" ca="1" si="20">Z10+W10</f>
        <v>0</v>
      </c>
      <c r="AD10" s="113">
        <f t="shared" ca="1" si="20"/>
        <v>0</v>
      </c>
      <c r="AE10" s="113">
        <f t="shared" ca="1" si="20"/>
        <v>0</v>
      </c>
      <c r="AF10" s="114" t="e">
        <f ca="1">COUNTIF(OFFSET(class2_1,MATCH(AF$1,'2 класс'!$A:$A,0)-7+'Итог по классам'!$B10,,,),"Ф")</f>
        <v>#N/A</v>
      </c>
      <c r="AG10" s="111" t="e">
        <f ca="1">COUNTIF(OFFSET(class2_1,MATCH(AG$1,'2 класс'!$A:$A,0)-7+'Итог по классам'!$B10,,,),"р")</f>
        <v>#N/A</v>
      </c>
      <c r="AH10" s="111" t="e">
        <f ca="1">COUNTIF(OFFSET(class2_1,MATCH(AH$1,'2 класс'!$A:$A,0)-7+'Итог по классам'!$B10,,,),"ш")</f>
        <v>#N/A</v>
      </c>
      <c r="AI10" s="111" t="e">
        <f ca="1">COUNTIF(OFFSET(class2_2,MATCH(AI$1,'2 класс'!$A:$A,0)-7+'Итог по классам'!$B10,,,),"Ф")</f>
        <v>#N/A</v>
      </c>
      <c r="AJ10" s="111" t="e">
        <f ca="1">COUNTIF(OFFSET(class2_2,MATCH(AJ$1,'2 класс'!$A:$A,0)-7+'Итог по классам'!$B10,,,),"р")</f>
        <v>#N/A</v>
      </c>
      <c r="AK10" s="111" t="e">
        <f ca="1">COUNTIF(OFFSET(class2_2,MATCH(AK$1,'2 класс'!$A:$A,0)-7+'Итог по классам'!$B10,,,),"ш")</f>
        <v>#N/A</v>
      </c>
      <c r="AL10" s="112" t="e">
        <f t="shared" ref="AL10:AN10" ca="1" si="21">AI10+AF10</f>
        <v>#N/A</v>
      </c>
      <c r="AM10" s="113" t="e">
        <f t="shared" ca="1" si="21"/>
        <v>#N/A</v>
      </c>
      <c r="AN10" s="113" t="e">
        <f t="shared" ca="1" si="21"/>
        <v>#N/A</v>
      </c>
    </row>
    <row r="11" spans="1:40" ht="15.75" x14ac:dyDescent="0.25">
      <c r="A11" s="68">
        <f t="shared" si="1"/>
        <v>3</v>
      </c>
      <c r="B11" s="23">
        <v>6</v>
      </c>
      <c r="C11" s="110" t="s">
        <v>77</v>
      </c>
      <c r="D11" s="110" t="s">
        <v>70</v>
      </c>
      <c r="E11" s="111">
        <f ca="1">COUNTIF(OFFSET(class2_1,MATCH(E$1,'2 класс'!$A:$A,0)-7+'Итог по классам'!$B11,,,),"Ф")</f>
        <v>0</v>
      </c>
      <c r="F11" s="111">
        <f ca="1">COUNTIF(OFFSET(class2_1,MATCH(F$1,'2 класс'!$A:$A,0)-7+'Итог по классам'!$B11,,,),"р")</f>
        <v>0</v>
      </c>
      <c r="G11" s="111">
        <f ca="1">COUNTIF(OFFSET(class2_1,MATCH(G$1,'2 класс'!$A:$A,0)-7+'Итог по классам'!$B11,,,),"ш")</f>
        <v>4</v>
      </c>
      <c r="H11" s="111">
        <f ca="1">COUNTIF(OFFSET(class2_2,MATCH(H$1,'2 класс'!$A:$A,0)-7+'Итог по классам'!$B11,,,),"Ф")</f>
        <v>0</v>
      </c>
      <c r="I11" s="111">
        <f ca="1">COUNTIF(OFFSET(class2_2,MATCH(I$1,'2 класс'!$A:$A,0)-7+'Итог по классам'!$B11,,,),"р")</f>
        <v>0</v>
      </c>
      <c r="J11" s="111">
        <f ca="1">COUNTIF(OFFSET(class2_2,MATCH(J$1,'2 класс'!$A:$A,0)-7+'Итог по классам'!$B11,,,),"ш")</f>
        <v>4</v>
      </c>
      <c r="K11" s="112">
        <f t="shared" ref="K11:M11" ca="1" si="22">H11+E11</f>
        <v>0</v>
      </c>
      <c r="L11" s="113">
        <f t="shared" ca="1" si="22"/>
        <v>0</v>
      </c>
      <c r="M11" s="113">
        <f t="shared" ca="1" si="22"/>
        <v>8</v>
      </c>
      <c r="N11" s="114">
        <f ca="1">COUNTIF(OFFSET(class2_1,MATCH(N$1,'2 класс'!$A:$A,0)-7+'Итог по классам'!$B11,,,),"Ф")</f>
        <v>0</v>
      </c>
      <c r="O11" s="111">
        <f ca="1">COUNTIF(OFFSET(class2_1,MATCH(O$1,'2 класс'!$A:$A,0)-7+'Итог по классам'!$B11,,,),"р")</f>
        <v>0</v>
      </c>
      <c r="P11" s="111">
        <f ca="1">COUNTIF(OFFSET(class2_1,MATCH(P$1,'2 класс'!$A:$A,0)-7+'Итог по классам'!$B11,,,),"ш")</f>
        <v>4</v>
      </c>
      <c r="Q11" s="111">
        <f ca="1">COUNTIF(OFFSET(class2_2,MATCH(Q$1,'2 класс'!$A:$A,0)-7+'Итог по классам'!$B11,,,),"Ф")</f>
        <v>0</v>
      </c>
      <c r="R11" s="111">
        <f ca="1">COUNTIF(OFFSET(class2_2,MATCH(R$1,'2 класс'!$A:$A,0)-7+'Итог по классам'!$B11,,,),"р")</f>
        <v>0</v>
      </c>
      <c r="S11" s="111">
        <f ca="1">COUNTIF(OFFSET(class2_2,MATCH(S$1,'2 класс'!$A:$A,0)-7+'Итог по классам'!$B11,,,),"ш")</f>
        <v>4</v>
      </c>
      <c r="T11" s="112">
        <f t="shared" ref="T11:V11" ca="1" si="23">Q11+N11</f>
        <v>0</v>
      </c>
      <c r="U11" s="113">
        <f t="shared" ca="1" si="23"/>
        <v>0</v>
      </c>
      <c r="V11" s="113">
        <f t="shared" ca="1" si="23"/>
        <v>8</v>
      </c>
      <c r="W11" s="114">
        <f ca="1">COUNTIF(OFFSET(class2_1,MATCH(W$1,'2 класс'!$A:$A,0)-7+'Итог по классам'!$B11,,,),"Ф")</f>
        <v>0</v>
      </c>
      <c r="X11" s="111">
        <f ca="1">COUNTIF(OFFSET(class2_1,MATCH(X$1,'2 класс'!$A:$A,0)-7+'Итог по классам'!$B11,,,),"р")</f>
        <v>0</v>
      </c>
      <c r="Y11" s="111">
        <f ca="1">COUNTIF(OFFSET(class2_1,MATCH(Y$1,'2 класс'!$A:$A,0)-7+'Итог по классам'!$B11,,,),"ш")</f>
        <v>4</v>
      </c>
      <c r="Z11" s="111">
        <f ca="1">COUNTIF(OFFSET(class2_2,MATCH(Z$1,'2 класс'!$A:$A,0)-7+'Итог по классам'!$B11,,,),"Ф")</f>
        <v>0</v>
      </c>
      <c r="AA11" s="111">
        <f ca="1">COUNTIF(OFFSET(class2_2,MATCH(AA$1,'2 класс'!$A:$A,0)-7+'Итог по классам'!$B11,,,),"р")</f>
        <v>0</v>
      </c>
      <c r="AB11" s="111">
        <f ca="1">COUNTIF(OFFSET(class2_2,MATCH(AB$1,'2 класс'!$A:$A,0)-7+'Итог по классам'!$B11,,,),"ш")</f>
        <v>4</v>
      </c>
      <c r="AC11" s="112">
        <f t="shared" ref="AC11:AE11" ca="1" si="24">Z11+W11</f>
        <v>0</v>
      </c>
      <c r="AD11" s="113">
        <f t="shared" ca="1" si="24"/>
        <v>0</v>
      </c>
      <c r="AE11" s="113">
        <f t="shared" ca="1" si="24"/>
        <v>8</v>
      </c>
      <c r="AF11" s="114" t="e">
        <f ca="1">COUNTIF(OFFSET(class2_1,MATCH(AF$1,'2 класс'!$A:$A,0)-7+'Итог по классам'!$B11,,,),"Ф")</f>
        <v>#N/A</v>
      </c>
      <c r="AG11" s="111" t="e">
        <f ca="1">COUNTIF(OFFSET(class2_1,MATCH(AG$1,'2 класс'!$A:$A,0)-7+'Итог по классам'!$B11,,,),"р")</f>
        <v>#N/A</v>
      </c>
      <c r="AH11" s="111" t="e">
        <f ca="1">COUNTIF(OFFSET(class2_1,MATCH(AH$1,'2 класс'!$A:$A,0)-7+'Итог по классам'!$B11,,,),"ш")</f>
        <v>#N/A</v>
      </c>
      <c r="AI11" s="111" t="e">
        <f ca="1">COUNTIF(OFFSET(class2_2,MATCH(AI$1,'2 класс'!$A:$A,0)-7+'Итог по классам'!$B11,,,),"Ф")</f>
        <v>#N/A</v>
      </c>
      <c r="AJ11" s="111" t="e">
        <f ca="1">COUNTIF(OFFSET(class2_2,MATCH(AJ$1,'2 класс'!$A:$A,0)-7+'Итог по классам'!$B11,,,),"р")</f>
        <v>#N/A</v>
      </c>
      <c r="AK11" s="111" t="e">
        <f ca="1">COUNTIF(OFFSET(class2_2,MATCH(AK$1,'2 класс'!$A:$A,0)-7+'Итог по классам'!$B11,,,),"ш")</f>
        <v>#N/A</v>
      </c>
      <c r="AL11" s="112" t="e">
        <f t="shared" ref="AL11:AN11" ca="1" si="25">AI11+AF11</f>
        <v>#N/A</v>
      </c>
      <c r="AM11" s="113" t="e">
        <f t="shared" ca="1" si="25"/>
        <v>#N/A</v>
      </c>
      <c r="AN11" s="113" t="e">
        <f t="shared" ca="1" si="25"/>
        <v>#N/A</v>
      </c>
    </row>
    <row r="12" spans="1:40" ht="15.75" x14ac:dyDescent="0.25">
      <c r="A12" s="68">
        <f t="shared" si="1"/>
        <v>3</v>
      </c>
      <c r="B12" s="23">
        <v>7</v>
      </c>
      <c r="C12" s="110" t="s">
        <v>78</v>
      </c>
      <c r="D12" s="110" t="s">
        <v>70</v>
      </c>
      <c r="E12" s="111">
        <f ca="1">COUNTIF(OFFSET(class2_1,MATCH(E$1,'2 класс'!$A:$A,0)-7+'Итог по классам'!$B12,,,),"Ф")</f>
        <v>0</v>
      </c>
      <c r="F12" s="111">
        <f ca="1">COUNTIF(OFFSET(class2_1,MATCH(F$1,'2 класс'!$A:$A,0)-7+'Итог по классам'!$B12,,,),"р")</f>
        <v>0</v>
      </c>
      <c r="G12" s="111">
        <f ca="1">COUNTIF(OFFSET(class2_1,MATCH(G$1,'2 класс'!$A:$A,0)-7+'Итог по классам'!$B12,,,),"ш")</f>
        <v>1</v>
      </c>
      <c r="H12" s="111">
        <f ca="1">COUNTIF(OFFSET(class2_2,MATCH(H$1,'2 класс'!$A:$A,0)-7+'Итог по классам'!$B12,,,),"Ф")</f>
        <v>0</v>
      </c>
      <c r="I12" s="111">
        <f ca="1">COUNTIF(OFFSET(class2_2,MATCH(I$1,'2 класс'!$A:$A,0)-7+'Итог по классам'!$B12,,,),"р")</f>
        <v>0</v>
      </c>
      <c r="J12" s="111">
        <f ca="1">COUNTIF(OFFSET(class2_2,MATCH(J$1,'2 класс'!$A:$A,0)-7+'Итог по классам'!$B12,,,),"ш")</f>
        <v>2</v>
      </c>
      <c r="K12" s="112">
        <f t="shared" ref="K12:M12" ca="1" si="26">H12+E12</f>
        <v>0</v>
      </c>
      <c r="L12" s="113">
        <f t="shared" ca="1" si="26"/>
        <v>0</v>
      </c>
      <c r="M12" s="113">
        <f t="shared" ca="1" si="26"/>
        <v>3</v>
      </c>
      <c r="N12" s="114">
        <f ca="1">COUNTIF(OFFSET(class2_1,MATCH(N$1,'2 класс'!$A:$A,0)-7+'Итог по классам'!$B12,,,),"Ф")</f>
        <v>0</v>
      </c>
      <c r="O12" s="111">
        <f ca="1">COUNTIF(OFFSET(class2_1,MATCH(O$1,'2 класс'!$A:$A,0)-7+'Итог по классам'!$B12,,,),"р")</f>
        <v>0</v>
      </c>
      <c r="P12" s="111">
        <f ca="1">COUNTIF(OFFSET(class2_1,MATCH(P$1,'2 класс'!$A:$A,0)-7+'Итог по классам'!$B12,,,),"ш")</f>
        <v>1</v>
      </c>
      <c r="Q12" s="111">
        <f ca="1">COUNTIF(OFFSET(class2_2,MATCH(Q$1,'2 класс'!$A:$A,0)-7+'Итог по классам'!$B12,,,),"Ф")</f>
        <v>0</v>
      </c>
      <c r="R12" s="111">
        <f ca="1">COUNTIF(OFFSET(class2_2,MATCH(R$1,'2 класс'!$A:$A,0)-7+'Итог по классам'!$B12,,,),"р")</f>
        <v>0</v>
      </c>
      <c r="S12" s="111">
        <f ca="1">COUNTIF(OFFSET(class2_2,MATCH(S$1,'2 класс'!$A:$A,0)-7+'Итог по классам'!$B12,,,),"ш")</f>
        <v>2</v>
      </c>
      <c r="T12" s="112">
        <f t="shared" ref="T12:V12" ca="1" si="27">Q12+N12</f>
        <v>0</v>
      </c>
      <c r="U12" s="113">
        <f t="shared" ca="1" si="27"/>
        <v>0</v>
      </c>
      <c r="V12" s="113">
        <f t="shared" ca="1" si="27"/>
        <v>3</v>
      </c>
      <c r="W12" s="114">
        <f ca="1">COUNTIF(OFFSET(class2_1,MATCH(W$1,'2 класс'!$A:$A,0)-7+'Итог по классам'!$B12,,,),"Ф")</f>
        <v>0</v>
      </c>
      <c r="X12" s="111">
        <f ca="1">COUNTIF(OFFSET(class2_1,MATCH(X$1,'2 класс'!$A:$A,0)-7+'Итог по классам'!$B12,,,),"р")</f>
        <v>0</v>
      </c>
      <c r="Y12" s="111">
        <f ca="1">COUNTIF(OFFSET(class2_1,MATCH(Y$1,'2 класс'!$A:$A,0)-7+'Итог по классам'!$B12,,,),"ш")</f>
        <v>1</v>
      </c>
      <c r="Z12" s="111">
        <f ca="1">COUNTIF(OFFSET(class2_2,MATCH(Z$1,'2 класс'!$A:$A,0)-7+'Итог по классам'!$B12,,,),"Ф")</f>
        <v>0</v>
      </c>
      <c r="AA12" s="111">
        <f ca="1">COUNTIF(OFFSET(class2_2,MATCH(AA$1,'2 класс'!$A:$A,0)-7+'Итог по классам'!$B12,,,),"р")</f>
        <v>0</v>
      </c>
      <c r="AB12" s="111">
        <f ca="1">COUNTIF(OFFSET(class2_2,MATCH(AB$1,'2 класс'!$A:$A,0)-7+'Итог по классам'!$B12,,,),"ш")</f>
        <v>2</v>
      </c>
      <c r="AC12" s="112">
        <f t="shared" ref="AC12:AE12" ca="1" si="28">Z12+W12</f>
        <v>0</v>
      </c>
      <c r="AD12" s="113">
        <f t="shared" ca="1" si="28"/>
        <v>0</v>
      </c>
      <c r="AE12" s="113">
        <f t="shared" ca="1" si="28"/>
        <v>3</v>
      </c>
      <c r="AF12" s="114" t="e">
        <f ca="1">COUNTIF(OFFSET(class2_1,MATCH(AF$1,'2 класс'!$A:$A,0)-7+'Итог по классам'!$B12,,,),"Ф")</f>
        <v>#N/A</v>
      </c>
      <c r="AG12" s="111" t="e">
        <f ca="1">COUNTIF(OFFSET(class2_1,MATCH(AG$1,'2 класс'!$A:$A,0)-7+'Итог по классам'!$B12,,,),"р")</f>
        <v>#N/A</v>
      </c>
      <c r="AH12" s="111" t="e">
        <f ca="1">COUNTIF(OFFSET(class2_1,MATCH(AH$1,'2 класс'!$A:$A,0)-7+'Итог по классам'!$B12,,,),"ш")</f>
        <v>#N/A</v>
      </c>
      <c r="AI12" s="111" t="e">
        <f ca="1">COUNTIF(OFFSET(class2_2,MATCH(AI$1,'2 класс'!$A:$A,0)-7+'Итог по классам'!$B12,,,),"Ф")</f>
        <v>#N/A</v>
      </c>
      <c r="AJ12" s="111" t="e">
        <f ca="1">COUNTIF(OFFSET(class2_2,MATCH(AJ$1,'2 класс'!$A:$A,0)-7+'Итог по классам'!$B12,,,),"р")</f>
        <v>#N/A</v>
      </c>
      <c r="AK12" s="111" t="e">
        <f ca="1">COUNTIF(OFFSET(class2_2,MATCH(AK$1,'2 класс'!$A:$A,0)-7+'Итог по классам'!$B12,,,),"ш")</f>
        <v>#N/A</v>
      </c>
      <c r="AL12" s="112" t="e">
        <f t="shared" ref="AL12:AN12" ca="1" si="29">AI12+AF12</f>
        <v>#N/A</v>
      </c>
      <c r="AM12" s="113" t="e">
        <f t="shared" ca="1" si="29"/>
        <v>#N/A</v>
      </c>
      <c r="AN12" s="113" t="e">
        <f t="shared" ca="1" si="29"/>
        <v>#N/A</v>
      </c>
    </row>
    <row r="13" spans="1:40" ht="15.75" x14ac:dyDescent="0.25">
      <c r="A13" s="68">
        <f t="shared" si="1"/>
        <v>3</v>
      </c>
      <c r="B13" s="23">
        <v>8</v>
      </c>
      <c r="C13" s="115" t="s">
        <v>79</v>
      </c>
      <c r="D13" s="110" t="s">
        <v>70</v>
      </c>
      <c r="E13" s="111">
        <f ca="1">COUNTIF(OFFSET(class2_1,MATCH(E$1,'2 класс'!$A:$A,0)-7+'Итог по классам'!$B13,,,),"Ф")</f>
        <v>0</v>
      </c>
      <c r="F13" s="111">
        <f ca="1">COUNTIF(OFFSET(class2_1,MATCH(F$1,'2 класс'!$A:$A,0)-7+'Итог по классам'!$B13,,,),"р")</f>
        <v>0</v>
      </c>
      <c r="G13" s="111">
        <f ca="1">COUNTIF(OFFSET(class2_1,MATCH(G$1,'2 класс'!$A:$A,0)-7+'Итог по классам'!$B13,,,),"ш")</f>
        <v>0</v>
      </c>
      <c r="H13" s="111">
        <f ca="1">COUNTIF(OFFSET(class2_2,MATCH(H$1,'2 класс'!$A:$A,0)-7+'Итог по классам'!$B13,,,),"Ф")</f>
        <v>0</v>
      </c>
      <c r="I13" s="111">
        <f ca="1">COUNTIF(OFFSET(class2_2,MATCH(I$1,'2 класс'!$A:$A,0)-7+'Итог по классам'!$B13,,,),"р")</f>
        <v>0</v>
      </c>
      <c r="J13" s="111">
        <f ca="1">COUNTIF(OFFSET(class2_2,MATCH(J$1,'2 класс'!$A:$A,0)-7+'Итог по классам'!$B13,,,),"ш")</f>
        <v>0</v>
      </c>
      <c r="K13" s="112">
        <f t="shared" ref="K13:M13" ca="1" si="30">H13+E13</f>
        <v>0</v>
      </c>
      <c r="L13" s="113">
        <f t="shared" ca="1" si="30"/>
        <v>0</v>
      </c>
      <c r="M13" s="113">
        <f t="shared" ca="1" si="30"/>
        <v>0</v>
      </c>
      <c r="N13" s="114">
        <f ca="1">COUNTIF(OFFSET(class2_1,MATCH(N$1,'2 класс'!$A:$A,0)-7+'Итог по классам'!$B13,,,),"Ф")</f>
        <v>0</v>
      </c>
      <c r="O13" s="111">
        <f ca="1">COUNTIF(OFFSET(class2_1,MATCH(O$1,'2 класс'!$A:$A,0)-7+'Итог по классам'!$B13,,,),"р")</f>
        <v>0</v>
      </c>
      <c r="P13" s="111">
        <f ca="1">COUNTIF(OFFSET(class2_1,MATCH(P$1,'2 класс'!$A:$A,0)-7+'Итог по классам'!$B13,,,),"ш")</f>
        <v>0</v>
      </c>
      <c r="Q13" s="111">
        <f ca="1">COUNTIF(OFFSET(class2_2,MATCH(Q$1,'2 класс'!$A:$A,0)-7+'Итог по классам'!$B13,,,),"Ф")</f>
        <v>0</v>
      </c>
      <c r="R13" s="111">
        <f ca="1">COUNTIF(OFFSET(class2_2,MATCH(R$1,'2 класс'!$A:$A,0)-7+'Итог по классам'!$B13,,,),"р")</f>
        <v>0</v>
      </c>
      <c r="S13" s="111">
        <f ca="1">COUNTIF(OFFSET(class2_2,MATCH(S$1,'2 класс'!$A:$A,0)-7+'Итог по классам'!$B13,,,),"ш")</f>
        <v>0</v>
      </c>
      <c r="T13" s="112">
        <f t="shared" ref="T13:V13" ca="1" si="31">Q13+N13</f>
        <v>0</v>
      </c>
      <c r="U13" s="113">
        <f t="shared" ca="1" si="31"/>
        <v>0</v>
      </c>
      <c r="V13" s="113">
        <f t="shared" ca="1" si="31"/>
        <v>0</v>
      </c>
      <c r="W13" s="114">
        <f ca="1">COUNTIF(OFFSET(class2_1,MATCH(W$1,'2 класс'!$A:$A,0)-7+'Итог по классам'!$B13,,,),"Ф")</f>
        <v>0</v>
      </c>
      <c r="X13" s="111">
        <f ca="1">COUNTIF(OFFSET(class2_1,MATCH(X$1,'2 класс'!$A:$A,0)-7+'Итог по классам'!$B13,,,),"р")</f>
        <v>0</v>
      </c>
      <c r="Y13" s="111">
        <f ca="1">COUNTIF(OFFSET(class2_1,MATCH(Y$1,'2 класс'!$A:$A,0)-7+'Итог по классам'!$B13,,,),"ш")</f>
        <v>0</v>
      </c>
      <c r="Z13" s="111">
        <f ca="1">COUNTIF(OFFSET(class2_2,MATCH(Z$1,'2 класс'!$A:$A,0)-7+'Итог по классам'!$B13,,,),"Ф")</f>
        <v>0</v>
      </c>
      <c r="AA13" s="111">
        <f ca="1">COUNTIF(OFFSET(class2_2,MATCH(AA$1,'2 класс'!$A:$A,0)-7+'Итог по классам'!$B13,,,),"р")</f>
        <v>0</v>
      </c>
      <c r="AB13" s="111">
        <f ca="1">COUNTIF(OFFSET(class2_2,MATCH(AB$1,'2 класс'!$A:$A,0)-7+'Итог по классам'!$B13,,,),"ш")</f>
        <v>0</v>
      </c>
      <c r="AC13" s="112">
        <f t="shared" ref="AC13:AE13" ca="1" si="32">Z13+W13</f>
        <v>0</v>
      </c>
      <c r="AD13" s="113">
        <f t="shared" ca="1" si="32"/>
        <v>0</v>
      </c>
      <c r="AE13" s="113">
        <f t="shared" ca="1" si="32"/>
        <v>0</v>
      </c>
      <c r="AF13" s="114" t="e">
        <f ca="1">COUNTIF(OFFSET(class2_1,MATCH(AF$1,'2 класс'!$A:$A,0)-7+'Итог по классам'!$B13,,,),"Ф")</f>
        <v>#N/A</v>
      </c>
      <c r="AG13" s="111" t="e">
        <f ca="1">COUNTIF(OFFSET(class2_1,MATCH(AG$1,'2 класс'!$A:$A,0)-7+'Итог по классам'!$B13,,,),"р")</f>
        <v>#N/A</v>
      </c>
      <c r="AH13" s="111" t="e">
        <f ca="1">COUNTIF(OFFSET(class2_1,MATCH(AH$1,'2 класс'!$A:$A,0)-7+'Итог по классам'!$B13,,,),"ш")</f>
        <v>#N/A</v>
      </c>
      <c r="AI13" s="111" t="e">
        <f ca="1">COUNTIF(OFFSET(class2_2,MATCH(AI$1,'2 класс'!$A:$A,0)-7+'Итог по классам'!$B13,,,),"Ф")</f>
        <v>#N/A</v>
      </c>
      <c r="AJ13" s="111" t="e">
        <f ca="1">COUNTIF(OFFSET(class2_2,MATCH(AJ$1,'2 класс'!$A:$A,0)-7+'Итог по классам'!$B13,,,),"р")</f>
        <v>#N/A</v>
      </c>
      <c r="AK13" s="111" t="e">
        <f ca="1">COUNTIF(OFFSET(class2_2,MATCH(AK$1,'2 класс'!$A:$A,0)-7+'Итог по классам'!$B13,,,),"ш")</f>
        <v>#N/A</v>
      </c>
      <c r="AL13" s="112" t="e">
        <f t="shared" ref="AL13:AN13" ca="1" si="33">AI13+AF13</f>
        <v>#N/A</v>
      </c>
      <c r="AM13" s="113" t="e">
        <f t="shared" ca="1" si="33"/>
        <v>#N/A</v>
      </c>
      <c r="AN13" s="113" t="e">
        <f t="shared" ca="1" si="33"/>
        <v>#N/A</v>
      </c>
    </row>
    <row r="14" spans="1:40" ht="15.75" x14ac:dyDescent="0.25">
      <c r="A14" s="68">
        <f t="shared" si="1"/>
        <v>3</v>
      </c>
      <c r="B14" s="23">
        <v>9</v>
      </c>
      <c r="C14" s="110" t="s">
        <v>80</v>
      </c>
      <c r="D14" s="110" t="s">
        <v>70</v>
      </c>
      <c r="E14" s="111">
        <f ca="1">COUNTIF(OFFSET(class2_1,MATCH(E$1,'2 класс'!$A:$A,0)-7+'Итог по классам'!$B14,,,),"Ф")</f>
        <v>0</v>
      </c>
      <c r="F14" s="111">
        <f ca="1">COUNTIF(OFFSET(class2_1,MATCH(F$1,'2 класс'!$A:$A,0)-7+'Итог по классам'!$B14,,,),"р")</f>
        <v>0</v>
      </c>
      <c r="G14" s="111">
        <f ca="1">COUNTIF(OFFSET(class2_1,MATCH(G$1,'2 класс'!$A:$A,0)-7+'Итог по классам'!$B14,,,),"ш")</f>
        <v>0</v>
      </c>
      <c r="H14" s="111">
        <f ca="1">COUNTIF(OFFSET(class2_2,MATCH(H$1,'2 класс'!$A:$A,0)-7+'Итог по классам'!$B14,,,),"Ф")</f>
        <v>0</v>
      </c>
      <c r="I14" s="111">
        <f ca="1">COUNTIF(OFFSET(class2_2,MATCH(I$1,'2 класс'!$A:$A,0)-7+'Итог по классам'!$B14,,,),"р")</f>
        <v>0</v>
      </c>
      <c r="J14" s="111">
        <f ca="1">COUNTIF(OFFSET(class2_2,MATCH(J$1,'2 класс'!$A:$A,0)-7+'Итог по классам'!$B14,,,),"ш")</f>
        <v>1</v>
      </c>
      <c r="K14" s="112">
        <f t="shared" ref="K14:M14" ca="1" si="34">H14+E14</f>
        <v>0</v>
      </c>
      <c r="L14" s="113">
        <f t="shared" ca="1" si="34"/>
        <v>0</v>
      </c>
      <c r="M14" s="113">
        <f t="shared" ca="1" si="34"/>
        <v>1</v>
      </c>
      <c r="N14" s="114">
        <f ca="1">COUNTIF(OFFSET(class2_1,MATCH(N$1,'2 класс'!$A:$A,0)-7+'Итог по классам'!$B14,,,),"Ф")</f>
        <v>0</v>
      </c>
      <c r="O14" s="111">
        <f ca="1">COUNTIF(OFFSET(class2_1,MATCH(O$1,'2 класс'!$A:$A,0)-7+'Итог по классам'!$B14,,,),"р")</f>
        <v>0</v>
      </c>
      <c r="P14" s="111">
        <f ca="1">COUNTIF(OFFSET(class2_1,MATCH(P$1,'2 класс'!$A:$A,0)-7+'Итог по классам'!$B14,,,),"ш")</f>
        <v>0</v>
      </c>
      <c r="Q14" s="111">
        <f ca="1">COUNTIF(OFFSET(class2_2,MATCH(Q$1,'2 класс'!$A:$A,0)-7+'Итог по классам'!$B14,,,),"Ф")</f>
        <v>0</v>
      </c>
      <c r="R14" s="111">
        <f ca="1">COUNTIF(OFFSET(class2_2,MATCH(R$1,'2 класс'!$A:$A,0)-7+'Итог по классам'!$B14,,,),"р")</f>
        <v>0</v>
      </c>
      <c r="S14" s="111">
        <f ca="1">COUNTIF(OFFSET(class2_2,MATCH(S$1,'2 класс'!$A:$A,0)-7+'Итог по классам'!$B14,,,),"ш")</f>
        <v>1</v>
      </c>
      <c r="T14" s="112">
        <f t="shared" ref="T14:V14" ca="1" si="35">Q14+N14</f>
        <v>0</v>
      </c>
      <c r="U14" s="113">
        <f t="shared" ca="1" si="35"/>
        <v>0</v>
      </c>
      <c r="V14" s="113">
        <f t="shared" ca="1" si="35"/>
        <v>1</v>
      </c>
      <c r="W14" s="114">
        <f ca="1">COUNTIF(OFFSET(class2_1,MATCH(W$1,'2 класс'!$A:$A,0)-7+'Итог по классам'!$B14,,,),"Ф")</f>
        <v>0</v>
      </c>
      <c r="X14" s="111">
        <f ca="1">COUNTIF(OFFSET(class2_1,MATCH(X$1,'2 класс'!$A:$A,0)-7+'Итог по классам'!$B14,,,),"р")</f>
        <v>0</v>
      </c>
      <c r="Y14" s="111">
        <f ca="1">COUNTIF(OFFSET(class2_1,MATCH(Y$1,'2 класс'!$A:$A,0)-7+'Итог по классам'!$B14,,,),"ш")</f>
        <v>0</v>
      </c>
      <c r="Z14" s="111">
        <f ca="1">COUNTIF(OFFSET(class2_2,MATCH(Z$1,'2 класс'!$A:$A,0)-7+'Итог по классам'!$B14,,,),"Ф")</f>
        <v>0</v>
      </c>
      <c r="AA14" s="111">
        <f ca="1">COUNTIF(OFFSET(class2_2,MATCH(AA$1,'2 класс'!$A:$A,0)-7+'Итог по классам'!$B14,,,),"р")</f>
        <v>0</v>
      </c>
      <c r="AB14" s="111">
        <f ca="1">COUNTIF(OFFSET(class2_2,MATCH(AB$1,'2 класс'!$A:$A,0)-7+'Итог по классам'!$B14,,,),"ш")</f>
        <v>1</v>
      </c>
      <c r="AC14" s="112">
        <f t="shared" ref="AC14:AE14" ca="1" si="36">Z14+W14</f>
        <v>0</v>
      </c>
      <c r="AD14" s="113">
        <f t="shared" ca="1" si="36"/>
        <v>0</v>
      </c>
      <c r="AE14" s="113">
        <f t="shared" ca="1" si="36"/>
        <v>1</v>
      </c>
      <c r="AF14" s="114" t="e">
        <f ca="1">COUNTIF(OFFSET(class2_1,MATCH(AF$1,'2 класс'!$A:$A,0)-7+'Итог по классам'!$B14,,,),"Ф")</f>
        <v>#N/A</v>
      </c>
      <c r="AG14" s="111" t="e">
        <f ca="1">COUNTIF(OFFSET(class2_1,MATCH(AG$1,'2 класс'!$A:$A,0)-7+'Итог по классам'!$B14,,,),"р")</f>
        <v>#N/A</v>
      </c>
      <c r="AH14" s="111" t="e">
        <f ca="1">COUNTIF(OFFSET(class2_1,MATCH(AH$1,'2 класс'!$A:$A,0)-7+'Итог по классам'!$B14,,,),"ш")</f>
        <v>#N/A</v>
      </c>
      <c r="AI14" s="111" t="e">
        <f ca="1">COUNTIF(OFFSET(class2_2,MATCH(AI$1,'2 класс'!$A:$A,0)-7+'Итог по классам'!$B14,,,),"Ф")</f>
        <v>#N/A</v>
      </c>
      <c r="AJ14" s="111" t="e">
        <f ca="1">COUNTIF(OFFSET(class2_2,MATCH(AJ$1,'2 класс'!$A:$A,0)-7+'Итог по классам'!$B14,,,),"р")</f>
        <v>#N/A</v>
      </c>
      <c r="AK14" s="111" t="e">
        <f ca="1">COUNTIF(OFFSET(class2_2,MATCH(AK$1,'2 класс'!$A:$A,0)-7+'Итог по классам'!$B14,,,),"ш")</f>
        <v>#N/A</v>
      </c>
      <c r="AL14" s="112" t="e">
        <f t="shared" ref="AL14:AN14" ca="1" si="37">AI14+AF14</f>
        <v>#N/A</v>
      </c>
      <c r="AM14" s="113" t="e">
        <f t="shared" ca="1" si="37"/>
        <v>#N/A</v>
      </c>
      <c r="AN14" s="113" t="e">
        <f t="shared" ca="1" si="37"/>
        <v>#N/A</v>
      </c>
    </row>
    <row r="15" spans="1:40" ht="15.75" x14ac:dyDescent="0.25">
      <c r="A15" s="68">
        <f t="shared" si="1"/>
        <v>3</v>
      </c>
      <c r="B15" s="23">
        <v>10</v>
      </c>
      <c r="C15" s="110" t="s">
        <v>81</v>
      </c>
      <c r="D15" s="110" t="s">
        <v>70</v>
      </c>
      <c r="E15" s="111">
        <f ca="1">COUNTIF(OFFSET(class2_1,MATCH(E$1,'2 класс'!$A:$A,0)-7+'Итог по классам'!$B15,,,),"Ф")</f>
        <v>0</v>
      </c>
      <c r="F15" s="111">
        <f ca="1">COUNTIF(OFFSET(class2_1,MATCH(F$1,'2 класс'!$A:$A,0)-7+'Итог по классам'!$B15,,,),"р")</f>
        <v>0</v>
      </c>
      <c r="G15" s="111">
        <f ca="1">COUNTIF(OFFSET(class2_1,MATCH(G$1,'2 класс'!$A:$A,0)-7+'Итог по классам'!$B15,,,),"ш")</f>
        <v>0</v>
      </c>
      <c r="H15" s="111">
        <f ca="1">COUNTIF(OFFSET(class2_2,MATCH(H$1,'2 класс'!$A:$A,0)-7+'Итог по классам'!$B15,,,),"Ф")</f>
        <v>0</v>
      </c>
      <c r="I15" s="111">
        <f ca="1">COUNTIF(OFFSET(class2_2,MATCH(I$1,'2 класс'!$A:$A,0)-7+'Итог по классам'!$B15,,,),"р")</f>
        <v>0</v>
      </c>
      <c r="J15" s="111">
        <f ca="1">COUNTIF(OFFSET(class2_2,MATCH(J$1,'2 класс'!$A:$A,0)-7+'Итог по классам'!$B15,,,),"ш")</f>
        <v>1</v>
      </c>
      <c r="K15" s="112">
        <f t="shared" ref="K15:M15" ca="1" si="38">H15+E15</f>
        <v>0</v>
      </c>
      <c r="L15" s="113">
        <f t="shared" ca="1" si="38"/>
        <v>0</v>
      </c>
      <c r="M15" s="113">
        <f t="shared" ca="1" si="38"/>
        <v>1</v>
      </c>
      <c r="N15" s="114">
        <f ca="1">COUNTIF(OFFSET(class2_1,MATCH(N$1,'2 класс'!$A:$A,0)-7+'Итог по классам'!$B15,,,),"Ф")</f>
        <v>0</v>
      </c>
      <c r="O15" s="111">
        <f ca="1">COUNTIF(OFFSET(class2_1,MATCH(O$1,'2 класс'!$A:$A,0)-7+'Итог по классам'!$B15,,,),"р")</f>
        <v>0</v>
      </c>
      <c r="P15" s="111">
        <f ca="1">COUNTIF(OFFSET(class2_1,MATCH(P$1,'2 класс'!$A:$A,0)-7+'Итог по классам'!$B15,,,),"ш")</f>
        <v>0</v>
      </c>
      <c r="Q15" s="111">
        <f ca="1">COUNTIF(OFFSET(class2_2,MATCH(Q$1,'2 класс'!$A:$A,0)-7+'Итог по классам'!$B15,,,),"Ф")</f>
        <v>0</v>
      </c>
      <c r="R15" s="111">
        <f ca="1">COUNTIF(OFFSET(class2_2,MATCH(R$1,'2 класс'!$A:$A,0)-7+'Итог по классам'!$B15,,,),"р")</f>
        <v>0</v>
      </c>
      <c r="S15" s="111">
        <f ca="1">COUNTIF(OFFSET(class2_2,MATCH(S$1,'2 класс'!$A:$A,0)-7+'Итог по классам'!$B15,,,),"ш")</f>
        <v>1</v>
      </c>
      <c r="T15" s="112">
        <f t="shared" ref="T15:V15" ca="1" si="39">Q15+N15</f>
        <v>0</v>
      </c>
      <c r="U15" s="113">
        <f t="shared" ca="1" si="39"/>
        <v>0</v>
      </c>
      <c r="V15" s="113">
        <f t="shared" ca="1" si="39"/>
        <v>1</v>
      </c>
      <c r="W15" s="114">
        <f ca="1">COUNTIF(OFFSET(class2_1,MATCH(W$1,'2 класс'!$A:$A,0)-7+'Итог по классам'!$B15,,,),"Ф")</f>
        <v>0</v>
      </c>
      <c r="X15" s="111">
        <f ca="1">COUNTIF(OFFSET(class2_1,MATCH(X$1,'2 класс'!$A:$A,0)-7+'Итог по классам'!$B15,,,),"р")</f>
        <v>0</v>
      </c>
      <c r="Y15" s="111">
        <f ca="1">COUNTIF(OFFSET(class2_1,MATCH(Y$1,'2 класс'!$A:$A,0)-7+'Итог по классам'!$B15,,,),"ш")</f>
        <v>0</v>
      </c>
      <c r="Z15" s="111">
        <f ca="1">COUNTIF(OFFSET(class2_2,MATCH(Z$1,'2 класс'!$A:$A,0)-7+'Итог по классам'!$B15,,,),"Ф")</f>
        <v>0</v>
      </c>
      <c r="AA15" s="111">
        <f ca="1">COUNTIF(OFFSET(class2_2,MATCH(AA$1,'2 класс'!$A:$A,0)-7+'Итог по классам'!$B15,,,),"р")</f>
        <v>0</v>
      </c>
      <c r="AB15" s="111">
        <f ca="1">COUNTIF(OFFSET(class2_2,MATCH(AB$1,'2 класс'!$A:$A,0)-7+'Итог по классам'!$B15,,,),"ш")</f>
        <v>1</v>
      </c>
      <c r="AC15" s="112">
        <f t="shared" ref="AC15:AE15" ca="1" si="40">Z15+W15</f>
        <v>0</v>
      </c>
      <c r="AD15" s="113">
        <f t="shared" ca="1" si="40"/>
        <v>0</v>
      </c>
      <c r="AE15" s="113">
        <f t="shared" ca="1" si="40"/>
        <v>1</v>
      </c>
      <c r="AF15" s="114" t="e">
        <f ca="1">COUNTIF(OFFSET(class2_1,MATCH(AF$1,'2 класс'!$A:$A,0)-7+'Итог по классам'!$B15,,,),"Ф")</f>
        <v>#N/A</v>
      </c>
      <c r="AG15" s="111" t="e">
        <f ca="1">COUNTIF(OFFSET(class2_1,MATCH(AG$1,'2 класс'!$A:$A,0)-7+'Итог по классам'!$B15,,,),"р")</f>
        <v>#N/A</v>
      </c>
      <c r="AH15" s="111" t="e">
        <f ca="1">COUNTIF(OFFSET(class2_1,MATCH(AH$1,'2 класс'!$A:$A,0)-7+'Итог по классам'!$B15,,,),"ш")</f>
        <v>#N/A</v>
      </c>
      <c r="AI15" s="111" t="e">
        <f ca="1">COUNTIF(OFFSET(class2_2,MATCH(AI$1,'2 класс'!$A:$A,0)-7+'Итог по классам'!$B15,,,),"Ф")</f>
        <v>#N/A</v>
      </c>
      <c r="AJ15" s="111" t="e">
        <f ca="1">COUNTIF(OFFSET(class2_2,MATCH(AJ$1,'2 класс'!$A:$A,0)-7+'Итог по классам'!$B15,,,),"р")</f>
        <v>#N/A</v>
      </c>
      <c r="AK15" s="111" t="e">
        <f ca="1">COUNTIF(OFFSET(class2_2,MATCH(AK$1,'2 класс'!$A:$A,0)-7+'Итог по классам'!$B15,,,),"ш")</f>
        <v>#N/A</v>
      </c>
      <c r="AL15" s="112" t="e">
        <f t="shared" ref="AL15:AN15" ca="1" si="41">AI15+AF15</f>
        <v>#N/A</v>
      </c>
      <c r="AM15" s="113" t="e">
        <f t="shared" ca="1" si="41"/>
        <v>#N/A</v>
      </c>
      <c r="AN15" s="113" t="e">
        <f t="shared" ca="1" si="41"/>
        <v>#N/A</v>
      </c>
    </row>
    <row r="16" spans="1:40" ht="15.75" x14ac:dyDescent="0.25">
      <c r="A16" s="68">
        <f t="shared" si="1"/>
        <v>3</v>
      </c>
      <c r="B16" s="23">
        <v>11</v>
      </c>
      <c r="C16" s="110" t="s">
        <v>82</v>
      </c>
      <c r="D16" s="110" t="s">
        <v>70</v>
      </c>
      <c r="E16" s="111">
        <f ca="1">COUNTIF(OFFSET(class2_1,MATCH(E$1,'2 класс'!$A:$A,0)-7+'Итог по классам'!$B16,,,),"Ф")</f>
        <v>0</v>
      </c>
      <c r="F16" s="111">
        <f ca="1">COUNTIF(OFFSET(class2_1,MATCH(F$1,'2 класс'!$A:$A,0)-7+'Итог по классам'!$B16,,,),"р")</f>
        <v>0</v>
      </c>
      <c r="G16" s="111">
        <f ca="1">COUNTIF(OFFSET(class2_1,MATCH(G$1,'2 класс'!$A:$A,0)-7+'Итог по классам'!$B16,,,),"ш")</f>
        <v>0</v>
      </c>
      <c r="H16" s="111">
        <f ca="1">COUNTIF(OFFSET(class2_2,MATCH(H$1,'2 класс'!$A:$A,0)-7+'Итог по классам'!$B16,,,),"Ф")</f>
        <v>0</v>
      </c>
      <c r="I16" s="111">
        <f ca="1">COUNTIF(OFFSET(class2_2,MATCH(I$1,'2 класс'!$A:$A,0)-7+'Итог по классам'!$B16,,,),"р")</f>
        <v>0</v>
      </c>
      <c r="J16" s="111">
        <f ca="1">COUNTIF(OFFSET(class2_2,MATCH(J$1,'2 класс'!$A:$A,0)-7+'Итог по классам'!$B16,,,),"ш")</f>
        <v>1</v>
      </c>
      <c r="K16" s="112">
        <f t="shared" ref="K16:M16" ca="1" si="42">H16+E16</f>
        <v>0</v>
      </c>
      <c r="L16" s="113">
        <f t="shared" ca="1" si="42"/>
        <v>0</v>
      </c>
      <c r="M16" s="113">
        <f t="shared" ca="1" si="42"/>
        <v>1</v>
      </c>
      <c r="N16" s="114">
        <f ca="1">COUNTIF(OFFSET(class2_1,MATCH(N$1,'2 класс'!$A:$A,0)-7+'Итог по классам'!$B16,,,),"Ф")</f>
        <v>0</v>
      </c>
      <c r="O16" s="111">
        <f ca="1">COUNTIF(OFFSET(class2_1,MATCH(O$1,'2 класс'!$A:$A,0)-7+'Итог по классам'!$B16,,,),"р")</f>
        <v>0</v>
      </c>
      <c r="P16" s="111">
        <f ca="1">COUNTIF(OFFSET(class2_1,MATCH(P$1,'2 класс'!$A:$A,0)-7+'Итог по классам'!$B16,,,),"ш")</f>
        <v>0</v>
      </c>
      <c r="Q16" s="111">
        <f ca="1">COUNTIF(OFFSET(class2_2,MATCH(Q$1,'2 класс'!$A:$A,0)-7+'Итог по классам'!$B16,,,),"Ф")</f>
        <v>0</v>
      </c>
      <c r="R16" s="111">
        <f ca="1">COUNTIF(OFFSET(class2_2,MATCH(R$1,'2 класс'!$A:$A,0)-7+'Итог по классам'!$B16,,,),"р")</f>
        <v>0</v>
      </c>
      <c r="S16" s="111">
        <f ca="1">COUNTIF(OFFSET(class2_2,MATCH(S$1,'2 класс'!$A:$A,0)-7+'Итог по классам'!$B16,,,),"ш")</f>
        <v>1</v>
      </c>
      <c r="T16" s="112">
        <f t="shared" ref="T16:V16" ca="1" si="43">Q16+N16</f>
        <v>0</v>
      </c>
      <c r="U16" s="113">
        <f t="shared" ca="1" si="43"/>
        <v>0</v>
      </c>
      <c r="V16" s="113">
        <f t="shared" ca="1" si="43"/>
        <v>1</v>
      </c>
      <c r="W16" s="114">
        <f ca="1">COUNTIF(OFFSET(class2_1,MATCH(W$1,'2 класс'!$A:$A,0)-7+'Итог по классам'!$B16,,,),"Ф")</f>
        <v>0</v>
      </c>
      <c r="X16" s="111">
        <f ca="1">COUNTIF(OFFSET(class2_1,MATCH(X$1,'2 класс'!$A:$A,0)-7+'Итог по классам'!$B16,,,),"р")</f>
        <v>0</v>
      </c>
      <c r="Y16" s="111">
        <f ca="1">COUNTIF(OFFSET(class2_1,MATCH(Y$1,'2 класс'!$A:$A,0)-7+'Итог по классам'!$B16,,,),"ш")</f>
        <v>0</v>
      </c>
      <c r="Z16" s="111">
        <f ca="1">COUNTIF(OFFSET(class2_2,MATCH(Z$1,'2 класс'!$A:$A,0)-7+'Итог по классам'!$B16,,,),"Ф")</f>
        <v>0</v>
      </c>
      <c r="AA16" s="111">
        <f ca="1">COUNTIF(OFFSET(class2_2,MATCH(AA$1,'2 класс'!$A:$A,0)-7+'Итог по классам'!$B16,,,),"р")</f>
        <v>0</v>
      </c>
      <c r="AB16" s="111">
        <f ca="1">COUNTIF(OFFSET(class2_2,MATCH(AB$1,'2 класс'!$A:$A,0)-7+'Итог по классам'!$B16,,,),"ш")</f>
        <v>1</v>
      </c>
      <c r="AC16" s="112">
        <f t="shared" ref="AC16:AE16" ca="1" si="44">Z16+W16</f>
        <v>0</v>
      </c>
      <c r="AD16" s="113">
        <f t="shared" ca="1" si="44"/>
        <v>0</v>
      </c>
      <c r="AE16" s="113">
        <f t="shared" ca="1" si="44"/>
        <v>1</v>
      </c>
      <c r="AF16" s="114" t="e">
        <f ca="1">COUNTIF(OFFSET(class2_1,MATCH(AF$1,'2 класс'!$A:$A,0)-7+'Итог по классам'!$B16,,,),"Ф")</f>
        <v>#N/A</v>
      </c>
      <c r="AG16" s="111" t="e">
        <f ca="1">COUNTIF(OFFSET(class2_1,MATCH(AG$1,'2 класс'!$A:$A,0)-7+'Итог по классам'!$B16,,,),"р")</f>
        <v>#N/A</v>
      </c>
      <c r="AH16" s="111" t="e">
        <f ca="1">COUNTIF(OFFSET(class2_1,MATCH(AH$1,'2 класс'!$A:$A,0)-7+'Итог по классам'!$B16,,,),"ш")</f>
        <v>#N/A</v>
      </c>
      <c r="AI16" s="111" t="e">
        <f ca="1">COUNTIF(OFFSET(class2_2,MATCH(AI$1,'2 класс'!$A:$A,0)-7+'Итог по классам'!$B16,,,),"Ф")</f>
        <v>#N/A</v>
      </c>
      <c r="AJ16" s="111" t="e">
        <f ca="1">COUNTIF(OFFSET(class2_2,MATCH(AJ$1,'2 класс'!$A:$A,0)-7+'Итог по классам'!$B16,,,),"р")</f>
        <v>#N/A</v>
      </c>
      <c r="AK16" s="111" t="e">
        <f ca="1">COUNTIF(OFFSET(class2_2,MATCH(AK$1,'2 класс'!$A:$A,0)-7+'Итог по классам'!$B16,,,),"ш")</f>
        <v>#N/A</v>
      </c>
      <c r="AL16" s="112" t="e">
        <f t="shared" ref="AL16:AN16" ca="1" si="45">AI16+AF16</f>
        <v>#N/A</v>
      </c>
      <c r="AM16" s="113" t="e">
        <f t="shared" ca="1" si="45"/>
        <v>#N/A</v>
      </c>
      <c r="AN16" s="113" t="e">
        <f t="shared" ca="1" si="45"/>
        <v>#N/A</v>
      </c>
    </row>
    <row r="17" spans="1:40" ht="15.75" x14ac:dyDescent="0.25">
      <c r="A17" s="68">
        <f t="shared" si="1"/>
        <v>3</v>
      </c>
      <c r="B17" s="23">
        <v>12</v>
      </c>
      <c r="C17" s="110" t="s">
        <v>83</v>
      </c>
      <c r="D17" s="110" t="s">
        <v>70</v>
      </c>
      <c r="E17" s="111">
        <f ca="1">COUNTIF(OFFSET(class2_1,MATCH(E$1,'2 класс'!$A:$A,0)-7+'Итог по классам'!$B17,,,),"Ф")</f>
        <v>0</v>
      </c>
      <c r="F17" s="111">
        <f ca="1">COUNTIF(OFFSET(class2_1,MATCH(F$1,'2 класс'!$A:$A,0)-7+'Итог по классам'!$B17,,,),"р")</f>
        <v>0</v>
      </c>
      <c r="G17" s="111">
        <f ca="1">COUNTIF(OFFSET(class2_1,MATCH(G$1,'2 класс'!$A:$A,0)-7+'Итог по классам'!$B17,,,),"ш")</f>
        <v>0</v>
      </c>
      <c r="H17" s="111">
        <f ca="1">COUNTIF(OFFSET(class2_2,MATCH(H$1,'2 класс'!$A:$A,0)-7+'Итог по классам'!$B17,,,),"Ф")</f>
        <v>0</v>
      </c>
      <c r="I17" s="111">
        <f ca="1">COUNTIF(OFFSET(class2_2,MATCH(I$1,'2 класс'!$A:$A,0)-7+'Итог по классам'!$B17,,,),"р")</f>
        <v>0</v>
      </c>
      <c r="J17" s="111">
        <f ca="1">COUNTIF(OFFSET(class2_2,MATCH(J$1,'2 класс'!$A:$A,0)-7+'Итог по классам'!$B17,,,),"ш")</f>
        <v>0</v>
      </c>
      <c r="K17" s="112">
        <f t="shared" ref="K17:M17" ca="1" si="46">H17+E17</f>
        <v>0</v>
      </c>
      <c r="L17" s="113">
        <f t="shared" ca="1" si="46"/>
        <v>0</v>
      </c>
      <c r="M17" s="113">
        <f t="shared" ca="1" si="46"/>
        <v>0</v>
      </c>
      <c r="N17" s="114">
        <f ca="1">COUNTIF(OFFSET(class2_1,MATCH(N$1,'2 класс'!$A:$A,0)-7+'Итог по классам'!$B17,,,),"Ф")</f>
        <v>0</v>
      </c>
      <c r="O17" s="111">
        <f ca="1">COUNTIF(OFFSET(class2_1,MATCH(O$1,'2 класс'!$A:$A,0)-7+'Итог по классам'!$B17,,,),"р")</f>
        <v>0</v>
      </c>
      <c r="P17" s="111">
        <f ca="1">COUNTIF(OFFSET(class2_1,MATCH(P$1,'2 класс'!$A:$A,0)-7+'Итог по классам'!$B17,,,),"ш")</f>
        <v>0</v>
      </c>
      <c r="Q17" s="111">
        <f ca="1">COUNTIF(OFFSET(class2_2,MATCH(Q$1,'2 класс'!$A:$A,0)-7+'Итог по классам'!$B17,,,),"Ф")</f>
        <v>0</v>
      </c>
      <c r="R17" s="111">
        <f ca="1">COUNTIF(OFFSET(class2_2,MATCH(R$1,'2 класс'!$A:$A,0)-7+'Итог по классам'!$B17,,,),"р")</f>
        <v>0</v>
      </c>
      <c r="S17" s="111">
        <f ca="1">COUNTIF(OFFSET(class2_2,MATCH(S$1,'2 класс'!$A:$A,0)-7+'Итог по классам'!$B17,,,),"ш")</f>
        <v>0</v>
      </c>
      <c r="T17" s="112">
        <f t="shared" ref="T17:V17" ca="1" si="47">Q17+N17</f>
        <v>0</v>
      </c>
      <c r="U17" s="113">
        <f t="shared" ca="1" si="47"/>
        <v>0</v>
      </c>
      <c r="V17" s="113">
        <f t="shared" ca="1" si="47"/>
        <v>0</v>
      </c>
      <c r="W17" s="114">
        <f ca="1">COUNTIF(OFFSET(class2_1,MATCH(W$1,'2 класс'!$A:$A,0)-7+'Итог по классам'!$B17,,,),"Ф")</f>
        <v>0</v>
      </c>
      <c r="X17" s="111">
        <f ca="1">COUNTIF(OFFSET(class2_1,MATCH(X$1,'2 класс'!$A:$A,0)-7+'Итог по классам'!$B17,,,),"р")</f>
        <v>0</v>
      </c>
      <c r="Y17" s="111">
        <f ca="1">COUNTIF(OFFSET(class2_1,MATCH(Y$1,'2 класс'!$A:$A,0)-7+'Итог по классам'!$B17,,,),"ш")</f>
        <v>0</v>
      </c>
      <c r="Z17" s="111">
        <f ca="1">COUNTIF(OFFSET(class2_2,MATCH(Z$1,'2 класс'!$A:$A,0)-7+'Итог по классам'!$B17,,,),"Ф")</f>
        <v>0</v>
      </c>
      <c r="AA17" s="111">
        <f ca="1">COUNTIF(OFFSET(class2_2,MATCH(AA$1,'2 класс'!$A:$A,0)-7+'Итог по классам'!$B17,,,),"р")</f>
        <v>0</v>
      </c>
      <c r="AB17" s="111">
        <f ca="1">COUNTIF(OFFSET(class2_2,MATCH(AB$1,'2 класс'!$A:$A,0)-7+'Итог по классам'!$B17,,,),"ш")</f>
        <v>0</v>
      </c>
      <c r="AC17" s="112">
        <f t="shared" ref="AC17:AE17" ca="1" si="48">Z17+W17</f>
        <v>0</v>
      </c>
      <c r="AD17" s="113">
        <f t="shared" ca="1" si="48"/>
        <v>0</v>
      </c>
      <c r="AE17" s="113">
        <f t="shared" ca="1" si="48"/>
        <v>0</v>
      </c>
      <c r="AF17" s="114" t="e">
        <f ca="1">COUNTIF(OFFSET(class2_1,MATCH(AF$1,'2 класс'!$A:$A,0)-7+'Итог по классам'!$B17,,,),"Ф")</f>
        <v>#N/A</v>
      </c>
      <c r="AG17" s="111" t="e">
        <f ca="1">COUNTIF(OFFSET(class2_1,MATCH(AG$1,'2 класс'!$A:$A,0)-7+'Итог по классам'!$B17,,,),"р")</f>
        <v>#N/A</v>
      </c>
      <c r="AH17" s="111" t="e">
        <f ca="1">COUNTIF(OFFSET(class2_1,MATCH(AH$1,'2 класс'!$A:$A,0)-7+'Итог по классам'!$B17,,,),"ш")</f>
        <v>#N/A</v>
      </c>
      <c r="AI17" s="111" t="e">
        <f ca="1">COUNTIF(OFFSET(class2_2,MATCH(AI$1,'2 класс'!$A:$A,0)-7+'Итог по классам'!$B17,,,),"Ф")</f>
        <v>#N/A</v>
      </c>
      <c r="AJ17" s="111" t="e">
        <f ca="1">COUNTIF(OFFSET(class2_2,MATCH(AJ$1,'2 класс'!$A:$A,0)-7+'Итог по классам'!$B17,,,),"р")</f>
        <v>#N/A</v>
      </c>
      <c r="AK17" s="111" t="e">
        <f ca="1">COUNTIF(OFFSET(class2_2,MATCH(AK$1,'2 класс'!$A:$A,0)-7+'Итог по классам'!$B17,,,),"ш")</f>
        <v>#N/A</v>
      </c>
      <c r="AL17" s="112" t="e">
        <f t="shared" ref="AL17:AN17" ca="1" si="49">AI17+AF17</f>
        <v>#N/A</v>
      </c>
      <c r="AM17" s="113" t="e">
        <f t="shared" ca="1" si="49"/>
        <v>#N/A</v>
      </c>
      <c r="AN17" s="113" t="e">
        <f t="shared" ca="1" si="49"/>
        <v>#N/A</v>
      </c>
    </row>
    <row r="18" spans="1:40" ht="15.75" x14ac:dyDescent="0.25">
      <c r="A18" s="68">
        <f t="shared" si="1"/>
        <v>3</v>
      </c>
      <c r="B18" s="23">
        <v>13</v>
      </c>
      <c r="C18" s="110" t="s">
        <v>84</v>
      </c>
      <c r="D18" s="110" t="s">
        <v>70</v>
      </c>
      <c r="E18" s="111">
        <f ca="1">COUNTIF(OFFSET(class2_1,MATCH(E$1,'2 класс'!$A:$A,0)-7+'Итог по классам'!$B18,,,),"Ф")</f>
        <v>0</v>
      </c>
      <c r="F18" s="111">
        <f ca="1">COUNTIF(OFFSET(class2_1,MATCH(F$1,'2 класс'!$A:$A,0)-7+'Итог по классам'!$B18,,,),"р")</f>
        <v>0</v>
      </c>
      <c r="G18" s="111">
        <f ca="1">COUNTIF(OFFSET(class2_1,MATCH(G$1,'2 класс'!$A:$A,0)-7+'Итог по классам'!$B18,,,),"ш")</f>
        <v>0</v>
      </c>
      <c r="H18" s="111">
        <f ca="1">COUNTIF(OFFSET(class2_2,MATCH(H$1,'2 класс'!$A:$A,0)-7+'Итог по классам'!$B18,,,),"Ф")</f>
        <v>0</v>
      </c>
      <c r="I18" s="111">
        <f ca="1">COUNTIF(OFFSET(class2_2,MATCH(I$1,'2 класс'!$A:$A,0)-7+'Итог по классам'!$B18,,,),"р")</f>
        <v>0</v>
      </c>
      <c r="J18" s="111">
        <f ca="1">COUNTIF(OFFSET(class2_2,MATCH(J$1,'2 класс'!$A:$A,0)-7+'Итог по классам'!$B18,,,),"ш")</f>
        <v>0</v>
      </c>
      <c r="K18" s="112">
        <f t="shared" ref="K18:M18" ca="1" si="50">H18+E18</f>
        <v>0</v>
      </c>
      <c r="L18" s="113">
        <f t="shared" ca="1" si="50"/>
        <v>0</v>
      </c>
      <c r="M18" s="113">
        <f t="shared" ca="1" si="50"/>
        <v>0</v>
      </c>
      <c r="N18" s="114">
        <f ca="1">COUNTIF(OFFSET(class2_1,MATCH(N$1,'2 класс'!$A:$A,0)-7+'Итог по классам'!$B18,,,),"Ф")</f>
        <v>0</v>
      </c>
      <c r="O18" s="111">
        <f ca="1">COUNTIF(OFFSET(class2_1,MATCH(O$1,'2 класс'!$A:$A,0)-7+'Итог по классам'!$B18,,,),"р")</f>
        <v>0</v>
      </c>
      <c r="P18" s="111">
        <f ca="1">COUNTIF(OFFSET(class2_1,MATCH(P$1,'2 класс'!$A:$A,0)-7+'Итог по классам'!$B18,,,),"ш")</f>
        <v>0</v>
      </c>
      <c r="Q18" s="111">
        <f ca="1">COUNTIF(OFFSET(class2_2,MATCH(Q$1,'2 класс'!$A:$A,0)-7+'Итог по классам'!$B18,,,),"Ф")</f>
        <v>0</v>
      </c>
      <c r="R18" s="111">
        <f ca="1">COUNTIF(OFFSET(class2_2,MATCH(R$1,'2 класс'!$A:$A,0)-7+'Итог по классам'!$B18,,,),"р")</f>
        <v>0</v>
      </c>
      <c r="S18" s="111">
        <f ca="1">COUNTIF(OFFSET(class2_2,MATCH(S$1,'2 класс'!$A:$A,0)-7+'Итог по классам'!$B18,,,),"ш")</f>
        <v>0</v>
      </c>
      <c r="T18" s="112">
        <f t="shared" ref="T18:V18" ca="1" si="51">Q18+N18</f>
        <v>0</v>
      </c>
      <c r="U18" s="113">
        <f t="shared" ca="1" si="51"/>
        <v>0</v>
      </c>
      <c r="V18" s="113">
        <f t="shared" ca="1" si="51"/>
        <v>0</v>
      </c>
      <c r="W18" s="114">
        <f ca="1">COUNTIF(OFFSET(class2_1,MATCH(W$1,'2 класс'!$A:$A,0)-7+'Итог по классам'!$B18,,,),"Ф")</f>
        <v>0</v>
      </c>
      <c r="X18" s="111">
        <f ca="1">COUNTIF(OFFSET(class2_1,MATCH(X$1,'2 класс'!$A:$A,0)-7+'Итог по классам'!$B18,,,),"р")</f>
        <v>0</v>
      </c>
      <c r="Y18" s="111">
        <f ca="1">COUNTIF(OFFSET(class2_1,MATCH(Y$1,'2 класс'!$A:$A,0)-7+'Итог по классам'!$B18,,,),"ш")</f>
        <v>0</v>
      </c>
      <c r="Z18" s="111">
        <f ca="1">COUNTIF(OFFSET(class2_2,MATCH(Z$1,'2 класс'!$A:$A,0)-7+'Итог по классам'!$B18,,,),"Ф")</f>
        <v>0</v>
      </c>
      <c r="AA18" s="111">
        <f ca="1">COUNTIF(OFFSET(class2_2,MATCH(AA$1,'2 класс'!$A:$A,0)-7+'Итог по классам'!$B18,,,),"р")</f>
        <v>0</v>
      </c>
      <c r="AB18" s="111">
        <f ca="1">COUNTIF(OFFSET(class2_2,MATCH(AB$1,'2 класс'!$A:$A,0)-7+'Итог по классам'!$B18,,,),"ш")</f>
        <v>0</v>
      </c>
      <c r="AC18" s="112">
        <f t="shared" ref="AC18:AE18" ca="1" si="52">Z18+W18</f>
        <v>0</v>
      </c>
      <c r="AD18" s="113">
        <f t="shared" ca="1" si="52"/>
        <v>0</v>
      </c>
      <c r="AE18" s="113">
        <f t="shared" ca="1" si="52"/>
        <v>0</v>
      </c>
      <c r="AF18" s="114" t="e">
        <f ca="1">COUNTIF(OFFSET(class2_1,MATCH(AF$1,'2 класс'!$A:$A,0)-7+'Итог по классам'!$B18,,,),"Ф")</f>
        <v>#N/A</v>
      </c>
      <c r="AG18" s="111" t="e">
        <f ca="1">COUNTIF(OFFSET(class2_1,MATCH(AG$1,'2 класс'!$A:$A,0)-7+'Итог по классам'!$B18,,,),"р")</f>
        <v>#N/A</v>
      </c>
      <c r="AH18" s="111" t="e">
        <f ca="1">COUNTIF(OFFSET(class2_1,MATCH(AH$1,'2 класс'!$A:$A,0)-7+'Итог по классам'!$B18,,,),"ш")</f>
        <v>#N/A</v>
      </c>
      <c r="AI18" s="111" t="e">
        <f ca="1">COUNTIF(OFFSET(class2_2,MATCH(AI$1,'2 класс'!$A:$A,0)-7+'Итог по классам'!$B18,,,),"Ф")</f>
        <v>#N/A</v>
      </c>
      <c r="AJ18" s="111" t="e">
        <f ca="1">COUNTIF(OFFSET(class2_2,MATCH(AJ$1,'2 класс'!$A:$A,0)-7+'Итог по классам'!$B18,,,),"р")</f>
        <v>#N/A</v>
      </c>
      <c r="AK18" s="111" t="e">
        <f ca="1">COUNTIF(OFFSET(class2_2,MATCH(AK$1,'2 класс'!$A:$A,0)-7+'Итог по классам'!$B18,,,),"ш")</f>
        <v>#N/A</v>
      </c>
      <c r="AL18" s="112" t="e">
        <f t="shared" ref="AL18:AN18" ca="1" si="53">AI18+AF18</f>
        <v>#N/A</v>
      </c>
      <c r="AM18" s="113" t="e">
        <f t="shared" ca="1" si="53"/>
        <v>#N/A</v>
      </c>
      <c r="AN18" s="113" t="e">
        <f t="shared" ca="1" si="53"/>
        <v>#N/A</v>
      </c>
    </row>
    <row r="19" spans="1:40" ht="15.75" x14ac:dyDescent="0.25">
      <c r="A19" s="68">
        <f>'3 класс'!C2</f>
        <v>4</v>
      </c>
      <c r="B19" s="23"/>
      <c r="C19" s="106" t="s">
        <v>88</v>
      </c>
      <c r="D19" s="106"/>
      <c r="E19" s="107" t="str">
        <f ca="1">"3 "&amp;CLEAN(OFFSET(cl3name,(E$1-1)*15,,,))</f>
        <v>3 А</v>
      </c>
      <c r="F19" s="108"/>
      <c r="G19" s="108"/>
      <c r="H19" s="108"/>
      <c r="I19" s="108"/>
      <c r="J19" s="108"/>
      <c r="K19" s="108"/>
      <c r="L19" s="108"/>
      <c r="M19" s="109"/>
      <c r="N19" s="107" t="str">
        <f ca="1">"3 "&amp;CLEAN(OFFSET(cl3name,(N$1-1)*15,,,))</f>
        <v>3 Б</v>
      </c>
      <c r="O19" s="108"/>
      <c r="P19" s="108"/>
      <c r="Q19" s="108"/>
      <c r="R19" s="108"/>
      <c r="S19" s="108"/>
      <c r="T19" s="108"/>
      <c r="U19" s="108"/>
      <c r="V19" s="109"/>
      <c r="W19" s="107" t="str">
        <f ca="1">"3 "&amp;CLEAN(OFFSET(cl3name,(W$1-1)*15,,,))</f>
        <v>3 В</v>
      </c>
      <c r="X19" s="108"/>
      <c r="Y19" s="108"/>
      <c r="Z19" s="108"/>
      <c r="AA19" s="108"/>
      <c r="AB19" s="108"/>
      <c r="AC19" s="108"/>
      <c r="AD19" s="108"/>
      <c r="AE19" s="109"/>
      <c r="AF19" s="107" t="str">
        <f ca="1">"3 "&amp;CLEAN(OFFSET(cl3name,(AF$1-1)*15,,,))</f>
        <v>3 Г</v>
      </c>
      <c r="AG19" s="108"/>
      <c r="AH19" s="108"/>
      <c r="AI19" s="108"/>
      <c r="AJ19" s="108"/>
      <c r="AK19" s="108"/>
      <c r="AL19" s="108"/>
      <c r="AM19" s="108"/>
      <c r="AN19" s="109"/>
    </row>
    <row r="20" spans="1:40" ht="15.75" x14ac:dyDescent="0.25">
      <c r="A20" s="68">
        <f t="shared" ref="A20:A32" si="54">A19</f>
        <v>4</v>
      </c>
      <c r="B20" s="23">
        <v>1</v>
      </c>
      <c r="C20" s="110" t="s">
        <v>72</v>
      </c>
      <c r="D20" s="110" t="s">
        <v>88</v>
      </c>
      <c r="E20" s="111">
        <f ca="1">COUNTIF(OFFSET(class3_1,MATCH(E$1,'3 класс'!$A:$A,0)-7+'Итог по классам'!$B20,,,),"Ф")</f>
        <v>0</v>
      </c>
      <c r="F20" s="111">
        <f ca="1">COUNTIF(OFFSET(class3_1,MATCH(F$1,'3 класс'!$A:$A,0)-7+'Итог по классам'!$B20,,,),"р")</f>
        <v>0</v>
      </c>
      <c r="G20" s="111">
        <f ca="1">COUNTIF(OFFSET(class3_1,MATCH(G$1,'3 класс'!$A:$A,0)-7+'Итог по классам'!$B20,,,),"ш")</f>
        <v>5</v>
      </c>
      <c r="H20" s="111">
        <f ca="1">COUNTIF(OFFSET(class3_2,MATCH(H$1,'3 класс'!$A:$A,0)-7+'Итог по классам'!$B20,,,),"Ф")</f>
        <v>0</v>
      </c>
      <c r="I20" s="111">
        <f ca="1">COUNTIF(OFFSET(class3_2,MATCH(I$1,'3 класс'!$A:$A,0)-7+'Итог по классам'!$B20,,,),"р")</f>
        <v>0</v>
      </c>
      <c r="J20" s="111">
        <f ca="1">COUNTIF(OFFSET(class3_2,MATCH(J$1,'3 класс'!$A:$A,0)-7+'Итог по классам'!$B20,,,),"ш")</f>
        <v>5</v>
      </c>
      <c r="K20" s="112">
        <f t="shared" ref="K20:M20" ca="1" si="55">H20+E20</f>
        <v>0</v>
      </c>
      <c r="L20" s="113">
        <f t="shared" ca="1" si="55"/>
        <v>0</v>
      </c>
      <c r="M20" s="113">
        <f t="shared" ca="1" si="55"/>
        <v>10</v>
      </c>
      <c r="N20" s="114">
        <f ca="1">COUNTIF(OFFSET(class3_1,MATCH(N$1,'3 класс'!$A:$A,0)-7+'Итог по классам'!$B20,,,),"Ф")</f>
        <v>0</v>
      </c>
      <c r="O20" s="111">
        <f ca="1">COUNTIF(OFFSET(class3_1,MATCH(O$1,'3 класс'!$A:$A,0)-7+'Итог по классам'!$B20,,,),"р")</f>
        <v>0</v>
      </c>
      <c r="P20" s="111">
        <f ca="1">COUNTIF(OFFSET(class3_1,MATCH(P$1,'3 класс'!$A:$A,0)-7+'Итог по классам'!$B20,,,),"ш")</f>
        <v>5</v>
      </c>
      <c r="Q20" s="111">
        <f ca="1">COUNTIF(OFFSET(class3_2,MATCH(Q$1,'3 класс'!$A:$A,0)-7+'Итог по классам'!$B20,,,),"Ф")</f>
        <v>0</v>
      </c>
      <c r="R20" s="111">
        <f ca="1">COUNTIF(OFFSET(class3_2,MATCH(R$1,'3 класс'!$A:$A,0)-7+'Итог по классам'!$B20,,,),"р")</f>
        <v>0</v>
      </c>
      <c r="S20" s="111">
        <f ca="1">COUNTIF(OFFSET(class3_2,MATCH(S$1,'3 класс'!$A:$A,0)-7+'Итог по классам'!$B20,,,),"ш")</f>
        <v>5</v>
      </c>
      <c r="T20" s="112">
        <f t="shared" ref="T20:V20" ca="1" si="56">Q20+N20</f>
        <v>0</v>
      </c>
      <c r="U20" s="113">
        <f t="shared" ca="1" si="56"/>
        <v>0</v>
      </c>
      <c r="V20" s="113">
        <f t="shared" ca="1" si="56"/>
        <v>10</v>
      </c>
      <c r="W20" s="114">
        <f ca="1">COUNTIF(OFFSET(class3_1,MATCH(W$1,'3 класс'!$A:$A,0)-7+'Итог по классам'!$B20,,,),"Ф")</f>
        <v>0</v>
      </c>
      <c r="X20" s="111">
        <f ca="1">COUNTIF(OFFSET(class3_1,MATCH(X$1,'3 класс'!$A:$A,0)-7+'Итог по классам'!$B20,,,),"р")</f>
        <v>0</v>
      </c>
      <c r="Y20" s="111">
        <f ca="1">COUNTIF(OFFSET(class3_1,MATCH(Y$1,'3 класс'!$A:$A,0)-7+'Итог по классам'!$B20,,,),"ш")</f>
        <v>5</v>
      </c>
      <c r="Z20" s="111">
        <f ca="1">COUNTIF(OFFSET(class3_2,MATCH(Z$1,'3 класс'!$A:$A,0)-7+'Итог по классам'!$B20,,,),"Ф")</f>
        <v>0</v>
      </c>
      <c r="AA20" s="111">
        <f ca="1">COUNTIF(OFFSET(class3_2,MATCH(AA$1,'3 класс'!$A:$A,0)-7+'Итог по классам'!$B20,,,),"р")</f>
        <v>0</v>
      </c>
      <c r="AB20" s="111">
        <f ca="1">COUNTIF(OFFSET(class3_2,MATCH(AB$1,'3 класс'!$A:$A,0)-7+'Итог по классам'!$B20,,,),"ш")</f>
        <v>5</v>
      </c>
      <c r="AC20" s="112">
        <f t="shared" ref="AC20:AE20" ca="1" si="57">Z20+W20</f>
        <v>0</v>
      </c>
      <c r="AD20" s="113">
        <f t="shared" ca="1" si="57"/>
        <v>0</v>
      </c>
      <c r="AE20" s="113">
        <f t="shared" ca="1" si="57"/>
        <v>10</v>
      </c>
      <c r="AF20" s="114">
        <f ca="1">COUNTIF(OFFSET(class3_1,MATCH(AF$1,'3 класс'!$A:$A,0)-7+'Итог по классам'!$B20,,,),"Ф")</f>
        <v>0</v>
      </c>
      <c r="AG20" s="111">
        <f ca="1">COUNTIF(OFFSET(class3_1,MATCH(AG$1,'3 класс'!$A:$A,0)-7+'Итог по классам'!$B20,,,),"р")</f>
        <v>0</v>
      </c>
      <c r="AH20" s="111">
        <f ca="1">COUNTIF(OFFSET(class3_1,MATCH(AH$1,'3 класс'!$A:$A,0)-7+'Итог по классам'!$B20,,,),"ш")</f>
        <v>5</v>
      </c>
      <c r="AI20" s="111">
        <f ca="1">COUNTIF(OFFSET(class3_2,MATCH(AI$1,'3 класс'!$A:$A,0)-7+'Итог по классам'!$B20,,,),"Ф")</f>
        <v>0</v>
      </c>
      <c r="AJ20" s="111">
        <f ca="1">COUNTIF(OFFSET(class3_2,MATCH(AJ$1,'3 класс'!$A:$A,0)-7+'Итог по классам'!$B20,,,),"р")</f>
        <v>0</v>
      </c>
      <c r="AK20" s="111">
        <f ca="1">COUNTIF(OFFSET(class3_2,MATCH(AK$1,'3 класс'!$A:$A,0)-7+'Итог по классам'!$B20,,,),"ш")</f>
        <v>5</v>
      </c>
      <c r="AL20" s="112">
        <f t="shared" ref="AL20:AN20" ca="1" si="58">AI20+AF20</f>
        <v>0</v>
      </c>
      <c r="AM20" s="113">
        <f t="shared" ca="1" si="58"/>
        <v>0</v>
      </c>
      <c r="AN20" s="113">
        <f t="shared" ca="1" si="58"/>
        <v>10</v>
      </c>
    </row>
    <row r="21" spans="1:40" ht="15.75" x14ac:dyDescent="0.25">
      <c r="A21" s="68">
        <f t="shared" si="54"/>
        <v>4</v>
      </c>
      <c r="B21" s="23">
        <v>2</v>
      </c>
      <c r="C21" s="110" t="s">
        <v>73</v>
      </c>
      <c r="D21" s="110" t="s">
        <v>88</v>
      </c>
      <c r="E21" s="111">
        <f ca="1">COUNTIF(OFFSET(class3_1,MATCH(E$1,'3 класс'!$A:$A,0)-7+'Итог по классам'!$B21,,,),"Ф")</f>
        <v>0</v>
      </c>
      <c r="F21" s="111">
        <f ca="1">COUNTIF(OFFSET(class3_1,MATCH(F$1,'3 класс'!$A:$A,0)-7+'Итог по классам'!$B21,,,),"р")</f>
        <v>0</v>
      </c>
      <c r="G21" s="111">
        <f ca="1">COUNTIF(OFFSET(class3_1,MATCH(G$1,'3 класс'!$A:$A,0)-7+'Итог по классам'!$B21,,,),"ш")</f>
        <v>3</v>
      </c>
      <c r="H21" s="111">
        <f ca="1">COUNTIF(OFFSET(class3_2,MATCH(H$1,'3 класс'!$A:$A,0)-7+'Итог по классам'!$B21,,,),"Ф")</f>
        <v>0</v>
      </c>
      <c r="I21" s="111">
        <f ca="1">COUNTIF(OFFSET(class3_2,MATCH(I$1,'3 класс'!$A:$A,0)-7+'Итог по классам'!$B21,,,),"р")</f>
        <v>0</v>
      </c>
      <c r="J21" s="111">
        <f ca="1">COUNTIF(OFFSET(class3_2,MATCH(J$1,'3 класс'!$A:$A,0)-7+'Итог по классам'!$B21,,,),"ш")</f>
        <v>3</v>
      </c>
      <c r="K21" s="112">
        <f t="shared" ref="K21:M21" ca="1" si="59">H21+E21</f>
        <v>0</v>
      </c>
      <c r="L21" s="113">
        <f t="shared" ca="1" si="59"/>
        <v>0</v>
      </c>
      <c r="M21" s="113">
        <f t="shared" ca="1" si="59"/>
        <v>6</v>
      </c>
      <c r="N21" s="114">
        <f ca="1">COUNTIF(OFFSET(class3_1,MATCH(N$1,'3 класс'!$A:$A,0)-7+'Итог по классам'!$B21,,,),"Ф")</f>
        <v>0</v>
      </c>
      <c r="O21" s="111">
        <f ca="1">COUNTIF(OFFSET(class3_1,MATCH(O$1,'3 класс'!$A:$A,0)-7+'Итог по классам'!$B21,,,),"р")</f>
        <v>0</v>
      </c>
      <c r="P21" s="111">
        <f ca="1">COUNTIF(OFFSET(class3_1,MATCH(P$1,'3 класс'!$A:$A,0)-7+'Итог по классам'!$B21,,,),"ш")</f>
        <v>3</v>
      </c>
      <c r="Q21" s="111">
        <f ca="1">COUNTIF(OFFSET(class3_2,MATCH(Q$1,'3 класс'!$A:$A,0)-7+'Итог по классам'!$B21,,,),"Ф")</f>
        <v>0</v>
      </c>
      <c r="R21" s="111">
        <f ca="1">COUNTIF(OFFSET(class3_2,MATCH(R$1,'3 класс'!$A:$A,0)-7+'Итог по классам'!$B21,,,),"р")</f>
        <v>0</v>
      </c>
      <c r="S21" s="111">
        <f ca="1">COUNTIF(OFFSET(class3_2,MATCH(S$1,'3 класс'!$A:$A,0)-7+'Итог по классам'!$B21,,,),"ш")</f>
        <v>3</v>
      </c>
      <c r="T21" s="112">
        <f t="shared" ref="T21:V21" ca="1" si="60">Q21+N21</f>
        <v>0</v>
      </c>
      <c r="U21" s="113">
        <f t="shared" ca="1" si="60"/>
        <v>0</v>
      </c>
      <c r="V21" s="113">
        <f t="shared" ca="1" si="60"/>
        <v>6</v>
      </c>
      <c r="W21" s="114">
        <f ca="1">COUNTIF(OFFSET(class3_1,MATCH(W$1,'3 класс'!$A:$A,0)-7+'Итог по классам'!$B21,,,),"Ф")</f>
        <v>0</v>
      </c>
      <c r="X21" s="111">
        <f ca="1">COUNTIF(OFFSET(class3_1,MATCH(X$1,'3 класс'!$A:$A,0)-7+'Итог по классам'!$B21,,,),"р")</f>
        <v>0</v>
      </c>
      <c r="Y21" s="111">
        <f ca="1">COUNTIF(OFFSET(class3_1,MATCH(Y$1,'3 класс'!$A:$A,0)-7+'Итог по классам'!$B21,,,),"ш")</f>
        <v>3</v>
      </c>
      <c r="Z21" s="111">
        <f ca="1">COUNTIF(OFFSET(class3_2,MATCH(Z$1,'3 класс'!$A:$A,0)-7+'Итог по классам'!$B21,,,),"Ф")</f>
        <v>0</v>
      </c>
      <c r="AA21" s="111">
        <f ca="1">COUNTIF(OFFSET(class3_2,MATCH(AA$1,'3 класс'!$A:$A,0)-7+'Итог по классам'!$B21,,,),"р")</f>
        <v>0</v>
      </c>
      <c r="AB21" s="111">
        <f ca="1">COUNTIF(OFFSET(class3_2,MATCH(AB$1,'3 класс'!$A:$A,0)-7+'Итог по классам'!$B21,,,),"ш")</f>
        <v>3</v>
      </c>
      <c r="AC21" s="112">
        <f t="shared" ref="AC21:AE21" ca="1" si="61">Z21+W21</f>
        <v>0</v>
      </c>
      <c r="AD21" s="113">
        <f t="shared" ca="1" si="61"/>
        <v>0</v>
      </c>
      <c r="AE21" s="113">
        <f t="shared" ca="1" si="61"/>
        <v>6</v>
      </c>
      <c r="AF21" s="114">
        <f ca="1">COUNTIF(OFFSET(class3_1,MATCH(AF$1,'3 класс'!$A:$A,0)-7+'Итог по классам'!$B21,,,),"Ф")</f>
        <v>0</v>
      </c>
      <c r="AG21" s="111">
        <f ca="1">COUNTIF(OFFSET(class3_1,MATCH(AG$1,'3 класс'!$A:$A,0)-7+'Итог по классам'!$B21,,,),"р")</f>
        <v>0</v>
      </c>
      <c r="AH21" s="111">
        <f ca="1">COUNTIF(OFFSET(class3_1,MATCH(AH$1,'3 класс'!$A:$A,0)-7+'Итог по классам'!$B21,,,),"ш")</f>
        <v>3</v>
      </c>
      <c r="AI21" s="111">
        <f ca="1">COUNTIF(OFFSET(class3_2,MATCH(AI$1,'3 класс'!$A:$A,0)-7+'Итог по классам'!$B21,,,),"Ф")</f>
        <v>0</v>
      </c>
      <c r="AJ21" s="111">
        <f ca="1">COUNTIF(OFFSET(class3_2,MATCH(AJ$1,'3 класс'!$A:$A,0)-7+'Итог по классам'!$B21,,,),"р")</f>
        <v>0</v>
      </c>
      <c r="AK21" s="111">
        <f ca="1">COUNTIF(OFFSET(class3_2,MATCH(AK$1,'3 класс'!$A:$A,0)-7+'Итог по классам'!$B21,,,),"ш")</f>
        <v>3</v>
      </c>
      <c r="AL21" s="112">
        <f t="shared" ref="AL21:AN21" ca="1" si="62">AI21+AF21</f>
        <v>0</v>
      </c>
      <c r="AM21" s="113">
        <f t="shared" ca="1" si="62"/>
        <v>0</v>
      </c>
      <c r="AN21" s="113">
        <f t="shared" ca="1" si="62"/>
        <v>6</v>
      </c>
    </row>
    <row r="22" spans="1:40" ht="15.75" x14ac:dyDescent="0.25">
      <c r="A22" s="68">
        <f t="shared" si="54"/>
        <v>4</v>
      </c>
      <c r="B22" s="23">
        <v>3</v>
      </c>
      <c r="C22" s="110" t="s">
        <v>74</v>
      </c>
      <c r="D22" s="110" t="s">
        <v>88</v>
      </c>
      <c r="E22" s="111">
        <f ca="1">COUNTIF(OFFSET(class3_1,MATCH(E$1,'3 класс'!$A:$A,0)-7+'Итог по классам'!$B22,,,),"Ф")</f>
        <v>0</v>
      </c>
      <c r="F22" s="111">
        <f ca="1">COUNTIF(OFFSET(class3_1,MATCH(F$1,'3 класс'!$A:$A,0)-7+'Итог по классам'!$B22,,,),"р")</f>
        <v>0</v>
      </c>
      <c r="G22" s="111">
        <f ca="1">COUNTIF(OFFSET(class3_1,MATCH(G$1,'3 класс'!$A:$A,0)-7+'Итог по классам'!$B22,,,),"ш")</f>
        <v>0</v>
      </c>
      <c r="H22" s="111">
        <f ca="1">COUNTIF(OFFSET(class3_2,MATCH(H$1,'3 класс'!$A:$A,0)-7+'Итог по классам'!$B22,,,),"Ф")</f>
        <v>0</v>
      </c>
      <c r="I22" s="111">
        <f ca="1">COUNTIF(OFFSET(class3_2,MATCH(I$1,'3 класс'!$A:$A,0)-7+'Итог по классам'!$B22,,,),"р")</f>
        <v>0</v>
      </c>
      <c r="J22" s="111">
        <f ca="1">COUNTIF(OFFSET(class3_2,MATCH(J$1,'3 класс'!$A:$A,0)-7+'Итог по классам'!$B22,,,),"ш")</f>
        <v>0</v>
      </c>
      <c r="K22" s="112">
        <f t="shared" ref="K22:M22" ca="1" si="63">H22+E22</f>
        <v>0</v>
      </c>
      <c r="L22" s="113">
        <f t="shared" ca="1" si="63"/>
        <v>0</v>
      </c>
      <c r="M22" s="113">
        <f t="shared" ca="1" si="63"/>
        <v>0</v>
      </c>
      <c r="N22" s="114">
        <f ca="1">COUNTIF(OFFSET(class3_1,MATCH(N$1,'3 класс'!$A:$A,0)-7+'Итог по классам'!$B22,,,),"Ф")</f>
        <v>0</v>
      </c>
      <c r="O22" s="111">
        <f ca="1">COUNTIF(OFFSET(class3_1,MATCH(O$1,'3 класс'!$A:$A,0)-7+'Итог по классам'!$B22,,,),"р")</f>
        <v>0</v>
      </c>
      <c r="P22" s="111">
        <f ca="1">COUNTIF(OFFSET(class3_1,MATCH(P$1,'3 класс'!$A:$A,0)-7+'Итог по классам'!$B22,,,),"ш")</f>
        <v>0</v>
      </c>
      <c r="Q22" s="111">
        <f ca="1">COUNTIF(OFFSET(class3_2,MATCH(Q$1,'3 класс'!$A:$A,0)-7+'Итог по классам'!$B22,,,),"Ф")</f>
        <v>0</v>
      </c>
      <c r="R22" s="111">
        <f ca="1">COUNTIF(OFFSET(class3_2,MATCH(R$1,'3 класс'!$A:$A,0)-7+'Итог по классам'!$B22,,,),"р")</f>
        <v>0</v>
      </c>
      <c r="S22" s="111">
        <f ca="1">COUNTIF(OFFSET(class3_2,MATCH(S$1,'3 класс'!$A:$A,0)-7+'Итог по классам'!$B22,,,),"ш")</f>
        <v>0</v>
      </c>
      <c r="T22" s="112">
        <f t="shared" ref="T22:V22" ca="1" si="64">Q22+N22</f>
        <v>0</v>
      </c>
      <c r="U22" s="113">
        <f t="shared" ca="1" si="64"/>
        <v>0</v>
      </c>
      <c r="V22" s="113">
        <f t="shared" ca="1" si="64"/>
        <v>0</v>
      </c>
      <c r="W22" s="114">
        <f ca="1">COUNTIF(OFFSET(class3_1,MATCH(W$1,'3 класс'!$A:$A,0)-7+'Итог по классам'!$B22,,,),"Ф")</f>
        <v>0</v>
      </c>
      <c r="X22" s="111">
        <f ca="1">COUNTIF(OFFSET(class3_1,MATCH(X$1,'3 класс'!$A:$A,0)-7+'Итог по классам'!$B22,,,),"р")</f>
        <v>0</v>
      </c>
      <c r="Y22" s="111">
        <f ca="1">COUNTIF(OFFSET(class3_1,MATCH(Y$1,'3 класс'!$A:$A,0)-7+'Итог по классам'!$B22,,,),"ш")</f>
        <v>0</v>
      </c>
      <c r="Z22" s="111">
        <f ca="1">COUNTIF(OFFSET(class3_2,MATCH(Z$1,'3 класс'!$A:$A,0)-7+'Итог по классам'!$B22,,,),"Ф")</f>
        <v>0</v>
      </c>
      <c r="AA22" s="111">
        <f ca="1">COUNTIF(OFFSET(class3_2,MATCH(AA$1,'3 класс'!$A:$A,0)-7+'Итог по классам'!$B22,,,),"р")</f>
        <v>0</v>
      </c>
      <c r="AB22" s="111">
        <f ca="1">COUNTIF(OFFSET(class3_2,MATCH(AB$1,'3 класс'!$A:$A,0)-7+'Итог по классам'!$B22,,,),"ш")</f>
        <v>0</v>
      </c>
      <c r="AC22" s="112">
        <f t="shared" ref="AC22:AE22" ca="1" si="65">Z22+W22</f>
        <v>0</v>
      </c>
      <c r="AD22" s="113">
        <f t="shared" ca="1" si="65"/>
        <v>0</v>
      </c>
      <c r="AE22" s="113">
        <f t="shared" ca="1" si="65"/>
        <v>0</v>
      </c>
      <c r="AF22" s="114">
        <f ca="1">COUNTIF(OFFSET(class3_1,MATCH(AF$1,'3 класс'!$A:$A,0)-7+'Итог по классам'!$B22,,,),"Ф")</f>
        <v>0</v>
      </c>
      <c r="AG22" s="111">
        <f ca="1">COUNTIF(OFFSET(class3_1,MATCH(AG$1,'3 класс'!$A:$A,0)-7+'Итог по классам'!$B22,,,),"р")</f>
        <v>0</v>
      </c>
      <c r="AH22" s="111">
        <f ca="1">COUNTIF(OFFSET(class3_1,MATCH(AH$1,'3 класс'!$A:$A,0)-7+'Итог по классам'!$B22,,,),"ш")</f>
        <v>0</v>
      </c>
      <c r="AI22" s="111">
        <f ca="1">COUNTIF(OFFSET(class3_2,MATCH(AI$1,'3 класс'!$A:$A,0)-7+'Итог по классам'!$B22,,,),"Ф")</f>
        <v>0</v>
      </c>
      <c r="AJ22" s="111">
        <f ca="1">COUNTIF(OFFSET(class3_2,MATCH(AJ$1,'3 класс'!$A:$A,0)-7+'Итог по классам'!$B22,,,),"р")</f>
        <v>0</v>
      </c>
      <c r="AK22" s="111">
        <f ca="1">COUNTIF(OFFSET(class3_2,MATCH(AK$1,'3 класс'!$A:$A,0)-7+'Итог по классам'!$B22,,,),"ш")</f>
        <v>0</v>
      </c>
      <c r="AL22" s="112">
        <f t="shared" ref="AL22:AN22" ca="1" si="66">AI22+AF22</f>
        <v>0</v>
      </c>
      <c r="AM22" s="113">
        <f t="shared" ca="1" si="66"/>
        <v>0</v>
      </c>
      <c r="AN22" s="113">
        <f t="shared" ca="1" si="66"/>
        <v>0</v>
      </c>
    </row>
    <row r="23" spans="1:40" ht="15.75" x14ac:dyDescent="0.25">
      <c r="A23" s="68">
        <f t="shared" si="54"/>
        <v>4</v>
      </c>
      <c r="B23" s="23">
        <v>4</v>
      </c>
      <c r="C23" s="110" t="s">
        <v>75</v>
      </c>
      <c r="D23" s="110" t="s">
        <v>88</v>
      </c>
      <c r="E23" s="111">
        <f ca="1">COUNTIF(OFFSET(class3_1,MATCH(E$1,'3 класс'!$A:$A,0)-7+'Итог по классам'!$B23,,,),"Ф")</f>
        <v>0</v>
      </c>
      <c r="F23" s="111">
        <f ca="1">COUNTIF(OFFSET(class3_1,MATCH(F$1,'3 класс'!$A:$A,0)-7+'Итог по классам'!$B23,,,),"р")</f>
        <v>0</v>
      </c>
      <c r="G23" s="111">
        <f ca="1">COUNTIF(OFFSET(class3_1,MATCH(G$1,'3 класс'!$A:$A,0)-7+'Итог по классам'!$B23,,,),"ш")</f>
        <v>0</v>
      </c>
      <c r="H23" s="111">
        <f ca="1">COUNTIF(OFFSET(class3_2,MATCH(H$1,'3 класс'!$A:$A,0)-7+'Итог по классам'!$B23,,,),"Ф")</f>
        <v>0</v>
      </c>
      <c r="I23" s="111">
        <f ca="1">COUNTIF(OFFSET(class3_2,MATCH(I$1,'3 класс'!$A:$A,0)-7+'Итог по классам'!$B23,,,),"р")</f>
        <v>0</v>
      </c>
      <c r="J23" s="111">
        <f ca="1">COUNTIF(OFFSET(class3_2,MATCH(J$1,'3 класс'!$A:$A,0)-7+'Итог по классам'!$B23,,,),"ш")</f>
        <v>0</v>
      </c>
      <c r="K23" s="112">
        <f t="shared" ref="K23:M23" ca="1" si="67">H23+E23</f>
        <v>0</v>
      </c>
      <c r="L23" s="113">
        <f t="shared" ca="1" si="67"/>
        <v>0</v>
      </c>
      <c r="M23" s="113">
        <f t="shared" ca="1" si="67"/>
        <v>0</v>
      </c>
      <c r="N23" s="114">
        <f ca="1">COUNTIF(OFFSET(class3_1,MATCH(N$1,'3 класс'!$A:$A,0)-7+'Итог по классам'!$B23,,,),"Ф")</f>
        <v>0</v>
      </c>
      <c r="O23" s="111">
        <f ca="1">COUNTIF(OFFSET(class3_1,MATCH(O$1,'3 класс'!$A:$A,0)-7+'Итог по классам'!$B23,,,),"р")</f>
        <v>0</v>
      </c>
      <c r="P23" s="111">
        <f ca="1">COUNTIF(OFFSET(class3_1,MATCH(P$1,'3 класс'!$A:$A,0)-7+'Итог по классам'!$B23,,,),"ш")</f>
        <v>0</v>
      </c>
      <c r="Q23" s="111">
        <f ca="1">COUNTIF(OFFSET(class3_2,MATCH(Q$1,'3 класс'!$A:$A,0)-7+'Итог по классам'!$B23,,,),"Ф")</f>
        <v>0</v>
      </c>
      <c r="R23" s="111">
        <f ca="1">COUNTIF(OFFSET(class3_2,MATCH(R$1,'3 класс'!$A:$A,0)-7+'Итог по классам'!$B23,,,),"р")</f>
        <v>0</v>
      </c>
      <c r="S23" s="111">
        <f ca="1">COUNTIF(OFFSET(class3_2,MATCH(S$1,'3 класс'!$A:$A,0)-7+'Итог по классам'!$B23,,,),"ш")</f>
        <v>0</v>
      </c>
      <c r="T23" s="112">
        <f t="shared" ref="T23:V23" ca="1" si="68">Q23+N23</f>
        <v>0</v>
      </c>
      <c r="U23" s="113">
        <f t="shared" ca="1" si="68"/>
        <v>0</v>
      </c>
      <c r="V23" s="113">
        <f t="shared" ca="1" si="68"/>
        <v>0</v>
      </c>
      <c r="W23" s="114">
        <f ca="1">COUNTIF(OFFSET(class3_1,MATCH(W$1,'3 класс'!$A:$A,0)-7+'Итог по классам'!$B23,,,),"Ф")</f>
        <v>0</v>
      </c>
      <c r="X23" s="111">
        <f ca="1">COUNTIF(OFFSET(class3_1,MATCH(X$1,'3 класс'!$A:$A,0)-7+'Итог по классам'!$B23,,,),"р")</f>
        <v>0</v>
      </c>
      <c r="Y23" s="111">
        <f ca="1">COUNTIF(OFFSET(class3_1,MATCH(Y$1,'3 класс'!$A:$A,0)-7+'Итог по классам'!$B23,,,),"ш")</f>
        <v>0</v>
      </c>
      <c r="Z23" s="111">
        <f ca="1">COUNTIF(OFFSET(class3_2,MATCH(Z$1,'3 класс'!$A:$A,0)-7+'Итог по классам'!$B23,,,),"Ф")</f>
        <v>0</v>
      </c>
      <c r="AA23" s="111">
        <f ca="1">COUNTIF(OFFSET(class3_2,MATCH(AA$1,'3 класс'!$A:$A,0)-7+'Итог по классам'!$B23,,,),"р")</f>
        <v>0</v>
      </c>
      <c r="AB23" s="111">
        <f ca="1">COUNTIF(OFFSET(class3_2,MATCH(AB$1,'3 класс'!$A:$A,0)-7+'Итог по классам'!$B23,,,),"ш")</f>
        <v>0</v>
      </c>
      <c r="AC23" s="112">
        <f t="shared" ref="AC23:AE23" ca="1" si="69">Z23+W23</f>
        <v>0</v>
      </c>
      <c r="AD23" s="113">
        <f t="shared" ca="1" si="69"/>
        <v>0</v>
      </c>
      <c r="AE23" s="113">
        <f t="shared" ca="1" si="69"/>
        <v>0</v>
      </c>
      <c r="AF23" s="114">
        <f ca="1">COUNTIF(OFFSET(class3_1,MATCH(AF$1,'3 класс'!$A:$A,0)-7+'Итог по классам'!$B23,,,),"Ф")</f>
        <v>0</v>
      </c>
      <c r="AG23" s="111">
        <f ca="1">COUNTIF(OFFSET(class3_1,MATCH(AG$1,'3 класс'!$A:$A,0)-7+'Итог по классам'!$B23,,,),"р")</f>
        <v>0</v>
      </c>
      <c r="AH23" s="111">
        <f ca="1">COUNTIF(OFFSET(class3_1,MATCH(AH$1,'3 класс'!$A:$A,0)-7+'Итог по классам'!$B23,,,),"ш")</f>
        <v>0</v>
      </c>
      <c r="AI23" s="111">
        <f ca="1">COUNTIF(OFFSET(class3_2,MATCH(AI$1,'3 класс'!$A:$A,0)-7+'Итог по классам'!$B23,,,),"Ф")</f>
        <v>0</v>
      </c>
      <c r="AJ23" s="111">
        <f ca="1">COUNTIF(OFFSET(class3_2,MATCH(AJ$1,'3 класс'!$A:$A,0)-7+'Итог по классам'!$B23,,,),"р")</f>
        <v>0</v>
      </c>
      <c r="AK23" s="111">
        <f ca="1">COUNTIF(OFFSET(class3_2,MATCH(AK$1,'3 класс'!$A:$A,0)-7+'Итог по классам'!$B23,,,),"ш")</f>
        <v>0</v>
      </c>
      <c r="AL23" s="112">
        <f t="shared" ref="AL23:AN23" ca="1" si="70">AI23+AF23</f>
        <v>0</v>
      </c>
      <c r="AM23" s="113">
        <f t="shared" ca="1" si="70"/>
        <v>0</v>
      </c>
      <c r="AN23" s="113">
        <f t="shared" ca="1" si="70"/>
        <v>0</v>
      </c>
    </row>
    <row r="24" spans="1:40" ht="15.75" x14ac:dyDescent="0.25">
      <c r="A24" s="68">
        <f t="shared" si="54"/>
        <v>4</v>
      </c>
      <c r="B24" s="23">
        <v>5</v>
      </c>
      <c r="C24" s="110" t="s">
        <v>76</v>
      </c>
      <c r="D24" s="110" t="s">
        <v>88</v>
      </c>
      <c r="E24" s="111">
        <f ca="1">COUNTIF(OFFSET(class3_1,MATCH(E$1,'3 класс'!$A:$A,0)-7+'Итог по классам'!$B24,,,),"Ф")</f>
        <v>0</v>
      </c>
      <c r="F24" s="111">
        <f ca="1">COUNTIF(OFFSET(class3_1,MATCH(F$1,'3 класс'!$A:$A,0)-7+'Итог по классам'!$B24,,,),"р")</f>
        <v>0</v>
      </c>
      <c r="G24" s="111">
        <f ca="1">COUNTIF(OFFSET(class3_1,MATCH(G$1,'3 класс'!$A:$A,0)-7+'Итог по классам'!$B24,,,),"ш")</f>
        <v>2</v>
      </c>
      <c r="H24" s="111">
        <f ca="1">COUNTIF(OFFSET(class3_2,MATCH(H$1,'3 класс'!$A:$A,0)-7+'Итог по классам'!$B24,,,),"Ф")</f>
        <v>0</v>
      </c>
      <c r="I24" s="111">
        <f ca="1">COUNTIF(OFFSET(class3_2,MATCH(I$1,'3 класс'!$A:$A,0)-7+'Итог по классам'!$B24,,,),"р")</f>
        <v>0</v>
      </c>
      <c r="J24" s="111">
        <f ca="1">COUNTIF(OFFSET(class3_2,MATCH(J$1,'3 класс'!$A:$A,0)-7+'Итог по классам'!$B24,,,),"ш")</f>
        <v>2</v>
      </c>
      <c r="K24" s="112">
        <f t="shared" ref="K24:M24" ca="1" si="71">H24+E24</f>
        <v>0</v>
      </c>
      <c r="L24" s="113">
        <f t="shared" ca="1" si="71"/>
        <v>0</v>
      </c>
      <c r="M24" s="113">
        <f t="shared" ca="1" si="71"/>
        <v>4</v>
      </c>
      <c r="N24" s="114">
        <f ca="1">COUNTIF(OFFSET(class3_1,MATCH(N$1,'3 класс'!$A:$A,0)-7+'Итог по классам'!$B24,,,),"Ф")</f>
        <v>0</v>
      </c>
      <c r="O24" s="111">
        <f ca="1">COUNTIF(OFFSET(class3_1,MATCH(O$1,'3 класс'!$A:$A,0)-7+'Итог по классам'!$B24,,,),"р")</f>
        <v>0</v>
      </c>
      <c r="P24" s="111">
        <f ca="1">COUNTIF(OFFSET(class3_1,MATCH(P$1,'3 класс'!$A:$A,0)-7+'Итог по классам'!$B24,,,),"ш")</f>
        <v>2</v>
      </c>
      <c r="Q24" s="111">
        <f ca="1">COUNTIF(OFFSET(class3_2,MATCH(Q$1,'3 класс'!$A:$A,0)-7+'Итог по классам'!$B24,,,),"Ф")</f>
        <v>0</v>
      </c>
      <c r="R24" s="111">
        <f ca="1">COUNTIF(OFFSET(class3_2,MATCH(R$1,'3 класс'!$A:$A,0)-7+'Итог по классам'!$B24,,,),"р")</f>
        <v>0</v>
      </c>
      <c r="S24" s="111">
        <f ca="1">COUNTIF(OFFSET(class3_2,MATCH(S$1,'3 класс'!$A:$A,0)-7+'Итог по классам'!$B24,,,),"ш")</f>
        <v>2</v>
      </c>
      <c r="T24" s="112">
        <f t="shared" ref="T24:V24" ca="1" si="72">Q24+N24</f>
        <v>0</v>
      </c>
      <c r="U24" s="113">
        <f t="shared" ca="1" si="72"/>
        <v>0</v>
      </c>
      <c r="V24" s="113">
        <f t="shared" ca="1" si="72"/>
        <v>4</v>
      </c>
      <c r="W24" s="114">
        <f ca="1">COUNTIF(OFFSET(class3_1,MATCH(W$1,'3 класс'!$A:$A,0)-7+'Итог по классам'!$B24,,,),"Ф")</f>
        <v>0</v>
      </c>
      <c r="X24" s="111">
        <f ca="1">COUNTIF(OFFSET(class3_1,MATCH(X$1,'3 класс'!$A:$A,0)-7+'Итог по классам'!$B24,,,),"р")</f>
        <v>0</v>
      </c>
      <c r="Y24" s="111">
        <f ca="1">COUNTIF(OFFSET(class3_1,MATCH(Y$1,'3 класс'!$A:$A,0)-7+'Итог по классам'!$B24,,,),"ш")</f>
        <v>2</v>
      </c>
      <c r="Z24" s="111">
        <f ca="1">COUNTIF(OFFSET(class3_2,MATCH(Z$1,'3 класс'!$A:$A,0)-7+'Итог по классам'!$B24,,,),"Ф")</f>
        <v>0</v>
      </c>
      <c r="AA24" s="111">
        <f ca="1">COUNTIF(OFFSET(class3_2,MATCH(AA$1,'3 класс'!$A:$A,0)-7+'Итог по классам'!$B24,,,),"р")</f>
        <v>0</v>
      </c>
      <c r="AB24" s="111">
        <f ca="1">COUNTIF(OFFSET(class3_2,MATCH(AB$1,'3 класс'!$A:$A,0)-7+'Итог по классам'!$B24,,,),"ш")</f>
        <v>2</v>
      </c>
      <c r="AC24" s="112">
        <f t="shared" ref="AC24:AE24" ca="1" si="73">Z24+W24</f>
        <v>0</v>
      </c>
      <c r="AD24" s="113">
        <f t="shared" ca="1" si="73"/>
        <v>0</v>
      </c>
      <c r="AE24" s="113">
        <f t="shared" ca="1" si="73"/>
        <v>4</v>
      </c>
      <c r="AF24" s="114">
        <f ca="1">COUNTIF(OFFSET(class3_1,MATCH(AF$1,'3 класс'!$A:$A,0)-7+'Итог по классам'!$B24,,,),"Ф")</f>
        <v>0</v>
      </c>
      <c r="AG24" s="111">
        <f ca="1">COUNTIF(OFFSET(class3_1,MATCH(AG$1,'3 класс'!$A:$A,0)-7+'Итог по классам'!$B24,,,),"р")</f>
        <v>0</v>
      </c>
      <c r="AH24" s="111">
        <f ca="1">COUNTIF(OFFSET(class3_1,MATCH(AH$1,'3 класс'!$A:$A,0)-7+'Итог по классам'!$B24,,,),"ш")</f>
        <v>2</v>
      </c>
      <c r="AI24" s="111">
        <f ca="1">COUNTIF(OFFSET(class3_2,MATCH(AI$1,'3 класс'!$A:$A,0)-7+'Итог по классам'!$B24,,,),"Ф")</f>
        <v>0</v>
      </c>
      <c r="AJ24" s="111">
        <f ca="1">COUNTIF(OFFSET(class3_2,MATCH(AJ$1,'3 класс'!$A:$A,0)-7+'Итог по классам'!$B24,,,),"р")</f>
        <v>0</v>
      </c>
      <c r="AK24" s="111">
        <f ca="1">COUNTIF(OFFSET(class3_2,MATCH(AK$1,'3 класс'!$A:$A,0)-7+'Итог по классам'!$B24,,,),"ш")</f>
        <v>2</v>
      </c>
      <c r="AL24" s="112">
        <f t="shared" ref="AL24:AN24" ca="1" si="74">AI24+AF24</f>
        <v>0</v>
      </c>
      <c r="AM24" s="113">
        <f t="shared" ca="1" si="74"/>
        <v>0</v>
      </c>
      <c r="AN24" s="113">
        <f t="shared" ca="1" si="74"/>
        <v>4</v>
      </c>
    </row>
    <row r="25" spans="1:40" ht="15.75" x14ac:dyDescent="0.25">
      <c r="A25" s="68">
        <f t="shared" si="54"/>
        <v>4</v>
      </c>
      <c r="B25" s="23">
        <v>6</v>
      </c>
      <c r="C25" s="110" t="s">
        <v>77</v>
      </c>
      <c r="D25" s="110" t="s">
        <v>88</v>
      </c>
      <c r="E25" s="111">
        <f ca="1">COUNTIF(OFFSET(class3_1,MATCH(E$1,'3 класс'!$A:$A,0)-7+'Итог по классам'!$B25,,,),"Ф")</f>
        <v>0</v>
      </c>
      <c r="F25" s="111">
        <f ca="1">COUNTIF(OFFSET(class3_1,MATCH(F$1,'3 класс'!$A:$A,0)-7+'Итог по классам'!$B25,,,),"р")</f>
        <v>0</v>
      </c>
      <c r="G25" s="111">
        <f ca="1">COUNTIF(OFFSET(class3_1,MATCH(G$1,'3 класс'!$A:$A,0)-7+'Итог по классам'!$B25,,,),"ш")</f>
        <v>3</v>
      </c>
      <c r="H25" s="111">
        <f ca="1">COUNTIF(OFFSET(class3_2,MATCH(H$1,'3 класс'!$A:$A,0)-7+'Итог по классам'!$B25,,,),"Ф")</f>
        <v>0</v>
      </c>
      <c r="I25" s="111">
        <f ca="1">COUNTIF(OFFSET(class3_2,MATCH(I$1,'3 класс'!$A:$A,0)-7+'Итог по классам'!$B25,,,),"р")</f>
        <v>0</v>
      </c>
      <c r="J25" s="111">
        <f ca="1">COUNTIF(OFFSET(class3_2,MATCH(J$1,'3 класс'!$A:$A,0)-7+'Итог по классам'!$B25,,,),"ш")</f>
        <v>5</v>
      </c>
      <c r="K25" s="112">
        <f t="shared" ref="K25:M25" ca="1" si="75">H25+E25</f>
        <v>0</v>
      </c>
      <c r="L25" s="113">
        <f t="shared" ca="1" si="75"/>
        <v>0</v>
      </c>
      <c r="M25" s="113">
        <f t="shared" ca="1" si="75"/>
        <v>8</v>
      </c>
      <c r="N25" s="114">
        <f ca="1">COUNTIF(OFFSET(class3_1,MATCH(N$1,'3 класс'!$A:$A,0)-7+'Итог по классам'!$B25,,,),"Ф")</f>
        <v>0</v>
      </c>
      <c r="O25" s="111">
        <f ca="1">COUNTIF(OFFSET(class3_1,MATCH(O$1,'3 класс'!$A:$A,0)-7+'Итог по классам'!$B25,,,),"р")</f>
        <v>0</v>
      </c>
      <c r="P25" s="111">
        <f ca="1">COUNTIF(OFFSET(class3_1,MATCH(P$1,'3 класс'!$A:$A,0)-7+'Итог по классам'!$B25,,,),"ш")</f>
        <v>3</v>
      </c>
      <c r="Q25" s="111">
        <f ca="1">COUNTIF(OFFSET(class3_2,MATCH(Q$1,'3 класс'!$A:$A,0)-7+'Итог по классам'!$B25,,,),"Ф")</f>
        <v>0</v>
      </c>
      <c r="R25" s="111">
        <f ca="1">COUNTIF(OFFSET(class3_2,MATCH(R$1,'3 класс'!$A:$A,0)-7+'Итог по классам'!$B25,,,),"р")</f>
        <v>0</v>
      </c>
      <c r="S25" s="111">
        <f ca="1">COUNTIF(OFFSET(class3_2,MATCH(S$1,'3 класс'!$A:$A,0)-7+'Итог по классам'!$B25,,,),"ш")</f>
        <v>5</v>
      </c>
      <c r="T25" s="112">
        <f t="shared" ref="T25:V25" ca="1" si="76">Q25+N25</f>
        <v>0</v>
      </c>
      <c r="U25" s="113">
        <f t="shared" ca="1" si="76"/>
        <v>0</v>
      </c>
      <c r="V25" s="113">
        <f t="shared" ca="1" si="76"/>
        <v>8</v>
      </c>
      <c r="W25" s="114">
        <f ca="1">COUNTIF(OFFSET(class3_1,MATCH(W$1,'3 класс'!$A:$A,0)-7+'Итог по классам'!$B25,,,),"Ф")</f>
        <v>0</v>
      </c>
      <c r="X25" s="111">
        <f ca="1">COUNTIF(OFFSET(class3_1,MATCH(X$1,'3 класс'!$A:$A,0)-7+'Итог по классам'!$B25,,,),"р")</f>
        <v>0</v>
      </c>
      <c r="Y25" s="111">
        <f ca="1">COUNTIF(OFFSET(class3_1,MATCH(Y$1,'3 класс'!$A:$A,0)-7+'Итог по классам'!$B25,,,),"ш")</f>
        <v>3</v>
      </c>
      <c r="Z25" s="111">
        <f ca="1">COUNTIF(OFFSET(class3_2,MATCH(Z$1,'3 класс'!$A:$A,0)-7+'Итог по классам'!$B25,,,),"Ф")</f>
        <v>0</v>
      </c>
      <c r="AA25" s="111">
        <f ca="1">COUNTIF(OFFSET(class3_2,MATCH(AA$1,'3 класс'!$A:$A,0)-7+'Итог по классам'!$B25,,,),"р")</f>
        <v>0</v>
      </c>
      <c r="AB25" s="111">
        <f ca="1">COUNTIF(OFFSET(class3_2,MATCH(AB$1,'3 класс'!$A:$A,0)-7+'Итог по классам'!$B25,,,),"ш")</f>
        <v>5</v>
      </c>
      <c r="AC25" s="112">
        <f t="shared" ref="AC25:AE25" ca="1" si="77">Z25+W25</f>
        <v>0</v>
      </c>
      <c r="AD25" s="113">
        <f t="shared" ca="1" si="77"/>
        <v>0</v>
      </c>
      <c r="AE25" s="113">
        <f t="shared" ca="1" si="77"/>
        <v>8</v>
      </c>
      <c r="AF25" s="114">
        <f ca="1">COUNTIF(OFFSET(class3_1,MATCH(AF$1,'3 класс'!$A:$A,0)-7+'Итог по классам'!$B25,,,),"Ф")</f>
        <v>0</v>
      </c>
      <c r="AG25" s="111">
        <f ca="1">COUNTIF(OFFSET(class3_1,MATCH(AG$1,'3 класс'!$A:$A,0)-7+'Итог по классам'!$B25,,,),"р")</f>
        <v>0</v>
      </c>
      <c r="AH25" s="111">
        <f ca="1">COUNTIF(OFFSET(class3_1,MATCH(AH$1,'3 класс'!$A:$A,0)-7+'Итог по классам'!$B25,,,),"ш")</f>
        <v>3</v>
      </c>
      <c r="AI25" s="111">
        <f ca="1">COUNTIF(OFFSET(class3_2,MATCH(AI$1,'3 класс'!$A:$A,0)-7+'Итог по классам'!$B25,,,),"Ф")</f>
        <v>0</v>
      </c>
      <c r="AJ25" s="111">
        <f ca="1">COUNTIF(OFFSET(class3_2,MATCH(AJ$1,'3 класс'!$A:$A,0)-7+'Итог по классам'!$B25,,,),"р")</f>
        <v>0</v>
      </c>
      <c r="AK25" s="111">
        <f ca="1">COUNTIF(OFFSET(class3_2,MATCH(AK$1,'3 класс'!$A:$A,0)-7+'Итог по классам'!$B25,,,),"ш")</f>
        <v>5</v>
      </c>
      <c r="AL25" s="112">
        <f t="shared" ref="AL25:AN25" ca="1" si="78">AI25+AF25</f>
        <v>0</v>
      </c>
      <c r="AM25" s="113">
        <f t="shared" ca="1" si="78"/>
        <v>0</v>
      </c>
      <c r="AN25" s="113">
        <f t="shared" ca="1" si="78"/>
        <v>8</v>
      </c>
    </row>
    <row r="26" spans="1:40" ht="15.75" x14ac:dyDescent="0.25">
      <c r="A26" s="68">
        <f t="shared" si="54"/>
        <v>4</v>
      </c>
      <c r="B26" s="23">
        <v>7</v>
      </c>
      <c r="C26" s="110" t="s">
        <v>78</v>
      </c>
      <c r="D26" s="110" t="s">
        <v>88</v>
      </c>
      <c r="E26" s="111">
        <f ca="1">COUNTIF(OFFSET(class3_1,MATCH(E$1,'3 класс'!$A:$A,0)-7+'Итог по классам'!$B26,,,),"Ф")</f>
        <v>0</v>
      </c>
      <c r="F26" s="111">
        <f ca="1">COUNTIF(OFFSET(class3_1,MATCH(F$1,'3 класс'!$A:$A,0)-7+'Итог по классам'!$B26,,,),"р")</f>
        <v>0</v>
      </c>
      <c r="G26" s="111">
        <f ca="1">COUNTIF(OFFSET(class3_1,MATCH(G$1,'3 класс'!$A:$A,0)-7+'Итог по классам'!$B26,,,),"ш")</f>
        <v>2</v>
      </c>
      <c r="H26" s="111">
        <f ca="1">COUNTIF(OFFSET(class3_2,MATCH(H$1,'3 класс'!$A:$A,0)-7+'Итог по классам'!$B26,,,),"Ф")</f>
        <v>0</v>
      </c>
      <c r="I26" s="111">
        <f ca="1">COUNTIF(OFFSET(class3_2,MATCH(I$1,'3 класс'!$A:$A,0)-7+'Итог по классам'!$B26,,,),"р")</f>
        <v>0</v>
      </c>
      <c r="J26" s="111">
        <f ca="1">COUNTIF(OFFSET(class3_2,MATCH(J$1,'3 класс'!$A:$A,0)-7+'Итог по классам'!$B26,,,),"ш")</f>
        <v>1</v>
      </c>
      <c r="K26" s="112">
        <f t="shared" ref="K26:M26" ca="1" si="79">H26+E26</f>
        <v>0</v>
      </c>
      <c r="L26" s="113">
        <f t="shared" ca="1" si="79"/>
        <v>0</v>
      </c>
      <c r="M26" s="113">
        <f t="shared" ca="1" si="79"/>
        <v>3</v>
      </c>
      <c r="N26" s="114">
        <f ca="1">COUNTIF(OFFSET(class3_1,MATCH(N$1,'3 класс'!$A:$A,0)-7+'Итог по классам'!$B26,,,),"Ф")</f>
        <v>0</v>
      </c>
      <c r="O26" s="111">
        <f ca="1">COUNTIF(OFFSET(class3_1,MATCH(O$1,'3 класс'!$A:$A,0)-7+'Итог по классам'!$B26,,,),"р")</f>
        <v>0</v>
      </c>
      <c r="P26" s="111">
        <f ca="1">COUNTIF(OFFSET(class3_1,MATCH(P$1,'3 класс'!$A:$A,0)-7+'Итог по классам'!$B26,,,),"ш")</f>
        <v>2</v>
      </c>
      <c r="Q26" s="111">
        <f ca="1">COUNTIF(OFFSET(class3_2,MATCH(Q$1,'3 класс'!$A:$A,0)-7+'Итог по классам'!$B26,,,),"Ф")</f>
        <v>0</v>
      </c>
      <c r="R26" s="111">
        <f ca="1">COUNTIF(OFFSET(class3_2,MATCH(R$1,'3 класс'!$A:$A,0)-7+'Итог по классам'!$B26,,,),"р")</f>
        <v>0</v>
      </c>
      <c r="S26" s="111">
        <f ca="1">COUNTIF(OFFSET(class3_2,MATCH(S$1,'3 класс'!$A:$A,0)-7+'Итог по классам'!$B26,,,),"ш")</f>
        <v>1</v>
      </c>
      <c r="T26" s="112">
        <f t="shared" ref="T26:V26" ca="1" si="80">Q26+N26</f>
        <v>0</v>
      </c>
      <c r="U26" s="113">
        <f t="shared" ca="1" si="80"/>
        <v>0</v>
      </c>
      <c r="V26" s="113">
        <f t="shared" ca="1" si="80"/>
        <v>3</v>
      </c>
      <c r="W26" s="114">
        <f ca="1">COUNTIF(OFFSET(class3_1,MATCH(W$1,'3 класс'!$A:$A,0)-7+'Итог по классам'!$B26,,,),"Ф")</f>
        <v>0</v>
      </c>
      <c r="X26" s="111">
        <f ca="1">COUNTIF(OFFSET(class3_1,MATCH(X$1,'3 класс'!$A:$A,0)-7+'Итог по классам'!$B26,,,),"р")</f>
        <v>0</v>
      </c>
      <c r="Y26" s="111">
        <f ca="1">COUNTIF(OFFSET(class3_1,MATCH(Y$1,'3 класс'!$A:$A,0)-7+'Итог по классам'!$B26,,,),"ш")</f>
        <v>2</v>
      </c>
      <c r="Z26" s="111">
        <f ca="1">COUNTIF(OFFSET(class3_2,MATCH(Z$1,'3 класс'!$A:$A,0)-7+'Итог по классам'!$B26,,,),"Ф")</f>
        <v>0</v>
      </c>
      <c r="AA26" s="111">
        <f ca="1">COUNTIF(OFFSET(class3_2,MATCH(AA$1,'3 класс'!$A:$A,0)-7+'Итог по классам'!$B26,,,),"р")</f>
        <v>0</v>
      </c>
      <c r="AB26" s="111">
        <f ca="1">COUNTIF(OFFSET(class3_2,MATCH(AB$1,'3 класс'!$A:$A,0)-7+'Итог по классам'!$B26,,,),"ш")</f>
        <v>1</v>
      </c>
      <c r="AC26" s="112">
        <f t="shared" ref="AC26:AE26" ca="1" si="81">Z26+W26</f>
        <v>0</v>
      </c>
      <c r="AD26" s="113">
        <f t="shared" ca="1" si="81"/>
        <v>0</v>
      </c>
      <c r="AE26" s="113">
        <f t="shared" ca="1" si="81"/>
        <v>3</v>
      </c>
      <c r="AF26" s="114">
        <f ca="1">COUNTIF(OFFSET(class3_1,MATCH(AF$1,'3 класс'!$A:$A,0)-7+'Итог по классам'!$B26,,,),"Ф")</f>
        <v>0</v>
      </c>
      <c r="AG26" s="111">
        <f ca="1">COUNTIF(OFFSET(class3_1,MATCH(AG$1,'3 класс'!$A:$A,0)-7+'Итог по классам'!$B26,,,),"р")</f>
        <v>0</v>
      </c>
      <c r="AH26" s="111">
        <f ca="1">COUNTIF(OFFSET(class3_1,MATCH(AH$1,'3 класс'!$A:$A,0)-7+'Итог по классам'!$B26,,,),"ш")</f>
        <v>2</v>
      </c>
      <c r="AI26" s="111">
        <f ca="1">COUNTIF(OFFSET(class3_2,MATCH(AI$1,'3 класс'!$A:$A,0)-7+'Итог по классам'!$B26,,,),"Ф")</f>
        <v>0</v>
      </c>
      <c r="AJ26" s="111">
        <f ca="1">COUNTIF(OFFSET(class3_2,MATCH(AJ$1,'3 класс'!$A:$A,0)-7+'Итог по классам'!$B26,,,),"р")</f>
        <v>0</v>
      </c>
      <c r="AK26" s="111">
        <f ca="1">COUNTIF(OFFSET(class3_2,MATCH(AK$1,'3 класс'!$A:$A,0)-7+'Итог по классам'!$B26,,,),"ш")</f>
        <v>1</v>
      </c>
      <c r="AL26" s="112">
        <f t="shared" ref="AL26:AN26" ca="1" si="82">AI26+AF26</f>
        <v>0</v>
      </c>
      <c r="AM26" s="113">
        <f t="shared" ca="1" si="82"/>
        <v>0</v>
      </c>
      <c r="AN26" s="113">
        <f t="shared" ca="1" si="82"/>
        <v>3</v>
      </c>
    </row>
    <row r="27" spans="1:40" ht="15.75" x14ac:dyDescent="0.25">
      <c r="A27" s="68">
        <f t="shared" si="54"/>
        <v>4</v>
      </c>
      <c r="B27" s="23">
        <v>8</v>
      </c>
      <c r="C27" s="110" t="s">
        <v>141</v>
      </c>
      <c r="D27" s="110" t="s">
        <v>88</v>
      </c>
      <c r="E27" s="111">
        <f ca="1">COUNTIF(OFFSET(class3_1,MATCH(E$1,'3 класс'!$A:$A,0)-7+'Итог по классам'!$B27,,,),"Ф")</f>
        <v>0</v>
      </c>
      <c r="F27" s="111">
        <f ca="1">COUNTIF(OFFSET(class3_1,MATCH(F$1,'3 класс'!$A:$A,0)-7+'Итог по классам'!$B27,,,),"р")</f>
        <v>0</v>
      </c>
      <c r="G27" s="111">
        <f ca="1">COUNTIF(OFFSET(class3_1,MATCH(G$1,'3 класс'!$A:$A,0)-7+'Итог по классам'!$B27,,,),"ш")</f>
        <v>0</v>
      </c>
      <c r="H27" s="111">
        <f ca="1">COUNTIF(OFFSET(class3_2,MATCH(H$1,'3 класс'!$A:$A,0)-7+'Итог по классам'!$B27,,,),"Ф")</f>
        <v>0</v>
      </c>
      <c r="I27" s="111">
        <f ca="1">COUNTIF(OFFSET(class3_2,MATCH(I$1,'3 класс'!$A:$A,0)-7+'Итог по классам'!$B27,,,),"р")</f>
        <v>0</v>
      </c>
      <c r="J27" s="111">
        <f ca="1">COUNTIF(OFFSET(class3_2,MATCH(J$1,'3 класс'!$A:$A,0)-7+'Итог по классам'!$B27,,,),"ш")</f>
        <v>0</v>
      </c>
      <c r="K27" s="112">
        <f t="shared" ref="K27:M27" ca="1" si="83">H27+E27</f>
        <v>0</v>
      </c>
      <c r="L27" s="113">
        <f t="shared" ca="1" si="83"/>
        <v>0</v>
      </c>
      <c r="M27" s="113">
        <f t="shared" ca="1" si="83"/>
        <v>0</v>
      </c>
      <c r="N27" s="114">
        <f ca="1">COUNTIF(OFFSET(class3_1,MATCH(N$1,'3 класс'!$A:$A,0)-7+'Итог по классам'!$B27,,,),"Ф")</f>
        <v>0</v>
      </c>
      <c r="O27" s="111">
        <f ca="1">COUNTIF(OFFSET(class3_1,MATCH(O$1,'3 класс'!$A:$A,0)-7+'Итог по классам'!$B27,,,),"р")</f>
        <v>0</v>
      </c>
      <c r="P27" s="111">
        <f ca="1">COUNTIF(OFFSET(class3_1,MATCH(P$1,'3 класс'!$A:$A,0)-7+'Итог по классам'!$B27,,,),"ш")</f>
        <v>0</v>
      </c>
      <c r="Q27" s="111">
        <f ca="1">COUNTIF(OFFSET(class3_2,MATCH(Q$1,'3 класс'!$A:$A,0)-7+'Итог по классам'!$B27,,,),"Ф")</f>
        <v>0</v>
      </c>
      <c r="R27" s="111">
        <f ca="1">COUNTIF(OFFSET(class3_2,MATCH(R$1,'3 класс'!$A:$A,0)-7+'Итог по классам'!$B27,,,),"р")</f>
        <v>0</v>
      </c>
      <c r="S27" s="111">
        <f ca="1">COUNTIF(OFFSET(class3_2,MATCH(S$1,'3 класс'!$A:$A,0)-7+'Итог по классам'!$B27,,,),"ш")</f>
        <v>0</v>
      </c>
      <c r="T27" s="112">
        <f t="shared" ref="T27:V27" ca="1" si="84">Q27+N27</f>
        <v>0</v>
      </c>
      <c r="U27" s="113">
        <f t="shared" ca="1" si="84"/>
        <v>0</v>
      </c>
      <c r="V27" s="113">
        <f t="shared" ca="1" si="84"/>
        <v>0</v>
      </c>
      <c r="W27" s="114">
        <f ca="1">COUNTIF(OFFSET(class3_1,MATCH(W$1,'3 класс'!$A:$A,0)-7+'Итог по классам'!$B27,,,),"Ф")</f>
        <v>0</v>
      </c>
      <c r="X27" s="111">
        <f ca="1">COUNTIF(OFFSET(class3_1,MATCH(X$1,'3 класс'!$A:$A,0)-7+'Итог по классам'!$B27,,,),"р")</f>
        <v>0</v>
      </c>
      <c r="Y27" s="111">
        <f ca="1">COUNTIF(OFFSET(class3_1,MATCH(Y$1,'3 класс'!$A:$A,0)-7+'Итог по классам'!$B27,,,),"ш")</f>
        <v>0</v>
      </c>
      <c r="Z27" s="111">
        <f ca="1">COUNTIF(OFFSET(class3_2,MATCH(Z$1,'3 класс'!$A:$A,0)-7+'Итог по классам'!$B27,,,),"Ф")</f>
        <v>0</v>
      </c>
      <c r="AA27" s="111">
        <f ca="1">COUNTIF(OFFSET(class3_2,MATCH(AA$1,'3 класс'!$A:$A,0)-7+'Итог по классам'!$B27,,,),"р")</f>
        <v>0</v>
      </c>
      <c r="AB27" s="111">
        <f ca="1">COUNTIF(OFFSET(class3_2,MATCH(AB$1,'3 класс'!$A:$A,0)-7+'Итог по классам'!$B27,,,),"ш")</f>
        <v>0</v>
      </c>
      <c r="AC27" s="112">
        <f t="shared" ref="AC27:AE27" ca="1" si="85">Z27+W27</f>
        <v>0</v>
      </c>
      <c r="AD27" s="113">
        <f t="shared" ca="1" si="85"/>
        <v>0</v>
      </c>
      <c r="AE27" s="113">
        <f t="shared" ca="1" si="85"/>
        <v>0</v>
      </c>
      <c r="AF27" s="114">
        <f ca="1">COUNTIF(OFFSET(class3_1,MATCH(AF$1,'3 класс'!$A:$A,0)-7+'Итог по классам'!$B27,,,),"Ф")</f>
        <v>0</v>
      </c>
      <c r="AG27" s="111">
        <f ca="1">COUNTIF(OFFSET(class3_1,MATCH(AG$1,'3 класс'!$A:$A,0)-7+'Итог по классам'!$B27,,,),"р")</f>
        <v>0</v>
      </c>
      <c r="AH27" s="111">
        <f ca="1">COUNTIF(OFFSET(class3_1,MATCH(AH$1,'3 класс'!$A:$A,0)-7+'Итог по классам'!$B27,,,),"ш")</f>
        <v>0</v>
      </c>
      <c r="AI27" s="111">
        <f ca="1">COUNTIF(OFFSET(class3_2,MATCH(AI$1,'3 класс'!$A:$A,0)-7+'Итог по классам'!$B27,,,),"Ф")</f>
        <v>0</v>
      </c>
      <c r="AJ27" s="111">
        <f ca="1">COUNTIF(OFFSET(class3_2,MATCH(AJ$1,'3 класс'!$A:$A,0)-7+'Итог по классам'!$B27,,,),"р")</f>
        <v>0</v>
      </c>
      <c r="AK27" s="111">
        <f ca="1">COUNTIF(OFFSET(class3_2,MATCH(AK$1,'3 класс'!$A:$A,0)-7+'Итог по классам'!$B27,,,),"ш")</f>
        <v>0</v>
      </c>
      <c r="AL27" s="112">
        <f t="shared" ref="AL27:AN27" ca="1" si="86">AI27+AF27</f>
        <v>0</v>
      </c>
      <c r="AM27" s="113">
        <f t="shared" ca="1" si="86"/>
        <v>0</v>
      </c>
      <c r="AN27" s="113">
        <f t="shared" ca="1" si="86"/>
        <v>0</v>
      </c>
    </row>
    <row r="28" spans="1:40" ht="15.75" x14ac:dyDescent="0.25">
      <c r="A28" s="68">
        <f t="shared" si="54"/>
        <v>4</v>
      </c>
      <c r="B28" s="23">
        <v>9</v>
      </c>
      <c r="C28" s="110" t="s">
        <v>80</v>
      </c>
      <c r="D28" s="110" t="s">
        <v>88</v>
      </c>
      <c r="E28" s="111">
        <f ca="1">COUNTIF(OFFSET(class3_1,MATCH(E$1,'3 класс'!$A:$A,0)-7+'Итог по классам'!$B28,,,),"Ф")</f>
        <v>0</v>
      </c>
      <c r="F28" s="111">
        <f ca="1">COUNTIF(OFFSET(class3_1,MATCH(F$1,'3 класс'!$A:$A,0)-7+'Итог по классам'!$B28,,,),"р")</f>
        <v>0</v>
      </c>
      <c r="G28" s="111">
        <f ca="1">COUNTIF(OFFSET(class3_1,MATCH(G$1,'3 класс'!$A:$A,0)-7+'Итог по классам'!$B28,,,),"ш")</f>
        <v>0</v>
      </c>
      <c r="H28" s="111">
        <f ca="1">COUNTIF(OFFSET(class3_2,MATCH(H$1,'3 класс'!$A:$A,0)-7+'Итог по классам'!$B28,,,),"Ф")</f>
        <v>0</v>
      </c>
      <c r="I28" s="111">
        <f ca="1">COUNTIF(OFFSET(class3_2,MATCH(I$1,'3 класс'!$A:$A,0)-7+'Итог по классам'!$B28,,,),"р")</f>
        <v>0</v>
      </c>
      <c r="J28" s="111">
        <f ca="1">COUNTIF(OFFSET(class3_2,MATCH(J$1,'3 класс'!$A:$A,0)-7+'Итог по классам'!$B28,,,),"ш")</f>
        <v>1</v>
      </c>
      <c r="K28" s="112">
        <f t="shared" ref="K28:M28" ca="1" si="87">H28+E28</f>
        <v>0</v>
      </c>
      <c r="L28" s="113">
        <f t="shared" ca="1" si="87"/>
        <v>0</v>
      </c>
      <c r="M28" s="113">
        <f t="shared" ca="1" si="87"/>
        <v>1</v>
      </c>
      <c r="N28" s="114">
        <f ca="1">COUNTIF(OFFSET(class3_1,MATCH(N$1,'3 класс'!$A:$A,0)-7+'Итог по классам'!$B28,,,),"Ф")</f>
        <v>0</v>
      </c>
      <c r="O28" s="111">
        <f ca="1">COUNTIF(OFFSET(class3_1,MATCH(O$1,'3 класс'!$A:$A,0)-7+'Итог по классам'!$B28,,,),"р")</f>
        <v>0</v>
      </c>
      <c r="P28" s="111">
        <f ca="1">COUNTIF(OFFSET(class3_1,MATCH(P$1,'3 класс'!$A:$A,0)-7+'Итог по классам'!$B28,,,),"ш")</f>
        <v>0</v>
      </c>
      <c r="Q28" s="111">
        <f ca="1">COUNTIF(OFFSET(class3_2,MATCH(Q$1,'3 класс'!$A:$A,0)-7+'Итог по классам'!$B28,,,),"Ф")</f>
        <v>0</v>
      </c>
      <c r="R28" s="111">
        <f ca="1">COUNTIF(OFFSET(class3_2,MATCH(R$1,'3 класс'!$A:$A,0)-7+'Итог по классам'!$B28,,,),"р")</f>
        <v>0</v>
      </c>
      <c r="S28" s="111">
        <f ca="1">COUNTIF(OFFSET(class3_2,MATCH(S$1,'3 класс'!$A:$A,0)-7+'Итог по классам'!$B28,,,),"ш")</f>
        <v>0</v>
      </c>
      <c r="T28" s="112">
        <f t="shared" ref="T28:V28" ca="1" si="88">Q28+N28</f>
        <v>0</v>
      </c>
      <c r="U28" s="113">
        <f t="shared" ca="1" si="88"/>
        <v>0</v>
      </c>
      <c r="V28" s="113">
        <f t="shared" ca="1" si="88"/>
        <v>0</v>
      </c>
      <c r="W28" s="114">
        <f ca="1">COUNTIF(OFFSET(class3_1,MATCH(W$1,'3 класс'!$A:$A,0)-7+'Итог по классам'!$B28,,,),"Ф")</f>
        <v>0</v>
      </c>
      <c r="X28" s="111">
        <f ca="1">COUNTIF(OFFSET(class3_1,MATCH(X$1,'3 класс'!$A:$A,0)-7+'Итог по классам'!$B28,,,),"р")</f>
        <v>0</v>
      </c>
      <c r="Y28" s="111">
        <f ca="1">COUNTIF(OFFSET(class3_1,MATCH(Y$1,'3 класс'!$A:$A,0)-7+'Итог по классам'!$B28,,,),"ш")</f>
        <v>0</v>
      </c>
      <c r="Z28" s="111">
        <f ca="1">COUNTIF(OFFSET(class3_2,MATCH(Z$1,'3 класс'!$A:$A,0)-7+'Итог по классам'!$B28,,,),"Ф")</f>
        <v>0</v>
      </c>
      <c r="AA28" s="111">
        <f ca="1">COUNTIF(OFFSET(class3_2,MATCH(AA$1,'3 класс'!$A:$A,0)-7+'Итог по классам'!$B28,,,),"р")</f>
        <v>0</v>
      </c>
      <c r="AB28" s="111">
        <f ca="1">COUNTIF(OFFSET(class3_2,MATCH(AB$1,'3 класс'!$A:$A,0)-7+'Итог по классам'!$B28,,,),"ш")</f>
        <v>1</v>
      </c>
      <c r="AC28" s="112">
        <f t="shared" ref="AC28:AE28" ca="1" si="89">Z28+W28</f>
        <v>0</v>
      </c>
      <c r="AD28" s="113">
        <f t="shared" ca="1" si="89"/>
        <v>0</v>
      </c>
      <c r="AE28" s="113">
        <f t="shared" ca="1" si="89"/>
        <v>1</v>
      </c>
      <c r="AF28" s="114">
        <f ca="1">COUNTIF(OFFSET(class3_1,MATCH(AF$1,'3 класс'!$A:$A,0)-7+'Итог по классам'!$B28,,,),"Ф")</f>
        <v>0</v>
      </c>
      <c r="AG28" s="111">
        <f ca="1">COUNTIF(OFFSET(class3_1,MATCH(AG$1,'3 класс'!$A:$A,0)-7+'Итог по классам'!$B28,,,),"р")</f>
        <v>0</v>
      </c>
      <c r="AH28" s="111">
        <f ca="1">COUNTIF(OFFSET(class3_1,MATCH(AH$1,'3 класс'!$A:$A,0)-7+'Итог по классам'!$B28,,,),"ш")</f>
        <v>0</v>
      </c>
      <c r="AI28" s="111">
        <f ca="1">COUNTIF(OFFSET(class3_2,MATCH(AI$1,'3 класс'!$A:$A,0)-7+'Итог по классам'!$B28,,,),"Ф")</f>
        <v>0</v>
      </c>
      <c r="AJ28" s="111">
        <f ca="1">COUNTIF(OFFSET(class3_2,MATCH(AJ$1,'3 класс'!$A:$A,0)-7+'Итог по классам'!$B28,,,),"р")</f>
        <v>0</v>
      </c>
      <c r="AK28" s="111">
        <f ca="1">COUNTIF(OFFSET(class3_2,MATCH(AK$1,'3 класс'!$A:$A,0)-7+'Итог по классам'!$B28,,,),"ш")</f>
        <v>1</v>
      </c>
      <c r="AL28" s="112">
        <f t="shared" ref="AL28:AN28" ca="1" si="90">AI28+AF28</f>
        <v>0</v>
      </c>
      <c r="AM28" s="113">
        <f t="shared" ca="1" si="90"/>
        <v>0</v>
      </c>
      <c r="AN28" s="113">
        <f t="shared" ca="1" si="90"/>
        <v>1</v>
      </c>
    </row>
    <row r="29" spans="1:40" ht="15.75" x14ac:dyDescent="0.25">
      <c r="A29" s="68">
        <f t="shared" si="54"/>
        <v>4</v>
      </c>
      <c r="B29" s="23">
        <v>10</v>
      </c>
      <c r="C29" s="110" t="s">
        <v>81</v>
      </c>
      <c r="D29" s="110" t="s">
        <v>88</v>
      </c>
      <c r="E29" s="111">
        <f ca="1">COUNTIF(OFFSET(class3_1,MATCH(E$1,'3 класс'!$A:$A,0)-7+'Итог по классам'!$B29,,,),"Ф")</f>
        <v>0</v>
      </c>
      <c r="F29" s="111">
        <f ca="1">COUNTIF(OFFSET(class3_1,MATCH(F$1,'3 класс'!$A:$A,0)-7+'Итог по классам'!$B29,,,),"р")</f>
        <v>0</v>
      </c>
      <c r="G29" s="111">
        <f ca="1">COUNTIF(OFFSET(class3_1,MATCH(G$1,'3 класс'!$A:$A,0)-7+'Итог по классам'!$B29,,,),"ш")</f>
        <v>0</v>
      </c>
      <c r="H29" s="111">
        <f ca="1">COUNTIF(OFFSET(class3_2,MATCH(H$1,'3 класс'!$A:$A,0)-7+'Итог по классам'!$B29,,,),"Ф")</f>
        <v>0</v>
      </c>
      <c r="I29" s="111">
        <f ca="1">COUNTIF(OFFSET(class3_2,MATCH(I$1,'3 класс'!$A:$A,0)-7+'Итог по классам'!$B29,,,),"р")</f>
        <v>0</v>
      </c>
      <c r="J29" s="111">
        <f ca="1">COUNTIF(OFFSET(class3_2,MATCH(J$1,'3 класс'!$A:$A,0)-7+'Итог по классам'!$B29,,,),"ш")</f>
        <v>1</v>
      </c>
      <c r="K29" s="112">
        <f t="shared" ref="K29:M29" ca="1" si="91">H29+E29</f>
        <v>0</v>
      </c>
      <c r="L29" s="113">
        <f t="shared" ca="1" si="91"/>
        <v>0</v>
      </c>
      <c r="M29" s="113">
        <f t="shared" ca="1" si="91"/>
        <v>1</v>
      </c>
      <c r="N29" s="114">
        <f ca="1">COUNTIF(OFFSET(class3_1,MATCH(N$1,'3 класс'!$A:$A,0)-7+'Итог по классам'!$B29,,,),"Ф")</f>
        <v>0</v>
      </c>
      <c r="O29" s="111">
        <f ca="1">COUNTIF(OFFSET(class3_1,MATCH(O$1,'3 класс'!$A:$A,0)-7+'Итог по классам'!$B29,,,),"р")</f>
        <v>0</v>
      </c>
      <c r="P29" s="111">
        <f ca="1">COUNTIF(OFFSET(class3_1,MATCH(P$1,'3 класс'!$A:$A,0)-7+'Итог по классам'!$B29,,,),"ш")</f>
        <v>0</v>
      </c>
      <c r="Q29" s="111">
        <f ca="1">COUNTIF(OFFSET(class3_2,MATCH(Q$1,'3 класс'!$A:$A,0)-7+'Итог по классам'!$B29,,,),"Ф")</f>
        <v>0</v>
      </c>
      <c r="R29" s="111">
        <f ca="1">COUNTIF(OFFSET(class3_2,MATCH(R$1,'3 класс'!$A:$A,0)-7+'Итог по классам'!$B29,,,),"р")</f>
        <v>0</v>
      </c>
      <c r="S29" s="111">
        <f ca="1">COUNTIF(OFFSET(class3_2,MATCH(S$1,'3 класс'!$A:$A,0)-7+'Итог по классам'!$B29,,,),"ш")</f>
        <v>1</v>
      </c>
      <c r="T29" s="112">
        <f t="shared" ref="T29:V29" ca="1" si="92">Q29+N29</f>
        <v>0</v>
      </c>
      <c r="U29" s="113">
        <f t="shared" ca="1" si="92"/>
        <v>0</v>
      </c>
      <c r="V29" s="113">
        <f t="shared" ca="1" si="92"/>
        <v>1</v>
      </c>
      <c r="W29" s="114">
        <f ca="1">COUNTIF(OFFSET(class3_1,MATCH(W$1,'3 класс'!$A:$A,0)-7+'Итог по классам'!$B29,,,),"Ф")</f>
        <v>0</v>
      </c>
      <c r="X29" s="111">
        <f ca="1">COUNTIF(OFFSET(class3_1,MATCH(X$1,'3 класс'!$A:$A,0)-7+'Итог по классам'!$B29,,,),"р")</f>
        <v>0</v>
      </c>
      <c r="Y29" s="111">
        <f ca="1">COUNTIF(OFFSET(class3_1,MATCH(Y$1,'3 класс'!$A:$A,0)-7+'Итог по классам'!$B29,,,),"ш")</f>
        <v>0</v>
      </c>
      <c r="Z29" s="111">
        <f ca="1">COUNTIF(OFFSET(class3_2,MATCH(Z$1,'3 класс'!$A:$A,0)-7+'Итог по классам'!$B29,,,),"Ф")</f>
        <v>0</v>
      </c>
      <c r="AA29" s="111">
        <f ca="1">COUNTIF(OFFSET(class3_2,MATCH(AA$1,'3 класс'!$A:$A,0)-7+'Итог по классам'!$B29,,,),"р")</f>
        <v>0</v>
      </c>
      <c r="AB29" s="111">
        <f ca="1">COUNTIF(OFFSET(class3_2,MATCH(AB$1,'3 класс'!$A:$A,0)-7+'Итог по классам'!$B29,,,),"ш")</f>
        <v>1</v>
      </c>
      <c r="AC29" s="112">
        <f t="shared" ref="AC29:AE29" ca="1" si="93">Z29+W29</f>
        <v>0</v>
      </c>
      <c r="AD29" s="113">
        <f t="shared" ca="1" si="93"/>
        <v>0</v>
      </c>
      <c r="AE29" s="113">
        <f t="shared" ca="1" si="93"/>
        <v>1</v>
      </c>
      <c r="AF29" s="114">
        <f ca="1">COUNTIF(OFFSET(class3_1,MATCH(AF$1,'3 класс'!$A:$A,0)-7+'Итог по классам'!$B29,,,),"Ф")</f>
        <v>0</v>
      </c>
      <c r="AG29" s="111">
        <f ca="1">COUNTIF(OFFSET(class3_1,MATCH(AG$1,'3 класс'!$A:$A,0)-7+'Итог по классам'!$B29,,,),"р")</f>
        <v>0</v>
      </c>
      <c r="AH29" s="111">
        <f ca="1">COUNTIF(OFFSET(class3_1,MATCH(AH$1,'3 класс'!$A:$A,0)-7+'Итог по классам'!$B29,,,),"ш")</f>
        <v>0</v>
      </c>
      <c r="AI29" s="111">
        <f ca="1">COUNTIF(OFFSET(class3_2,MATCH(AI$1,'3 класс'!$A:$A,0)-7+'Итог по классам'!$B29,,,),"Ф")</f>
        <v>0</v>
      </c>
      <c r="AJ29" s="111">
        <f ca="1">COUNTIF(OFFSET(class3_2,MATCH(AJ$1,'3 класс'!$A:$A,0)-7+'Итог по классам'!$B29,,,),"р")</f>
        <v>0</v>
      </c>
      <c r="AK29" s="111">
        <f ca="1">COUNTIF(OFFSET(class3_2,MATCH(AK$1,'3 класс'!$A:$A,0)-7+'Итог по классам'!$B29,,,),"ш")</f>
        <v>1</v>
      </c>
      <c r="AL29" s="112">
        <f t="shared" ref="AL29:AN29" ca="1" si="94">AI29+AF29</f>
        <v>0</v>
      </c>
      <c r="AM29" s="113">
        <f t="shared" ca="1" si="94"/>
        <v>0</v>
      </c>
      <c r="AN29" s="113">
        <f t="shared" ca="1" si="94"/>
        <v>1</v>
      </c>
    </row>
    <row r="30" spans="1:40" ht="15.75" x14ac:dyDescent="0.25">
      <c r="A30" s="68">
        <f t="shared" si="54"/>
        <v>4</v>
      </c>
      <c r="B30" s="23">
        <v>11</v>
      </c>
      <c r="C30" s="110" t="s">
        <v>82</v>
      </c>
      <c r="D30" s="110" t="s">
        <v>88</v>
      </c>
      <c r="E30" s="111">
        <f ca="1">COUNTIF(OFFSET(class3_1,MATCH(E$1,'3 класс'!$A:$A,0)-7+'Итог по классам'!$B30,,,),"Ф")</f>
        <v>0</v>
      </c>
      <c r="F30" s="111">
        <f ca="1">COUNTIF(OFFSET(class3_1,MATCH(F$1,'3 класс'!$A:$A,0)-7+'Итог по классам'!$B30,,,),"р")</f>
        <v>0</v>
      </c>
      <c r="G30" s="111">
        <f ca="1">COUNTIF(OFFSET(class3_1,MATCH(G$1,'3 класс'!$A:$A,0)-7+'Итог по классам'!$B30,,,),"ш")</f>
        <v>0</v>
      </c>
      <c r="H30" s="111">
        <f ca="1">COUNTIF(OFFSET(class3_2,MATCH(H$1,'3 класс'!$A:$A,0)-7+'Итог по классам'!$B30,,,),"Ф")</f>
        <v>0</v>
      </c>
      <c r="I30" s="111">
        <f ca="1">COUNTIF(OFFSET(class3_2,MATCH(I$1,'3 класс'!$A:$A,0)-7+'Итог по классам'!$B30,,,),"р")</f>
        <v>0</v>
      </c>
      <c r="J30" s="111">
        <f ca="1">COUNTIF(OFFSET(class3_2,MATCH(J$1,'3 класс'!$A:$A,0)-7+'Итог по классам'!$B30,,,),"ш")</f>
        <v>1</v>
      </c>
      <c r="K30" s="112">
        <f t="shared" ref="K30:M30" ca="1" si="95">H30+E30</f>
        <v>0</v>
      </c>
      <c r="L30" s="113">
        <f t="shared" ca="1" si="95"/>
        <v>0</v>
      </c>
      <c r="M30" s="113">
        <f t="shared" ca="1" si="95"/>
        <v>1</v>
      </c>
      <c r="N30" s="114">
        <f ca="1">COUNTIF(OFFSET(class3_1,MATCH(N$1,'3 класс'!$A:$A,0)-7+'Итог по классам'!$B30,,,),"Ф")</f>
        <v>0</v>
      </c>
      <c r="O30" s="111">
        <f ca="1">COUNTIF(OFFSET(class3_1,MATCH(O$1,'3 класс'!$A:$A,0)-7+'Итог по классам'!$B30,,,),"р")</f>
        <v>0</v>
      </c>
      <c r="P30" s="111">
        <f ca="1">COUNTIF(OFFSET(class3_1,MATCH(P$1,'3 класс'!$A:$A,0)-7+'Итог по классам'!$B30,,,),"ш")</f>
        <v>0</v>
      </c>
      <c r="Q30" s="111">
        <f ca="1">COUNTIF(OFFSET(class3_2,MATCH(Q$1,'3 класс'!$A:$A,0)-7+'Итог по классам'!$B30,,,),"Ф")</f>
        <v>0</v>
      </c>
      <c r="R30" s="111">
        <f ca="1">COUNTIF(OFFSET(class3_2,MATCH(R$1,'3 класс'!$A:$A,0)-7+'Итог по классам'!$B30,,,),"р")</f>
        <v>0</v>
      </c>
      <c r="S30" s="111">
        <f ca="1">COUNTIF(OFFSET(class3_2,MATCH(S$1,'3 класс'!$A:$A,0)-7+'Итог по классам'!$B30,,,),"ш")</f>
        <v>1</v>
      </c>
      <c r="T30" s="112">
        <f t="shared" ref="T30:V30" ca="1" si="96">Q30+N30</f>
        <v>0</v>
      </c>
      <c r="U30" s="113">
        <f t="shared" ca="1" si="96"/>
        <v>0</v>
      </c>
      <c r="V30" s="113">
        <f t="shared" ca="1" si="96"/>
        <v>1</v>
      </c>
      <c r="W30" s="114">
        <f ca="1">COUNTIF(OFFSET(class3_1,MATCH(W$1,'3 класс'!$A:$A,0)-7+'Итог по классам'!$B30,,,),"Ф")</f>
        <v>0</v>
      </c>
      <c r="X30" s="111">
        <f ca="1">COUNTIF(OFFSET(class3_1,MATCH(X$1,'3 класс'!$A:$A,0)-7+'Итог по классам'!$B30,,,),"р")</f>
        <v>0</v>
      </c>
      <c r="Y30" s="111">
        <f ca="1">COUNTIF(OFFSET(class3_1,MATCH(Y$1,'3 класс'!$A:$A,0)-7+'Итог по классам'!$B30,,,),"ш")</f>
        <v>0</v>
      </c>
      <c r="Z30" s="111">
        <f ca="1">COUNTIF(OFFSET(class3_2,MATCH(Z$1,'3 класс'!$A:$A,0)-7+'Итог по классам'!$B30,,,),"Ф")</f>
        <v>0</v>
      </c>
      <c r="AA30" s="111">
        <f ca="1">COUNTIF(OFFSET(class3_2,MATCH(AA$1,'3 класс'!$A:$A,0)-7+'Итог по классам'!$B30,,,),"р")</f>
        <v>0</v>
      </c>
      <c r="AB30" s="111">
        <f ca="1">COUNTIF(OFFSET(class3_2,MATCH(AB$1,'3 класс'!$A:$A,0)-7+'Итог по классам'!$B30,,,),"ш")</f>
        <v>1</v>
      </c>
      <c r="AC30" s="112">
        <f t="shared" ref="AC30:AE30" ca="1" si="97">Z30+W30</f>
        <v>0</v>
      </c>
      <c r="AD30" s="113">
        <f t="shared" ca="1" si="97"/>
        <v>0</v>
      </c>
      <c r="AE30" s="113">
        <f t="shared" ca="1" si="97"/>
        <v>1</v>
      </c>
      <c r="AF30" s="114">
        <f ca="1">COUNTIF(OFFSET(class3_1,MATCH(AF$1,'3 класс'!$A:$A,0)-7+'Итог по классам'!$B30,,,),"Ф")</f>
        <v>0</v>
      </c>
      <c r="AG30" s="111">
        <f ca="1">COUNTIF(OFFSET(class3_1,MATCH(AG$1,'3 класс'!$A:$A,0)-7+'Итог по классам'!$B30,,,),"р")</f>
        <v>0</v>
      </c>
      <c r="AH30" s="111">
        <f ca="1">COUNTIF(OFFSET(class3_1,MATCH(AH$1,'3 класс'!$A:$A,0)-7+'Итог по классам'!$B30,,,),"ш")</f>
        <v>0</v>
      </c>
      <c r="AI30" s="111">
        <f ca="1">COUNTIF(OFFSET(class3_2,MATCH(AI$1,'3 класс'!$A:$A,0)-7+'Итог по классам'!$B30,,,),"Ф")</f>
        <v>0</v>
      </c>
      <c r="AJ30" s="111">
        <f ca="1">COUNTIF(OFFSET(class3_2,MATCH(AJ$1,'3 класс'!$A:$A,0)-7+'Итог по классам'!$B30,,,),"р")</f>
        <v>0</v>
      </c>
      <c r="AK30" s="111">
        <f ca="1">COUNTIF(OFFSET(class3_2,MATCH(AK$1,'3 класс'!$A:$A,0)-7+'Итог по классам'!$B30,,,),"ш")</f>
        <v>1</v>
      </c>
      <c r="AL30" s="112">
        <f t="shared" ref="AL30:AN30" ca="1" si="98">AI30+AF30</f>
        <v>0</v>
      </c>
      <c r="AM30" s="113">
        <f t="shared" ca="1" si="98"/>
        <v>0</v>
      </c>
      <c r="AN30" s="113">
        <f t="shared" ca="1" si="98"/>
        <v>1</v>
      </c>
    </row>
    <row r="31" spans="1:40" ht="15.75" x14ac:dyDescent="0.25">
      <c r="A31" s="68">
        <f t="shared" si="54"/>
        <v>4</v>
      </c>
      <c r="B31" s="23">
        <v>12</v>
      </c>
      <c r="C31" s="110" t="s">
        <v>83</v>
      </c>
      <c r="D31" s="110" t="s">
        <v>88</v>
      </c>
      <c r="E31" s="111">
        <f ca="1">COUNTIF(OFFSET(class3_1,MATCH(E$1,'3 класс'!$A:$A,0)-7+'Итог по классам'!$B31,,,),"Ф")</f>
        <v>0</v>
      </c>
      <c r="F31" s="111">
        <f ca="1">COUNTIF(OFFSET(class3_1,MATCH(F$1,'3 класс'!$A:$A,0)-7+'Итог по классам'!$B31,,,),"р")</f>
        <v>0</v>
      </c>
      <c r="G31" s="111">
        <f ca="1">COUNTIF(OFFSET(class3_1,MATCH(G$1,'3 класс'!$A:$A,0)-7+'Итог по классам'!$B31,,,),"ш")</f>
        <v>0</v>
      </c>
      <c r="H31" s="111">
        <f ca="1">COUNTIF(OFFSET(class3_2,MATCH(H$1,'3 класс'!$A:$A,0)-7+'Итог по классам'!$B31,,,),"Ф")</f>
        <v>0</v>
      </c>
      <c r="I31" s="111">
        <f ca="1">COUNTIF(OFFSET(class3_2,MATCH(I$1,'3 класс'!$A:$A,0)-7+'Итог по классам'!$B31,,,),"р")</f>
        <v>0</v>
      </c>
      <c r="J31" s="111">
        <f ca="1">COUNTIF(OFFSET(class3_2,MATCH(J$1,'3 класс'!$A:$A,0)-7+'Итог по классам'!$B31,,,),"ш")</f>
        <v>0</v>
      </c>
      <c r="K31" s="112">
        <f t="shared" ref="K31:M31" ca="1" si="99">H31+E31</f>
        <v>0</v>
      </c>
      <c r="L31" s="113">
        <f t="shared" ca="1" si="99"/>
        <v>0</v>
      </c>
      <c r="M31" s="113">
        <f t="shared" ca="1" si="99"/>
        <v>0</v>
      </c>
      <c r="N31" s="114">
        <f ca="1">COUNTIF(OFFSET(class3_1,MATCH(N$1,'3 класс'!$A:$A,0)-7+'Итог по классам'!$B31,,,),"Ф")</f>
        <v>0</v>
      </c>
      <c r="O31" s="111">
        <f ca="1">COUNTIF(OFFSET(class3_1,MATCH(O$1,'3 класс'!$A:$A,0)-7+'Итог по классам'!$B31,,,),"р")</f>
        <v>0</v>
      </c>
      <c r="P31" s="111">
        <f ca="1">COUNTIF(OFFSET(class3_1,MATCH(P$1,'3 класс'!$A:$A,0)-7+'Итог по классам'!$B31,,,),"ш")</f>
        <v>0</v>
      </c>
      <c r="Q31" s="111">
        <f ca="1">COUNTIF(OFFSET(class3_2,MATCH(Q$1,'3 класс'!$A:$A,0)-7+'Итог по классам'!$B31,,,),"Ф")</f>
        <v>0</v>
      </c>
      <c r="R31" s="111">
        <f ca="1">COUNTIF(OFFSET(class3_2,MATCH(R$1,'3 класс'!$A:$A,0)-7+'Итог по классам'!$B31,,,),"р")</f>
        <v>0</v>
      </c>
      <c r="S31" s="111">
        <f ca="1">COUNTIF(OFFSET(class3_2,MATCH(S$1,'3 класс'!$A:$A,0)-7+'Итог по классам'!$B31,,,),"ш")</f>
        <v>0</v>
      </c>
      <c r="T31" s="112">
        <f t="shared" ref="T31:V31" ca="1" si="100">Q31+N31</f>
        <v>0</v>
      </c>
      <c r="U31" s="113">
        <f t="shared" ca="1" si="100"/>
        <v>0</v>
      </c>
      <c r="V31" s="113">
        <f t="shared" ca="1" si="100"/>
        <v>0</v>
      </c>
      <c r="W31" s="114">
        <f ca="1">COUNTIF(OFFSET(class3_1,MATCH(W$1,'3 класс'!$A:$A,0)-7+'Итог по классам'!$B31,,,),"Ф")</f>
        <v>0</v>
      </c>
      <c r="X31" s="111">
        <f ca="1">COUNTIF(OFFSET(class3_1,MATCH(X$1,'3 класс'!$A:$A,0)-7+'Итог по классам'!$B31,,,),"р")</f>
        <v>0</v>
      </c>
      <c r="Y31" s="111">
        <f ca="1">COUNTIF(OFFSET(class3_1,MATCH(Y$1,'3 класс'!$A:$A,0)-7+'Итог по классам'!$B31,,,),"ш")</f>
        <v>0</v>
      </c>
      <c r="Z31" s="111">
        <f ca="1">COUNTIF(OFFSET(class3_2,MATCH(Z$1,'3 класс'!$A:$A,0)-7+'Итог по классам'!$B31,,,),"Ф")</f>
        <v>0</v>
      </c>
      <c r="AA31" s="111">
        <f ca="1">COUNTIF(OFFSET(class3_2,MATCH(AA$1,'3 класс'!$A:$A,0)-7+'Итог по классам'!$B31,,,),"р")</f>
        <v>0</v>
      </c>
      <c r="AB31" s="111">
        <f ca="1">COUNTIF(OFFSET(class3_2,MATCH(AB$1,'3 класс'!$A:$A,0)-7+'Итог по классам'!$B31,,,),"ш")</f>
        <v>0</v>
      </c>
      <c r="AC31" s="112">
        <f t="shared" ref="AC31:AE31" ca="1" si="101">Z31+W31</f>
        <v>0</v>
      </c>
      <c r="AD31" s="113">
        <f t="shared" ca="1" si="101"/>
        <v>0</v>
      </c>
      <c r="AE31" s="113">
        <f t="shared" ca="1" si="101"/>
        <v>0</v>
      </c>
      <c r="AF31" s="114">
        <f ca="1">COUNTIF(OFFSET(class3_1,MATCH(AF$1,'3 класс'!$A:$A,0)-7+'Итог по классам'!$B31,,,),"Ф")</f>
        <v>0</v>
      </c>
      <c r="AG31" s="111">
        <f ca="1">COUNTIF(OFFSET(class3_1,MATCH(AG$1,'3 класс'!$A:$A,0)-7+'Итог по классам'!$B31,,,),"р")</f>
        <v>0</v>
      </c>
      <c r="AH31" s="111">
        <f ca="1">COUNTIF(OFFSET(class3_1,MATCH(AH$1,'3 класс'!$A:$A,0)-7+'Итог по классам'!$B31,,,),"ш")</f>
        <v>0</v>
      </c>
      <c r="AI31" s="111">
        <f ca="1">COUNTIF(OFFSET(class3_2,MATCH(AI$1,'3 класс'!$A:$A,0)-7+'Итог по классам'!$B31,,,),"Ф")</f>
        <v>0</v>
      </c>
      <c r="AJ31" s="111">
        <f ca="1">COUNTIF(OFFSET(class3_2,MATCH(AJ$1,'3 класс'!$A:$A,0)-7+'Итог по классам'!$B31,,,),"р")</f>
        <v>0</v>
      </c>
      <c r="AK31" s="111">
        <f ca="1">COUNTIF(OFFSET(class3_2,MATCH(AK$1,'3 класс'!$A:$A,0)-7+'Итог по классам'!$B31,,,),"ш")</f>
        <v>0</v>
      </c>
      <c r="AL31" s="112">
        <f t="shared" ref="AL31:AN31" ca="1" si="102">AI31+AF31</f>
        <v>0</v>
      </c>
      <c r="AM31" s="113">
        <f t="shared" ca="1" si="102"/>
        <v>0</v>
      </c>
      <c r="AN31" s="113">
        <f t="shared" ca="1" si="102"/>
        <v>0</v>
      </c>
    </row>
    <row r="32" spans="1:40" ht="15.75" x14ac:dyDescent="0.25">
      <c r="A32" s="68">
        <f t="shared" si="54"/>
        <v>4</v>
      </c>
      <c r="B32" s="23">
        <v>13</v>
      </c>
      <c r="C32" s="110" t="s">
        <v>84</v>
      </c>
      <c r="D32" s="110" t="s">
        <v>88</v>
      </c>
      <c r="E32" s="111">
        <f ca="1">COUNTIF(OFFSET(class3_1,MATCH(E$1,'3 класс'!$A:$A,0)-7+'Итог по классам'!$B32,,,),"Ф")</f>
        <v>0</v>
      </c>
      <c r="F32" s="111">
        <f ca="1">COUNTIF(OFFSET(class3_1,MATCH(F$1,'3 класс'!$A:$A,0)-7+'Итог по классам'!$B32,,,),"р")</f>
        <v>0</v>
      </c>
      <c r="G32" s="111">
        <f ca="1">COUNTIF(OFFSET(class3_1,MATCH(G$1,'3 класс'!$A:$A,0)-7+'Итог по классам'!$B32,,,),"ш")</f>
        <v>0</v>
      </c>
      <c r="H32" s="111">
        <f ca="1">COUNTIF(OFFSET(class3_2,MATCH(H$1,'3 класс'!$A:$A,0)-7+'Итог по классам'!$B32,,,),"Ф")</f>
        <v>0</v>
      </c>
      <c r="I32" s="111">
        <f ca="1">COUNTIF(OFFSET(class3_2,MATCH(I$1,'3 класс'!$A:$A,0)-7+'Итог по классам'!$B32,,,),"р")</f>
        <v>0</v>
      </c>
      <c r="J32" s="111">
        <f ca="1">COUNTIF(OFFSET(class3_2,MATCH(J$1,'3 класс'!$A:$A,0)-7+'Итог по классам'!$B32,,,),"ш")</f>
        <v>0</v>
      </c>
      <c r="K32" s="112">
        <f t="shared" ref="K32:M32" ca="1" si="103">H32+E32</f>
        <v>0</v>
      </c>
      <c r="L32" s="113">
        <f t="shared" ca="1" si="103"/>
        <v>0</v>
      </c>
      <c r="M32" s="113">
        <f t="shared" ca="1" si="103"/>
        <v>0</v>
      </c>
      <c r="N32" s="114">
        <f ca="1">COUNTIF(OFFSET(class3_1,MATCH(N$1,'3 класс'!$A:$A,0)-7+'Итог по классам'!$B32,,,),"Ф")</f>
        <v>0</v>
      </c>
      <c r="O32" s="111">
        <f ca="1">COUNTIF(OFFSET(class3_1,MATCH(O$1,'3 класс'!$A:$A,0)-7+'Итог по классам'!$B32,,,),"р")</f>
        <v>0</v>
      </c>
      <c r="P32" s="111">
        <f ca="1">COUNTIF(OFFSET(class3_1,MATCH(P$1,'3 класс'!$A:$A,0)-7+'Итог по классам'!$B32,,,),"ш")</f>
        <v>0</v>
      </c>
      <c r="Q32" s="111">
        <f ca="1">COUNTIF(OFFSET(class3_2,MATCH(Q$1,'3 класс'!$A:$A,0)-7+'Итог по классам'!$B32,,,),"Ф")</f>
        <v>0</v>
      </c>
      <c r="R32" s="111">
        <f ca="1">COUNTIF(OFFSET(class3_2,MATCH(R$1,'3 класс'!$A:$A,0)-7+'Итог по классам'!$B32,,,),"р")</f>
        <v>0</v>
      </c>
      <c r="S32" s="111">
        <f ca="1">COUNTIF(OFFSET(class3_2,MATCH(S$1,'3 класс'!$A:$A,0)-7+'Итог по классам'!$B32,,,),"ш")</f>
        <v>0</v>
      </c>
      <c r="T32" s="112">
        <f t="shared" ref="T32:V32" ca="1" si="104">Q32+N32</f>
        <v>0</v>
      </c>
      <c r="U32" s="113">
        <f t="shared" ca="1" si="104"/>
        <v>0</v>
      </c>
      <c r="V32" s="113">
        <f t="shared" ca="1" si="104"/>
        <v>0</v>
      </c>
      <c r="W32" s="114">
        <f ca="1">COUNTIF(OFFSET(class3_1,MATCH(W$1,'3 класс'!$A:$A,0)-7+'Итог по классам'!$B32,,,),"Ф")</f>
        <v>0</v>
      </c>
      <c r="X32" s="111">
        <f ca="1">COUNTIF(OFFSET(class3_1,MATCH(X$1,'3 класс'!$A:$A,0)-7+'Итог по классам'!$B32,,,),"р")</f>
        <v>0</v>
      </c>
      <c r="Y32" s="111">
        <f ca="1">COUNTIF(OFFSET(class3_1,MATCH(Y$1,'3 класс'!$A:$A,0)-7+'Итог по классам'!$B32,,,),"ш")</f>
        <v>0</v>
      </c>
      <c r="Z32" s="111">
        <f ca="1">COUNTIF(OFFSET(class3_2,MATCH(Z$1,'3 класс'!$A:$A,0)-7+'Итог по классам'!$B32,,,),"Ф")</f>
        <v>0</v>
      </c>
      <c r="AA32" s="111">
        <f ca="1">COUNTIF(OFFSET(class3_2,MATCH(AA$1,'3 класс'!$A:$A,0)-7+'Итог по классам'!$B32,,,),"р")</f>
        <v>0</v>
      </c>
      <c r="AB32" s="111">
        <f ca="1">COUNTIF(OFFSET(class3_2,MATCH(AB$1,'3 класс'!$A:$A,0)-7+'Итог по классам'!$B32,,,),"ш")</f>
        <v>0</v>
      </c>
      <c r="AC32" s="112">
        <f t="shared" ref="AC32:AE32" ca="1" si="105">Z32+W32</f>
        <v>0</v>
      </c>
      <c r="AD32" s="113">
        <f t="shared" ca="1" si="105"/>
        <v>0</v>
      </c>
      <c r="AE32" s="113">
        <f t="shared" ca="1" si="105"/>
        <v>0</v>
      </c>
      <c r="AF32" s="114">
        <f ca="1">COUNTIF(OFFSET(class3_1,MATCH(AF$1,'3 класс'!$A:$A,0)-7+'Итог по классам'!$B32,,,),"Ф")</f>
        <v>0</v>
      </c>
      <c r="AG32" s="111">
        <f ca="1">COUNTIF(OFFSET(class3_1,MATCH(AG$1,'3 класс'!$A:$A,0)-7+'Итог по классам'!$B32,,,),"р")</f>
        <v>0</v>
      </c>
      <c r="AH32" s="111">
        <f ca="1">COUNTIF(OFFSET(class3_1,MATCH(AH$1,'3 класс'!$A:$A,0)-7+'Итог по классам'!$B32,,,),"ш")</f>
        <v>0</v>
      </c>
      <c r="AI32" s="111">
        <f ca="1">COUNTIF(OFFSET(class3_2,MATCH(AI$1,'3 класс'!$A:$A,0)-7+'Итог по классам'!$B32,,,),"Ф")</f>
        <v>0</v>
      </c>
      <c r="AJ32" s="111">
        <f ca="1">COUNTIF(OFFSET(class3_2,MATCH(AJ$1,'3 класс'!$A:$A,0)-7+'Итог по классам'!$B32,,,),"р")</f>
        <v>0</v>
      </c>
      <c r="AK32" s="111">
        <f ca="1">COUNTIF(OFFSET(class3_2,MATCH(AK$1,'3 класс'!$A:$A,0)-7+'Итог по классам'!$B32,,,),"ш")</f>
        <v>0</v>
      </c>
      <c r="AL32" s="112">
        <f t="shared" ref="AL32:AN32" ca="1" si="106">AI32+AF32</f>
        <v>0</v>
      </c>
      <c r="AM32" s="113">
        <f t="shared" ca="1" si="106"/>
        <v>0</v>
      </c>
      <c r="AN32" s="113">
        <f t="shared" ca="1" si="106"/>
        <v>0</v>
      </c>
    </row>
    <row r="33" spans="1:40" ht="15.75" x14ac:dyDescent="0.25">
      <c r="A33" s="68">
        <f>'4 класс'!C2</f>
        <v>3</v>
      </c>
      <c r="B33" s="23"/>
      <c r="C33" s="106" t="s">
        <v>91</v>
      </c>
      <c r="D33" s="106"/>
      <c r="E33" s="107" t="str">
        <f ca="1">"4 "&amp;CLEAN(OFFSET(cl4name,(E$1-1)*15,,,))</f>
        <v>4 А</v>
      </c>
      <c r="F33" s="108"/>
      <c r="G33" s="108"/>
      <c r="H33" s="108"/>
      <c r="I33" s="108"/>
      <c r="J33" s="108"/>
      <c r="K33" s="108"/>
      <c r="L33" s="108"/>
      <c r="M33" s="109"/>
      <c r="N33" s="107" t="str">
        <f ca="1">"4 "&amp;CLEAN(OFFSET(cl4name,(N$1-1)*15,,,))</f>
        <v>4 Б</v>
      </c>
      <c r="O33" s="108"/>
      <c r="P33" s="108"/>
      <c r="Q33" s="108"/>
      <c r="R33" s="108"/>
      <c r="S33" s="108"/>
      <c r="T33" s="108"/>
      <c r="U33" s="108"/>
      <c r="V33" s="109"/>
      <c r="W33" s="107" t="str">
        <f ca="1">"4 "&amp;CLEAN(OFFSET(cl4name,(W$1-1)*15,,,))</f>
        <v>4 В</v>
      </c>
      <c r="X33" s="108"/>
      <c r="Y33" s="108"/>
      <c r="Z33" s="108"/>
      <c r="AA33" s="108"/>
      <c r="AB33" s="108"/>
      <c r="AC33" s="108"/>
      <c r="AD33" s="108"/>
      <c r="AE33" s="109"/>
      <c r="AF33" s="107" t="str">
        <f ca="1">"4 "&amp;CLEAN(OFFSET(cl4name,(AF$1-1)*15,,,))</f>
        <v xml:space="preserve">4 </v>
      </c>
      <c r="AG33" s="108"/>
      <c r="AH33" s="108"/>
      <c r="AI33" s="108"/>
      <c r="AJ33" s="108"/>
      <c r="AK33" s="108"/>
      <c r="AL33" s="108"/>
      <c r="AM33" s="108"/>
      <c r="AN33" s="109"/>
    </row>
    <row r="34" spans="1:40" ht="15.75" x14ac:dyDescent="0.25">
      <c r="A34" s="68">
        <f t="shared" ref="A34:A47" si="107">A33</f>
        <v>3</v>
      </c>
      <c r="B34" s="23">
        <v>1</v>
      </c>
      <c r="C34" s="110" t="s">
        <v>72</v>
      </c>
      <c r="D34" s="110" t="s">
        <v>91</v>
      </c>
      <c r="E34" s="111">
        <f ca="1">COUNTIF(OFFSET(class4_1,MATCH(E$1,'4 класс'!$A:$A,0)-7+'Итог по классам'!$B34,,,),"Ф")</f>
        <v>0</v>
      </c>
      <c r="F34" s="111">
        <f ca="1">COUNTIF(OFFSET(class4_1,MATCH(F$1,'4 класс'!$A:$A,0)-7+'Итог по классам'!$B34,,,),"р")</f>
        <v>0</v>
      </c>
      <c r="G34" s="111">
        <f ca="1">COUNTIF(OFFSET(class4_1,MATCH(G$1,'4 класс'!$A:$A,0)-7+'Итог по классам'!$B34,,,),"ш")</f>
        <v>4</v>
      </c>
      <c r="H34" s="111">
        <f ca="1">COUNTIF(OFFSET(class4_2,MATCH(H$1,'4 класс'!$A:$A,0)-7+'Итог по классам'!$B34,,,),"Ф")</f>
        <v>0</v>
      </c>
      <c r="I34" s="111">
        <f ca="1">COUNTIF(OFFSET(class4_2,MATCH(I$1,'4 класс'!$A:$A,0)-7+'Итог по классам'!$B34,,,),"р")</f>
        <v>0</v>
      </c>
      <c r="J34" s="111">
        <f ca="1">COUNTIF(OFFSET(class4_2,MATCH(J$1,'4 класс'!$A:$A,0)-7+'Итог по классам'!$B34,,,),"ш")</f>
        <v>4</v>
      </c>
      <c r="K34" s="112">
        <f t="shared" ref="K34:M34" ca="1" si="108">H34+E34</f>
        <v>0</v>
      </c>
      <c r="L34" s="113">
        <f t="shared" ca="1" si="108"/>
        <v>0</v>
      </c>
      <c r="M34" s="113">
        <f t="shared" ca="1" si="108"/>
        <v>8</v>
      </c>
      <c r="N34" s="114">
        <f ca="1">COUNTIF(OFFSET(class4_1,MATCH(N$1,'4 класс'!$A:$A,0)-7+'Итог по классам'!$B34,,,),"Ф")</f>
        <v>0</v>
      </c>
      <c r="O34" s="111">
        <f ca="1">COUNTIF(OFFSET(class4_1,MATCH(O$1,'4 класс'!$A:$A,0)-7+'Итог по классам'!$B34,,,),"р")</f>
        <v>0</v>
      </c>
      <c r="P34" s="111">
        <f ca="1">COUNTIF(OFFSET(class4_1,MATCH(P$1,'4 класс'!$A:$A,0)-7+'Итог по классам'!$B34,,,),"ш")</f>
        <v>4</v>
      </c>
      <c r="Q34" s="111">
        <f ca="1">COUNTIF(OFFSET(class4_2,MATCH(Q$1,'4 класс'!$A:$A,0)-7+'Итог по классам'!$B34,,,),"Ф")</f>
        <v>0</v>
      </c>
      <c r="R34" s="111">
        <f ca="1">COUNTIF(OFFSET(class4_2,MATCH(R$1,'4 класс'!$A:$A,0)-7+'Итог по классам'!$B34,,,),"р")</f>
        <v>0</v>
      </c>
      <c r="S34" s="111">
        <f ca="1">COUNTIF(OFFSET(class4_2,MATCH(S$1,'4 класс'!$A:$A,0)-7+'Итог по классам'!$B34,,,),"ш")</f>
        <v>4</v>
      </c>
      <c r="T34" s="112">
        <f t="shared" ref="T34:V34" ca="1" si="109">Q34+N34</f>
        <v>0</v>
      </c>
      <c r="U34" s="113">
        <f t="shared" ca="1" si="109"/>
        <v>0</v>
      </c>
      <c r="V34" s="113">
        <f t="shared" ca="1" si="109"/>
        <v>8</v>
      </c>
      <c r="W34" s="114">
        <f ca="1">COUNTIF(OFFSET(class4_1,MATCH(W$1,'4 класс'!$A:$A,0)-7+'Итог по классам'!$B34,,,),"Ф")</f>
        <v>0</v>
      </c>
      <c r="X34" s="111">
        <f ca="1">COUNTIF(OFFSET(class4_1,MATCH(X$1,'4 класс'!$A:$A,0)-7+'Итог по классам'!$B34,,,),"р")</f>
        <v>0</v>
      </c>
      <c r="Y34" s="111">
        <f ca="1">COUNTIF(OFFSET(class4_1,MATCH(Y$1,'4 класс'!$A:$A,0)-7+'Итог по классам'!$B34,,,),"ш")</f>
        <v>4</v>
      </c>
      <c r="Z34" s="111">
        <f ca="1">COUNTIF(OFFSET(class4_2,MATCH(Z$1,'4 класс'!$A:$A,0)-7+'Итог по классам'!$B34,,,),"Ф")</f>
        <v>0</v>
      </c>
      <c r="AA34" s="111">
        <f ca="1">COUNTIF(OFFSET(class4_2,MATCH(AA$1,'4 класс'!$A:$A,0)-7+'Итог по классам'!$B34,,,),"р")</f>
        <v>0</v>
      </c>
      <c r="AB34" s="111">
        <f ca="1">COUNTIF(OFFSET(class4_2,MATCH(AB$1,'4 класс'!$A:$A,0)-7+'Итог по классам'!$B34,,,),"ш")</f>
        <v>4</v>
      </c>
      <c r="AC34" s="112">
        <f t="shared" ref="AC34:AE34" ca="1" si="110">Z34+W34</f>
        <v>0</v>
      </c>
      <c r="AD34" s="113">
        <f t="shared" ca="1" si="110"/>
        <v>0</v>
      </c>
      <c r="AE34" s="113">
        <f t="shared" ca="1" si="110"/>
        <v>8</v>
      </c>
      <c r="AF34" s="114" t="e">
        <f ca="1">COUNTIF(OFFSET(class4_1,MATCH(AF$1,'4 класс'!$A:$A,0)-7+'Итог по классам'!$B34,,,),"Ф")</f>
        <v>#N/A</v>
      </c>
      <c r="AG34" s="111" t="e">
        <f ca="1">COUNTIF(OFFSET(class4_1,MATCH(AG$1,'4 класс'!$A:$A,0)-7+'Итог по классам'!$B34,,,),"р")</f>
        <v>#N/A</v>
      </c>
      <c r="AH34" s="111" t="e">
        <f ca="1">COUNTIF(OFFSET(class4_1,MATCH(AH$1,'4 класс'!$A:$A,0)-7+'Итог по классам'!$B34,,,),"ш")</f>
        <v>#N/A</v>
      </c>
      <c r="AI34" s="111" t="e">
        <f ca="1">COUNTIF(OFFSET(class4_2,MATCH(AI$1,'4 класс'!$A:$A,0)-7+'Итог по классам'!$B34,,,),"Ф")</f>
        <v>#N/A</v>
      </c>
      <c r="AJ34" s="111" t="e">
        <f ca="1">COUNTIF(OFFSET(class4_2,MATCH(AJ$1,'4 класс'!$A:$A,0)-7+'Итог по классам'!$B34,,,),"р")</f>
        <v>#N/A</v>
      </c>
      <c r="AK34" s="111" t="e">
        <f ca="1">COUNTIF(OFFSET(class4_2,MATCH(AK$1,'4 класс'!$A:$A,0)-7+'Итог по классам'!$B34,,,),"ш")</f>
        <v>#N/A</v>
      </c>
      <c r="AL34" s="112" t="e">
        <f t="shared" ref="AL34:AN34" ca="1" si="111">AI34+AF34</f>
        <v>#N/A</v>
      </c>
      <c r="AM34" s="113" t="e">
        <f t="shared" ca="1" si="111"/>
        <v>#N/A</v>
      </c>
      <c r="AN34" s="113" t="e">
        <f t="shared" ca="1" si="111"/>
        <v>#N/A</v>
      </c>
    </row>
    <row r="35" spans="1:40" ht="15.75" x14ac:dyDescent="0.25">
      <c r="A35" s="68">
        <f t="shared" si="107"/>
        <v>3</v>
      </c>
      <c r="B35" s="23">
        <v>2</v>
      </c>
      <c r="C35" s="110" t="s">
        <v>73</v>
      </c>
      <c r="D35" s="110" t="s">
        <v>91</v>
      </c>
      <c r="E35" s="111">
        <f ca="1">COUNTIF(OFFSET(class4_1,MATCH(E$1,'4 класс'!$A:$A,0)-7+'Итог по классам'!$B35,,,),"Ф")</f>
        <v>0</v>
      </c>
      <c r="F35" s="111">
        <f ca="1">COUNTIF(OFFSET(class4_1,MATCH(F$1,'4 класс'!$A:$A,0)-7+'Итог по классам'!$B35,,,),"р")</f>
        <v>0</v>
      </c>
      <c r="G35" s="111">
        <f ca="1">COUNTIF(OFFSET(class4_1,MATCH(G$1,'4 класс'!$A:$A,0)-7+'Итог по классам'!$B35,,,),"ш")</f>
        <v>2</v>
      </c>
      <c r="H35" s="111">
        <f ca="1">COUNTIF(OFFSET(class4_2,MATCH(H$1,'4 класс'!$A:$A,0)-7+'Итог по классам'!$B35,,,),"Ф")</f>
        <v>0</v>
      </c>
      <c r="I35" s="111">
        <f ca="1">COUNTIF(OFFSET(class4_2,MATCH(I$1,'4 класс'!$A:$A,0)-7+'Итог по классам'!$B35,,,),"р")</f>
        <v>0</v>
      </c>
      <c r="J35" s="111">
        <f ca="1">COUNTIF(OFFSET(class4_2,MATCH(J$1,'4 класс'!$A:$A,0)-7+'Итог по классам'!$B35,,,),"ш")</f>
        <v>2</v>
      </c>
      <c r="K35" s="112">
        <f t="shared" ref="K35:M35" ca="1" si="112">H35+E35</f>
        <v>0</v>
      </c>
      <c r="L35" s="113">
        <f t="shared" ca="1" si="112"/>
        <v>0</v>
      </c>
      <c r="M35" s="113">
        <f t="shared" ca="1" si="112"/>
        <v>4</v>
      </c>
      <c r="N35" s="114">
        <f ca="1">COUNTIF(OFFSET(class4_1,MATCH(N$1,'4 класс'!$A:$A,0)-7+'Итог по классам'!$B35,,,),"Ф")</f>
        <v>0</v>
      </c>
      <c r="O35" s="111">
        <f ca="1">COUNTIF(OFFSET(class4_1,MATCH(O$1,'4 класс'!$A:$A,0)-7+'Итог по классам'!$B35,,,),"р")</f>
        <v>0</v>
      </c>
      <c r="P35" s="111">
        <f ca="1">COUNTIF(OFFSET(class4_1,MATCH(P$1,'4 класс'!$A:$A,0)-7+'Итог по классам'!$B35,,,),"ш")</f>
        <v>2</v>
      </c>
      <c r="Q35" s="111">
        <f ca="1">COUNTIF(OFFSET(class4_2,MATCH(Q$1,'4 класс'!$A:$A,0)-7+'Итог по классам'!$B35,,,),"Ф")</f>
        <v>0</v>
      </c>
      <c r="R35" s="111">
        <f ca="1">COUNTIF(OFFSET(class4_2,MATCH(R$1,'4 класс'!$A:$A,0)-7+'Итог по классам'!$B35,,,),"р")</f>
        <v>0</v>
      </c>
      <c r="S35" s="111">
        <f ca="1">COUNTIF(OFFSET(class4_2,MATCH(S$1,'4 класс'!$A:$A,0)-7+'Итог по классам'!$B35,,,),"ш")</f>
        <v>2</v>
      </c>
      <c r="T35" s="112">
        <f t="shared" ref="T35:V35" ca="1" si="113">Q35+N35</f>
        <v>0</v>
      </c>
      <c r="U35" s="113">
        <f t="shared" ca="1" si="113"/>
        <v>0</v>
      </c>
      <c r="V35" s="113">
        <f t="shared" ca="1" si="113"/>
        <v>4</v>
      </c>
      <c r="W35" s="114">
        <f ca="1">COUNTIF(OFFSET(class4_1,MATCH(W$1,'4 класс'!$A:$A,0)-7+'Итог по классам'!$B35,,,),"Ф")</f>
        <v>0</v>
      </c>
      <c r="X35" s="111">
        <f ca="1">COUNTIF(OFFSET(class4_1,MATCH(X$1,'4 класс'!$A:$A,0)-7+'Итог по классам'!$B35,,,),"р")</f>
        <v>0</v>
      </c>
      <c r="Y35" s="111">
        <f ca="1">COUNTIF(OFFSET(class4_1,MATCH(Y$1,'4 класс'!$A:$A,0)-7+'Итог по классам'!$B35,,,),"ш")</f>
        <v>2</v>
      </c>
      <c r="Z35" s="111">
        <f ca="1">COUNTIF(OFFSET(class4_2,MATCH(Z$1,'4 класс'!$A:$A,0)-7+'Итог по классам'!$B35,,,),"Ф")</f>
        <v>0</v>
      </c>
      <c r="AA35" s="111">
        <f ca="1">COUNTIF(OFFSET(class4_2,MATCH(AA$1,'4 класс'!$A:$A,0)-7+'Итог по классам'!$B35,,,),"р")</f>
        <v>0</v>
      </c>
      <c r="AB35" s="111">
        <f ca="1">COUNTIF(OFFSET(class4_2,MATCH(AB$1,'4 класс'!$A:$A,0)-7+'Итог по классам'!$B35,,,),"ш")</f>
        <v>2</v>
      </c>
      <c r="AC35" s="112">
        <f t="shared" ref="AC35:AE35" ca="1" si="114">Z35+W35</f>
        <v>0</v>
      </c>
      <c r="AD35" s="113">
        <f t="shared" ca="1" si="114"/>
        <v>0</v>
      </c>
      <c r="AE35" s="113">
        <f t="shared" ca="1" si="114"/>
        <v>4</v>
      </c>
      <c r="AF35" s="114" t="e">
        <f ca="1">COUNTIF(OFFSET(class4_1,MATCH(AF$1,'4 класс'!$A:$A,0)-7+'Итог по классам'!$B35,,,),"Ф")</f>
        <v>#N/A</v>
      </c>
      <c r="AG35" s="111" t="e">
        <f ca="1">COUNTIF(OFFSET(class4_1,MATCH(AG$1,'4 класс'!$A:$A,0)-7+'Итог по классам'!$B35,,,),"р")</f>
        <v>#N/A</v>
      </c>
      <c r="AH35" s="111" t="e">
        <f ca="1">COUNTIF(OFFSET(class4_1,MATCH(AH$1,'4 класс'!$A:$A,0)-7+'Итог по классам'!$B35,,,),"ш")</f>
        <v>#N/A</v>
      </c>
      <c r="AI35" s="111" t="e">
        <f ca="1">COUNTIF(OFFSET(class4_2,MATCH(AI$1,'4 класс'!$A:$A,0)-7+'Итог по классам'!$B35,,,),"Ф")</f>
        <v>#N/A</v>
      </c>
      <c r="AJ35" s="111" t="e">
        <f ca="1">COUNTIF(OFFSET(class4_2,MATCH(AJ$1,'4 класс'!$A:$A,0)-7+'Итог по классам'!$B35,,,),"р")</f>
        <v>#N/A</v>
      </c>
      <c r="AK35" s="111" t="e">
        <f ca="1">COUNTIF(OFFSET(class4_2,MATCH(AK$1,'4 класс'!$A:$A,0)-7+'Итог по классам'!$B35,,,),"ш")</f>
        <v>#N/A</v>
      </c>
      <c r="AL35" s="112" t="e">
        <f t="shared" ref="AL35:AN35" ca="1" si="115">AI35+AF35</f>
        <v>#N/A</v>
      </c>
      <c r="AM35" s="113" t="e">
        <f t="shared" ca="1" si="115"/>
        <v>#N/A</v>
      </c>
      <c r="AN35" s="113" t="e">
        <f t="shared" ca="1" si="115"/>
        <v>#N/A</v>
      </c>
    </row>
    <row r="36" spans="1:40" ht="15.75" x14ac:dyDescent="0.25">
      <c r="A36" s="68">
        <f t="shared" si="107"/>
        <v>3</v>
      </c>
      <c r="B36" s="23">
        <v>3</v>
      </c>
      <c r="C36" s="110" t="s">
        <v>74</v>
      </c>
      <c r="D36" s="110" t="s">
        <v>91</v>
      </c>
      <c r="E36" s="111">
        <f ca="1">COUNTIF(OFFSET(class4_1,MATCH(E$1,'4 класс'!$A:$A,0)-7+'Итог по классам'!$B36,,,),"Ф")</f>
        <v>0</v>
      </c>
      <c r="F36" s="111">
        <f ca="1">COUNTIF(OFFSET(class4_1,MATCH(F$1,'4 класс'!$A:$A,0)-7+'Итог по классам'!$B36,,,),"р")</f>
        <v>0</v>
      </c>
      <c r="G36" s="111">
        <f ca="1">COUNTIF(OFFSET(class4_1,MATCH(G$1,'4 класс'!$A:$A,0)-7+'Итог по классам'!$B36,,,),"ш")</f>
        <v>0</v>
      </c>
      <c r="H36" s="111">
        <f ca="1">COUNTIF(OFFSET(class4_2,MATCH(H$1,'4 класс'!$A:$A,0)-7+'Итог по классам'!$B36,,,),"Ф")</f>
        <v>0</v>
      </c>
      <c r="I36" s="111">
        <f ca="1">COUNTIF(OFFSET(class4_2,MATCH(I$1,'4 класс'!$A:$A,0)-7+'Итог по классам'!$B36,,,),"р")</f>
        <v>0</v>
      </c>
      <c r="J36" s="111">
        <f ca="1">COUNTIF(OFFSET(class4_2,MATCH(J$1,'4 класс'!$A:$A,0)-7+'Итог по классам'!$B36,,,),"ш")</f>
        <v>0</v>
      </c>
      <c r="K36" s="112">
        <f t="shared" ref="K36:M36" ca="1" si="116">H36+E36</f>
        <v>0</v>
      </c>
      <c r="L36" s="113">
        <f t="shared" ca="1" si="116"/>
        <v>0</v>
      </c>
      <c r="M36" s="113">
        <f t="shared" ca="1" si="116"/>
        <v>0</v>
      </c>
      <c r="N36" s="114">
        <f ca="1">COUNTIF(OFFSET(class4_1,MATCH(N$1,'4 класс'!$A:$A,0)-7+'Итог по классам'!$B36,,,),"Ф")</f>
        <v>0</v>
      </c>
      <c r="O36" s="111">
        <f ca="1">COUNTIF(OFFSET(class4_1,MATCH(O$1,'4 класс'!$A:$A,0)-7+'Итог по классам'!$B36,,,),"р")</f>
        <v>0</v>
      </c>
      <c r="P36" s="111">
        <f ca="1">COUNTIF(OFFSET(class4_1,MATCH(P$1,'4 класс'!$A:$A,0)-7+'Итог по классам'!$B36,,,),"ш")</f>
        <v>0</v>
      </c>
      <c r="Q36" s="111">
        <f ca="1">COUNTIF(OFFSET(class4_2,MATCH(Q$1,'4 класс'!$A:$A,0)-7+'Итог по классам'!$B36,,,),"Ф")</f>
        <v>0</v>
      </c>
      <c r="R36" s="111">
        <f ca="1">COUNTIF(OFFSET(class4_2,MATCH(R$1,'4 класс'!$A:$A,0)-7+'Итог по классам'!$B36,,,),"р")</f>
        <v>0</v>
      </c>
      <c r="S36" s="111">
        <f ca="1">COUNTIF(OFFSET(class4_2,MATCH(S$1,'4 класс'!$A:$A,0)-7+'Итог по классам'!$B36,,,),"ш")</f>
        <v>0</v>
      </c>
      <c r="T36" s="112">
        <f t="shared" ref="T36:V36" ca="1" si="117">Q36+N36</f>
        <v>0</v>
      </c>
      <c r="U36" s="113">
        <f t="shared" ca="1" si="117"/>
        <v>0</v>
      </c>
      <c r="V36" s="113">
        <f t="shared" ca="1" si="117"/>
        <v>0</v>
      </c>
      <c r="W36" s="114">
        <f ca="1">COUNTIF(OFFSET(class4_1,MATCH(W$1,'4 класс'!$A:$A,0)-7+'Итог по классам'!$B36,,,),"Ф")</f>
        <v>0</v>
      </c>
      <c r="X36" s="111">
        <f ca="1">COUNTIF(OFFSET(class4_1,MATCH(X$1,'4 класс'!$A:$A,0)-7+'Итог по классам'!$B36,,,),"р")</f>
        <v>0</v>
      </c>
      <c r="Y36" s="111">
        <f ca="1">COUNTIF(OFFSET(class4_1,MATCH(Y$1,'4 класс'!$A:$A,0)-7+'Итог по классам'!$B36,,,),"ш")</f>
        <v>0</v>
      </c>
      <c r="Z36" s="111">
        <f ca="1">COUNTIF(OFFSET(class4_2,MATCH(Z$1,'4 класс'!$A:$A,0)-7+'Итог по классам'!$B36,,,),"Ф")</f>
        <v>0</v>
      </c>
      <c r="AA36" s="111">
        <f ca="1">COUNTIF(OFFSET(class4_2,MATCH(AA$1,'4 класс'!$A:$A,0)-7+'Итог по классам'!$B36,,,),"р")</f>
        <v>0</v>
      </c>
      <c r="AB36" s="111">
        <f ca="1">COUNTIF(OFFSET(class4_2,MATCH(AB$1,'4 класс'!$A:$A,0)-7+'Итог по классам'!$B36,,,),"ш")</f>
        <v>0</v>
      </c>
      <c r="AC36" s="112">
        <f t="shared" ref="AC36:AE36" ca="1" si="118">Z36+W36</f>
        <v>0</v>
      </c>
      <c r="AD36" s="113">
        <f t="shared" ca="1" si="118"/>
        <v>0</v>
      </c>
      <c r="AE36" s="113">
        <f t="shared" ca="1" si="118"/>
        <v>0</v>
      </c>
      <c r="AF36" s="114" t="e">
        <f ca="1">COUNTIF(OFFSET(class4_1,MATCH(AF$1,'4 класс'!$A:$A,0)-7+'Итог по классам'!$B36,,,),"Ф")</f>
        <v>#N/A</v>
      </c>
      <c r="AG36" s="111" t="e">
        <f ca="1">COUNTIF(OFFSET(class4_1,MATCH(AG$1,'4 класс'!$A:$A,0)-7+'Итог по классам'!$B36,,,),"р")</f>
        <v>#N/A</v>
      </c>
      <c r="AH36" s="111" t="e">
        <f ca="1">COUNTIF(OFFSET(class4_1,MATCH(AH$1,'4 класс'!$A:$A,0)-7+'Итог по классам'!$B36,,,),"ш")</f>
        <v>#N/A</v>
      </c>
      <c r="AI36" s="111" t="e">
        <f ca="1">COUNTIF(OFFSET(class4_2,MATCH(AI$1,'4 класс'!$A:$A,0)-7+'Итог по классам'!$B36,,,),"Ф")</f>
        <v>#N/A</v>
      </c>
      <c r="AJ36" s="111" t="e">
        <f ca="1">COUNTIF(OFFSET(class4_2,MATCH(AJ$1,'4 класс'!$A:$A,0)-7+'Итог по классам'!$B36,,,),"р")</f>
        <v>#N/A</v>
      </c>
      <c r="AK36" s="111" t="e">
        <f ca="1">COUNTIF(OFFSET(class4_2,MATCH(AK$1,'4 класс'!$A:$A,0)-7+'Итог по классам'!$B36,,,),"ш")</f>
        <v>#N/A</v>
      </c>
      <c r="AL36" s="112" t="e">
        <f t="shared" ref="AL36:AN36" ca="1" si="119">AI36+AF36</f>
        <v>#N/A</v>
      </c>
      <c r="AM36" s="113" t="e">
        <f t="shared" ca="1" si="119"/>
        <v>#N/A</v>
      </c>
      <c r="AN36" s="113" t="e">
        <f t="shared" ca="1" si="119"/>
        <v>#N/A</v>
      </c>
    </row>
    <row r="37" spans="1:40" ht="15.75" x14ac:dyDescent="0.25">
      <c r="A37" s="68">
        <f t="shared" si="107"/>
        <v>3</v>
      </c>
      <c r="B37" s="23">
        <v>4</v>
      </c>
      <c r="C37" s="110" t="s">
        <v>75</v>
      </c>
      <c r="D37" s="110" t="s">
        <v>91</v>
      </c>
      <c r="E37" s="111">
        <f ca="1">COUNTIF(OFFSET(class4_1,MATCH(E$1,'4 класс'!$A:$A,0)-7+'Итог по классам'!$B37,,,),"Ф")</f>
        <v>0</v>
      </c>
      <c r="F37" s="111">
        <f ca="1">COUNTIF(OFFSET(class4_1,MATCH(F$1,'4 класс'!$A:$A,0)-7+'Итог по классам'!$B37,,,),"р")</f>
        <v>0</v>
      </c>
      <c r="G37" s="111">
        <f ca="1">COUNTIF(OFFSET(class4_1,MATCH(G$1,'4 класс'!$A:$A,0)-7+'Итог по классам'!$B37,,,),"ш")</f>
        <v>0</v>
      </c>
      <c r="H37" s="111">
        <f ca="1">COUNTIF(OFFSET(class4_2,MATCH(H$1,'4 класс'!$A:$A,0)-7+'Итог по классам'!$B37,,,),"Ф")</f>
        <v>0</v>
      </c>
      <c r="I37" s="111">
        <f ca="1">COUNTIF(OFFSET(class4_2,MATCH(I$1,'4 класс'!$A:$A,0)-7+'Итог по классам'!$B37,,,),"р")</f>
        <v>0</v>
      </c>
      <c r="J37" s="111">
        <f ca="1">COUNTIF(OFFSET(class4_2,MATCH(J$1,'4 класс'!$A:$A,0)-7+'Итог по классам'!$B37,,,),"ш")</f>
        <v>0</v>
      </c>
      <c r="K37" s="112">
        <f t="shared" ref="K37:M37" ca="1" si="120">H37+E37</f>
        <v>0</v>
      </c>
      <c r="L37" s="113">
        <f t="shared" ca="1" si="120"/>
        <v>0</v>
      </c>
      <c r="M37" s="113">
        <f t="shared" ca="1" si="120"/>
        <v>0</v>
      </c>
      <c r="N37" s="114">
        <f ca="1">COUNTIF(OFFSET(class4_1,MATCH(N$1,'4 класс'!$A:$A,0)-7+'Итог по классам'!$B37,,,),"Ф")</f>
        <v>0</v>
      </c>
      <c r="O37" s="111">
        <f ca="1">COUNTIF(OFFSET(class4_1,MATCH(O$1,'4 класс'!$A:$A,0)-7+'Итог по классам'!$B37,,,),"р")</f>
        <v>0</v>
      </c>
      <c r="P37" s="111">
        <f ca="1">COUNTIF(OFFSET(class4_1,MATCH(P$1,'4 класс'!$A:$A,0)-7+'Итог по классам'!$B37,,,),"ш")</f>
        <v>0</v>
      </c>
      <c r="Q37" s="111">
        <f ca="1">COUNTIF(OFFSET(class4_2,MATCH(Q$1,'4 класс'!$A:$A,0)-7+'Итог по классам'!$B37,,,),"Ф")</f>
        <v>0</v>
      </c>
      <c r="R37" s="111">
        <f ca="1">COUNTIF(OFFSET(class4_2,MATCH(R$1,'4 класс'!$A:$A,0)-7+'Итог по классам'!$B37,,,),"р")</f>
        <v>0</v>
      </c>
      <c r="S37" s="111">
        <f ca="1">COUNTIF(OFFSET(class4_2,MATCH(S$1,'4 класс'!$A:$A,0)-7+'Итог по классам'!$B37,,,),"ш")</f>
        <v>0</v>
      </c>
      <c r="T37" s="112">
        <f t="shared" ref="T37:V37" ca="1" si="121">Q37+N37</f>
        <v>0</v>
      </c>
      <c r="U37" s="113">
        <f t="shared" ca="1" si="121"/>
        <v>0</v>
      </c>
      <c r="V37" s="113">
        <f t="shared" ca="1" si="121"/>
        <v>0</v>
      </c>
      <c r="W37" s="114">
        <f ca="1">COUNTIF(OFFSET(class4_1,MATCH(W$1,'4 класс'!$A:$A,0)-7+'Итог по классам'!$B37,,,),"Ф")</f>
        <v>0</v>
      </c>
      <c r="X37" s="111">
        <f ca="1">COUNTIF(OFFSET(class4_1,MATCH(X$1,'4 класс'!$A:$A,0)-7+'Итог по классам'!$B37,,,),"р")</f>
        <v>0</v>
      </c>
      <c r="Y37" s="111">
        <f ca="1">COUNTIF(OFFSET(class4_1,MATCH(Y$1,'4 класс'!$A:$A,0)-7+'Итог по классам'!$B37,,,),"ш")</f>
        <v>0</v>
      </c>
      <c r="Z37" s="111">
        <f ca="1">COUNTIF(OFFSET(class4_2,MATCH(Z$1,'4 класс'!$A:$A,0)-7+'Итог по классам'!$B37,,,),"Ф")</f>
        <v>0</v>
      </c>
      <c r="AA37" s="111">
        <f ca="1">COUNTIF(OFFSET(class4_2,MATCH(AA$1,'4 класс'!$A:$A,0)-7+'Итог по классам'!$B37,,,),"р")</f>
        <v>0</v>
      </c>
      <c r="AB37" s="111">
        <f ca="1">COUNTIF(OFFSET(class4_2,MATCH(AB$1,'4 класс'!$A:$A,0)-7+'Итог по классам'!$B37,,,),"ш")</f>
        <v>0</v>
      </c>
      <c r="AC37" s="112">
        <f t="shared" ref="AC37:AE37" ca="1" si="122">Z37+W37</f>
        <v>0</v>
      </c>
      <c r="AD37" s="113">
        <f t="shared" ca="1" si="122"/>
        <v>0</v>
      </c>
      <c r="AE37" s="113">
        <f t="shared" ca="1" si="122"/>
        <v>0</v>
      </c>
      <c r="AF37" s="114" t="e">
        <f ca="1">COUNTIF(OFFSET(class4_1,MATCH(AF$1,'4 класс'!$A:$A,0)-7+'Итог по классам'!$B37,,,),"Ф")</f>
        <v>#N/A</v>
      </c>
      <c r="AG37" s="111" t="e">
        <f ca="1">COUNTIF(OFFSET(class4_1,MATCH(AG$1,'4 класс'!$A:$A,0)-7+'Итог по классам'!$B37,,,),"р")</f>
        <v>#N/A</v>
      </c>
      <c r="AH37" s="111" t="e">
        <f ca="1">COUNTIF(OFFSET(class4_1,MATCH(AH$1,'4 класс'!$A:$A,0)-7+'Итог по классам'!$B37,,,),"ш")</f>
        <v>#N/A</v>
      </c>
      <c r="AI37" s="111" t="e">
        <f ca="1">COUNTIF(OFFSET(class4_2,MATCH(AI$1,'4 класс'!$A:$A,0)-7+'Итог по классам'!$B37,,,),"Ф")</f>
        <v>#N/A</v>
      </c>
      <c r="AJ37" s="111" t="e">
        <f ca="1">COUNTIF(OFFSET(class4_2,MATCH(AJ$1,'4 класс'!$A:$A,0)-7+'Итог по классам'!$B37,,,),"р")</f>
        <v>#N/A</v>
      </c>
      <c r="AK37" s="111" t="e">
        <f ca="1">COUNTIF(OFFSET(class4_2,MATCH(AK$1,'4 класс'!$A:$A,0)-7+'Итог по классам'!$B37,,,),"ш")</f>
        <v>#N/A</v>
      </c>
      <c r="AL37" s="112" t="e">
        <f t="shared" ref="AL37:AN37" ca="1" si="123">AI37+AF37</f>
        <v>#N/A</v>
      </c>
      <c r="AM37" s="113" t="e">
        <f t="shared" ca="1" si="123"/>
        <v>#N/A</v>
      </c>
      <c r="AN37" s="113" t="e">
        <f t="shared" ca="1" si="123"/>
        <v>#N/A</v>
      </c>
    </row>
    <row r="38" spans="1:40" ht="15.75" x14ac:dyDescent="0.25">
      <c r="A38" s="68">
        <f t="shared" si="107"/>
        <v>3</v>
      </c>
      <c r="B38" s="23">
        <v>5</v>
      </c>
      <c r="C38" s="110" t="s">
        <v>76</v>
      </c>
      <c r="D38" s="110" t="s">
        <v>91</v>
      </c>
      <c r="E38" s="111">
        <f ca="1">COUNTIF(OFFSET(class4_1,MATCH(E$1,'4 класс'!$A:$A,0)-7+'Итог по классам'!$B38,,,),"Ф")</f>
        <v>0</v>
      </c>
      <c r="F38" s="111">
        <f ca="1">COUNTIF(OFFSET(class4_1,MATCH(F$1,'4 класс'!$A:$A,0)-7+'Итог по классам'!$B38,,,),"р")</f>
        <v>0</v>
      </c>
      <c r="G38" s="111">
        <f ca="1">COUNTIF(OFFSET(class4_1,MATCH(G$1,'4 класс'!$A:$A,0)-7+'Итог по классам'!$B38,,,),"ш")</f>
        <v>2</v>
      </c>
      <c r="H38" s="111">
        <f ca="1">COUNTIF(OFFSET(class4_2,MATCH(H$1,'4 класс'!$A:$A,0)-7+'Итог по классам'!$B38,,,),"Ф")</f>
        <v>0</v>
      </c>
      <c r="I38" s="111">
        <f ca="1">COUNTIF(OFFSET(class4_2,MATCH(I$1,'4 класс'!$A:$A,0)-7+'Итог по классам'!$B38,,,),"р")</f>
        <v>0</v>
      </c>
      <c r="J38" s="111">
        <f ca="1">COUNTIF(OFFSET(class4_2,MATCH(J$1,'4 класс'!$A:$A,0)-7+'Итог по классам'!$B38,,,),"ш")</f>
        <v>2</v>
      </c>
      <c r="K38" s="112">
        <f t="shared" ref="K38:M38" ca="1" si="124">H38+E38</f>
        <v>0</v>
      </c>
      <c r="L38" s="113">
        <f t="shared" ca="1" si="124"/>
        <v>0</v>
      </c>
      <c r="M38" s="113">
        <f t="shared" ca="1" si="124"/>
        <v>4</v>
      </c>
      <c r="N38" s="114">
        <f ca="1">COUNTIF(OFFSET(class4_1,MATCH(N$1,'4 класс'!$A:$A,0)-7+'Итог по классам'!$B38,,,),"Ф")</f>
        <v>0</v>
      </c>
      <c r="O38" s="111">
        <f ca="1">COUNTIF(OFFSET(class4_1,MATCH(O$1,'4 класс'!$A:$A,0)-7+'Итог по классам'!$B38,,,),"р")</f>
        <v>0</v>
      </c>
      <c r="P38" s="111">
        <f ca="1">COUNTIF(OFFSET(class4_1,MATCH(P$1,'4 класс'!$A:$A,0)-7+'Итог по классам'!$B38,,,),"ш")</f>
        <v>3</v>
      </c>
      <c r="Q38" s="111">
        <f ca="1">COUNTIF(OFFSET(class4_2,MATCH(Q$1,'4 класс'!$A:$A,0)-7+'Итог по классам'!$B38,,,),"Ф")</f>
        <v>0</v>
      </c>
      <c r="R38" s="111">
        <f ca="1">COUNTIF(OFFSET(class4_2,MATCH(R$1,'4 класс'!$A:$A,0)-7+'Итог по классам'!$B38,,,),"р")</f>
        <v>0</v>
      </c>
      <c r="S38" s="111">
        <f ca="1">COUNTIF(OFFSET(class4_2,MATCH(S$1,'4 класс'!$A:$A,0)-7+'Итог по классам'!$B38,,,),"ш")</f>
        <v>2</v>
      </c>
      <c r="T38" s="112">
        <f t="shared" ref="T38:V38" ca="1" si="125">Q38+N38</f>
        <v>0</v>
      </c>
      <c r="U38" s="113">
        <f t="shared" ca="1" si="125"/>
        <v>0</v>
      </c>
      <c r="V38" s="113">
        <f t="shared" ca="1" si="125"/>
        <v>5</v>
      </c>
      <c r="W38" s="114">
        <f ca="1">COUNTIF(OFFSET(class4_1,MATCH(W$1,'4 класс'!$A:$A,0)-7+'Итог по классам'!$B38,,,),"Ф")</f>
        <v>0</v>
      </c>
      <c r="X38" s="111">
        <f ca="1">COUNTIF(OFFSET(class4_1,MATCH(X$1,'4 класс'!$A:$A,0)-7+'Итог по классам'!$B38,,,),"р")</f>
        <v>0</v>
      </c>
      <c r="Y38" s="111">
        <f ca="1">COUNTIF(OFFSET(class4_1,MATCH(Y$1,'4 класс'!$A:$A,0)-7+'Итог по классам'!$B38,,,),"ш")</f>
        <v>2</v>
      </c>
      <c r="Z38" s="111">
        <f ca="1">COUNTIF(OFFSET(class4_2,MATCH(Z$1,'4 класс'!$A:$A,0)-7+'Итог по классам'!$B38,,,),"Ф")</f>
        <v>0</v>
      </c>
      <c r="AA38" s="111">
        <f ca="1">COUNTIF(OFFSET(class4_2,MATCH(AA$1,'4 класс'!$A:$A,0)-7+'Итог по классам'!$B38,,,),"р")</f>
        <v>0</v>
      </c>
      <c r="AB38" s="111">
        <f ca="1">COUNTIF(OFFSET(class4_2,MATCH(AB$1,'4 класс'!$A:$A,0)-7+'Итог по классам'!$B38,,,),"ш")</f>
        <v>2</v>
      </c>
      <c r="AC38" s="112">
        <f t="shared" ref="AC38:AE38" ca="1" si="126">Z38+W38</f>
        <v>0</v>
      </c>
      <c r="AD38" s="113">
        <f t="shared" ca="1" si="126"/>
        <v>0</v>
      </c>
      <c r="AE38" s="113">
        <f t="shared" ca="1" si="126"/>
        <v>4</v>
      </c>
      <c r="AF38" s="114" t="e">
        <f ca="1">COUNTIF(OFFSET(class4_1,MATCH(AF$1,'4 класс'!$A:$A,0)-7+'Итог по классам'!$B38,,,),"Ф")</f>
        <v>#N/A</v>
      </c>
      <c r="AG38" s="111" t="e">
        <f ca="1">COUNTIF(OFFSET(class4_1,MATCH(AG$1,'4 класс'!$A:$A,0)-7+'Итог по классам'!$B38,,,),"р")</f>
        <v>#N/A</v>
      </c>
      <c r="AH38" s="111" t="e">
        <f ca="1">COUNTIF(OFFSET(class4_1,MATCH(AH$1,'4 класс'!$A:$A,0)-7+'Итог по классам'!$B38,,,),"ш")</f>
        <v>#N/A</v>
      </c>
      <c r="AI38" s="111" t="e">
        <f ca="1">COUNTIF(OFFSET(class4_2,MATCH(AI$1,'4 класс'!$A:$A,0)-7+'Итог по классам'!$B38,,,),"Ф")</f>
        <v>#N/A</v>
      </c>
      <c r="AJ38" s="111" t="e">
        <f ca="1">COUNTIF(OFFSET(class4_2,MATCH(AJ$1,'4 класс'!$A:$A,0)-7+'Итог по классам'!$B38,,,),"р")</f>
        <v>#N/A</v>
      </c>
      <c r="AK38" s="111" t="e">
        <f ca="1">COUNTIF(OFFSET(class4_2,MATCH(AK$1,'4 класс'!$A:$A,0)-7+'Итог по классам'!$B38,,,),"ш")</f>
        <v>#N/A</v>
      </c>
      <c r="AL38" s="112" t="e">
        <f t="shared" ref="AL38:AN38" ca="1" si="127">AI38+AF38</f>
        <v>#N/A</v>
      </c>
      <c r="AM38" s="113" t="e">
        <f t="shared" ca="1" si="127"/>
        <v>#N/A</v>
      </c>
      <c r="AN38" s="113" t="e">
        <f t="shared" ca="1" si="127"/>
        <v>#N/A</v>
      </c>
    </row>
    <row r="39" spans="1:40" ht="15.75" x14ac:dyDescent="0.25">
      <c r="A39" s="68">
        <f t="shared" si="107"/>
        <v>3</v>
      </c>
      <c r="B39" s="23">
        <v>6</v>
      </c>
      <c r="C39" s="110" t="s">
        <v>77</v>
      </c>
      <c r="D39" s="110" t="s">
        <v>91</v>
      </c>
      <c r="E39" s="111">
        <f ca="1">COUNTIF(OFFSET(class4_1,MATCH(E$1,'4 класс'!$A:$A,0)-7+'Итог по классам'!$B39,,,),"Ф")</f>
        <v>0</v>
      </c>
      <c r="F39" s="111">
        <f ca="1">COUNTIF(OFFSET(class4_1,MATCH(F$1,'4 класс'!$A:$A,0)-7+'Итог по классам'!$B39,,,),"р")</f>
        <v>0</v>
      </c>
      <c r="G39" s="111">
        <f ca="1">COUNTIF(OFFSET(class4_1,MATCH(G$1,'4 класс'!$A:$A,0)-7+'Итог по классам'!$B39,,,),"ш")</f>
        <v>3</v>
      </c>
      <c r="H39" s="111">
        <f ca="1">COUNTIF(OFFSET(class4_2,MATCH(H$1,'4 класс'!$A:$A,0)-7+'Итог по классам'!$B39,,,),"Ф")</f>
        <v>0</v>
      </c>
      <c r="I39" s="111">
        <f ca="1">COUNTIF(OFFSET(class4_2,MATCH(I$1,'4 класс'!$A:$A,0)-7+'Итог по классам'!$B39,,,),"р")</f>
        <v>0</v>
      </c>
      <c r="J39" s="111">
        <f ca="1">COUNTIF(OFFSET(class4_2,MATCH(J$1,'4 класс'!$A:$A,0)-7+'Итог по классам'!$B39,,,),"ш")</f>
        <v>5</v>
      </c>
      <c r="K39" s="112">
        <f t="shared" ref="K39:M39" ca="1" si="128">H39+E39</f>
        <v>0</v>
      </c>
      <c r="L39" s="113">
        <f t="shared" ca="1" si="128"/>
        <v>0</v>
      </c>
      <c r="M39" s="113">
        <f t="shared" ca="1" si="128"/>
        <v>8</v>
      </c>
      <c r="N39" s="114">
        <f ca="1">COUNTIF(OFFSET(class4_1,MATCH(N$1,'4 класс'!$A:$A,0)-7+'Итог по классам'!$B39,,,),"Ф")</f>
        <v>0</v>
      </c>
      <c r="O39" s="111">
        <f ca="1">COUNTIF(OFFSET(class4_1,MATCH(O$1,'4 класс'!$A:$A,0)-7+'Итог по классам'!$B39,,,),"р")</f>
        <v>0</v>
      </c>
      <c r="P39" s="111">
        <f ca="1">COUNTIF(OFFSET(class4_1,MATCH(P$1,'4 класс'!$A:$A,0)-7+'Итог по классам'!$B39,,,),"ш")</f>
        <v>3</v>
      </c>
      <c r="Q39" s="111">
        <f ca="1">COUNTIF(OFFSET(class4_2,MATCH(Q$1,'4 класс'!$A:$A,0)-7+'Итог по классам'!$B39,,,),"Ф")</f>
        <v>0</v>
      </c>
      <c r="R39" s="111">
        <f ca="1">COUNTIF(OFFSET(class4_2,MATCH(R$1,'4 класс'!$A:$A,0)-7+'Итог по классам'!$B39,,,),"р")</f>
        <v>0</v>
      </c>
      <c r="S39" s="111">
        <f ca="1">COUNTIF(OFFSET(class4_2,MATCH(S$1,'4 класс'!$A:$A,0)-7+'Итог по классам'!$B39,,,),"ш")</f>
        <v>5</v>
      </c>
      <c r="T39" s="112">
        <f t="shared" ref="T39:V39" ca="1" si="129">Q39+N39</f>
        <v>0</v>
      </c>
      <c r="U39" s="113">
        <f t="shared" ca="1" si="129"/>
        <v>0</v>
      </c>
      <c r="V39" s="113">
        <f t="shared" ca="1" si="129"/>
        <v>8</v>
      </c>
      <c r="W39" s="114">
        <f ca="1">COUNTIF(OFFSET(class4_1,MATCH(W$1,'4 класс'!$A:$A,0)-7+'Итог по классам'!$B39,,,),"Ф")</f>
        <v>0</v>
      </c>
      <c r="X39" s="111">
        <f ca="1">COUNTIF(OFFSET(class4_1,MATCH(X$1,'4 класс'!$A:$A,0)-7+'Итог по классам'!$B39,,,),"р")</f>
        <v>0</v>
      </c>
      <c r="Y39" s="111">
        <f ca="1">COUNTIF(OFFSET(class4_1,MATCH(Y$1,'4 класс'!$A:$A,0)-7+'Итог по классам'!$B39,,,),"ш")</f>
        <v>3</v>
      </c>
      <c r="Z39" s="111">
        <f ca="1">COUNTIF(OFFSET(class4_2,MATCH(Z$1,'4 класс'!$A:$A,0)-7+'Итог по классам'!$B39,,,),"Ф")</f>
        <v>0</v>
      </c>
      <c r="AA39" s="111">
        <f ca="1">COUNTIF(OFFSET(class4_2,MATCH(AA$1,'4 класс'!$A:$A,0)-7+'Итог по классам'!$B39,,,),"р")</f>
        <v>0</v>
      </c>
      <c r="AB39" s="111">
        <f ca="1">COUNTIF(OFFSET(class4_2,MATCH(AB$1,'4 класс'!$A:$A,0)-7+'Итог по классам'!$B39,,,),"ш")</f>
        <v>5</v>
      </c>
      <c r="AC39" s="112">
        <f t="shared" ref="AC39:AE39" ca="1" si="130">Z39+W39</f>
        <v>0</v>
      </c>
      <c r="AD39" s="113">
        <f t="shared" ca="1" si="130"/>
        <v>0</v>
      </c>
      <c r="AE39" s="113">
        <f t="shared" ca="1" si="130"/>
        <v>8</v>
      </c>
      <c r="AF39" s="114" t="e">
        <f ca="1">COUNTIF(OFFSET(class4_1,MATCH(AF$1,'4 класс'!$A:$A,0)-7+'Итог по классам'!$B39,,,),"Ф")</f>
        <v>#N/A</v>
      </c>
      <c r="AG39" s="111" t="e">
        <f ca="1">COUNTIF(OFFSET(class4_1,MATCH(AG$1,'4 класс'!$A:$A,0)-7+'Итог по классам'!$B39,,,),"р")</f>
        <v>#N/A</v>
      </c>
      <c r="AH39" s="111" t="e">
        <f ca="1">COUNTIF(OFFSET(class4_1,MATCH(AH$1,'4 класс'!$A:$A,0)-7+'Итог по классам'!$B39,,,),"ш")</f>
        <v>#N/A</v>
      </c>
      <c r="AI39" s="111" t="e">
        <f ca="1">COUNTIF(OFFSET(class4_2,MATCH(AI$1,'4 класс'!$A:$A,0)-7+'Итог по классам'!$B39,,,),"Ф")</f>
        <v>#N/A</v>
      </c>
      <c r="AJ39" s="111" t="e">
        <f ca="1">COUNTIF(OFFSET(class4_2,MATCH(AJ$1,'4 класс'!$A:$A,0)-7+'Итог по классам'!$B39,,,),"р")</f>
        <v>#N/A</v>
      </c>
      <c r="AK39" s="111" t="e">
        <f ca="1">COUNTIF(OFFSET(class4_2,MATCH(AK$1,'4 класс'!$A:$A,0)-7+'Итог по классам'!$B39,,,),"ш")</f>
        <v>#N/A</v>
      </c>
      <c r="AL39" s="112" t="e">
        <f t="shared" ref="AL39:AN39" ca="1" si="131">AI39+AF39</f>
        <v>#N/A</v>
      </c>
      <c r="AM39" s="113" t="e">
        <f t="shared" ca="1" si="131"/>
        <v>#N/A</v>
      </c>
      <c r="AN39" s="113" t="e">
        <f t="shared" ca="1" si="131"/>
        <v>#N/A</v>
      </c>
    </row>
    <row r="40" spans="1:40" ht="15.75" x14ac:dyDescent="0.25">
      <c r="A40" s="68">
        <f t="shared" si="107"/>
        <v>3</v>
      </c>
      <c r="B40" s="23">
        <v>7</v>
      </c>
      <c r="C40" s="110" t="s">
        <v>78</v>
      </c>
      <c r="D40" s="110" t="s">
        <v>91</v>
      </c>
      <c r="E40" s="111">
        <f ca="1">COUNTIF(OFFSET(class4_1,MATCH(E$1,'4 класс'!$A:$A,0)-7+'Итог по классам'!$B40,,,),"Ф")</f>
        <v>0</v>
      </c>
      <c r="F40" s="111">
        <f ca="1">COUNTIF(OFFSET(class4_1,MATCH(F$1,'4 класс'!$A:$A,0)-7+'Итог по классам'!$B40,,,),"р")</f>
        <v>0</v>
      </c>
      <c r="G40" s="111">
        <f ca="1">COUNTIF(OFFSET(class4_1,MATCH(G$1,'4 класс'!$A:$A,0)-7+'Итог по классам'!$B40,,,),"ш")</f>
        <v>2</v>
      </c>
      <c r="H40" s="111">
        <f ca="1">COUNTIF(OFFSET(class4_2,MATCH(H$1,'4 класс'!$A:$A,0)-7+'Итог по классам'!$B40,,,),"Ф")</f>
        <v>0</v>
      </c>
      <c r="I40" s="111">
        <f ca="1">COUNTIF(OFFSET(class4_2,MATCH(I$1,'4 класс'!$A:$A,0)-7+'Итог по классам'!$B40,,,),"р")</f>
        <v>0</v>
      </c>
      <c r="J40" s="111">
        <f ca="1">COUNTIF(OFFSET(class4_2,MATCH(J$1,'4 класс'!$A:$A,0)-7+'Итог по классам'!$B40,,,),"ш")</f>
        <v>1</v>
      </c>
      <c r="K40" s="112">
        <f t="shared" ref="K40:M40" ca="1" si="132">H40+E40</f>
        <v>0</v>
      </c>
      <c r="L40" s="113">
        <f t="shared" ca="1" si="132"/>
        <v>0</v>
      </c>
      <c r="M40" s="113">
        <f t="shared" ca="1" si="132"/>
        <v>3</v>
      </c>
      <c r="N40" s="114">
        <f ca="1">COUNTIF(OFFSET(class4_1,MATCH(N$1,'4 класс'!$A:$A,0)-7+'Итог по классам'!$B40,,,),"Ф")</f>
        <v>0</v>
      </c>
      <c r="O40" s="111">
        <f ca="1">COUNTIF(OFFSET(class4_1,MATCH(O$1,'4 класс'!$A:$A,0)-7+'Итог по классам'!$B40,,,),"р")</f>
        <v>0</v>
      </c>
      <c r="P40" s="111">
        <f ca="1">COUNTIF(OFFSET(class4_1,MATCH(P$1,'4 класс'!$A:$A,0)-7+'Итог по классам'!$B40,,,),"ш")</f>
        <v>2</v>
      </c>
      <c r="Q40" s="111">
        <f ca="1">COUNTIF(OFFSET(class4_2,MATCH(Q$1,'4 класс'!$A:$A,0)-7+'Итог по классам'!$B40,,,),"Ф")</f>
        <v>0</v>
      </c>
      <c r="R40" s="111">
        <f ca="1">COUNTIF(OFFSET(class4_2,MATCH(R$1,'4 класс'!$A:$A,0)-7+'Итог по классам'!$B40,,,),"р")</f>
        <v>0</v>
      </c>
      <c r="S40" s="111">
        <f ca="1">COUNTIF(OFFSET(class4_2,MATCH(S$1,'4 класс'!$A:$A,0)-7+'Итог по классам'!$B40,,,),"ш")</f>
        <v>1</v>
      </c>
      <c r="T40" s="112">
        <f t="shared" ref="T40:V40" ca="1" si="133">Q40+N40</f>
        <v>0</v>
      </c>
      <c r="U40" s="113">
        <f t="shared" ca="1" si="133"/>
        <v>0</v>
      </c>
      <c r="V40" s="113">
        <f t="shared" ca="1" si="133"/>
        <v>3</v>
      </c>
      <c r="W40" s="114">
        <f ca="1">COUNTIF(OFFSET(class4_1,MATCH(W$1,'4 класс'!$A:$A,0)-7+'Итог по классам'!$B40,,,),"Ф")</f>
        <v>0</v>
      </c>
      <c r="X40" s="111">
        <f ca="1">COUNTIF(OFFSET(class4_1,MATCH(X$1,'4 класс'!$A:$A,0)-7+'Итог по классам'!$B40,,,),"р")</f>
        <v>0</v>
      </c>
      <c r="Y40" s="111">
        <f ca="1">COUNTIF(OFFSET(class4_1,MATCH(Y$1,'4 класс'!$A:$A,0)-7+'Итог по классам'!$B40,,,),"ш")</f>
        <v>2</v>
      </c>
      <c r="Z40" s="111">
        <f ca="1">COUNTIF(OFFSET(class4_2,MATCH(Z$1,'4 класс'!$A:$A,0)-7+'Итог по классам'!$B40,,,),"Ф")</f>
        <v>0</v>
      </c>
      <c r="AA40" s="111">
        <f ca="1">COUNTIF(OFFSET(class4_2,MATCH(AA$1,'4 класс'!$A:$A,0)-7+'Итог по классам'!$B40,,,),"р")</f>
        <v>0</v>
      </c>
      <c r="AB40" s="111">
        <f ca="1">COUNTIF(OFFSET(class4_2,MATCH(AB$1,'4 класс'!$A:$A,0)-7+'Итог по классам'!$B40,,,),"ш")</f>
        <v>1</v>
      </c>
      <c r="AC40" s="112">
        <f t="shared" ref="AC40:AE40" ca="1" si="134">Z40+W40</f>
        <v>0</v>
      </c>
      <c r="AD40" s="113">
        <f t="shared" ca="1" si="134"/>
        <v>0</v>
      </c>
      <c r="AE40" s="113">
        <f t="shared" ca="1" si="134"/>
        <v>3</v>
      </c>
      <c r="AF40" s="114" t="e">
        <f ca="1">COUNTIF(OFFSET(class4_1,MATCH(AF$1,'4 класс'!$A:$A,0)-7+'Итог по классам'!$B40,,,),"Ф")</f>
        <v>#N/A</v>
      </c>
      <c r="AG40" s="111" t="e">
        <f ca="1">COUNTIF(OFFSET(class4_1,MATCH(AG$1,'4 класс'!$A:$A,0)-7+'Итог по классам'!$B40,,,),"р")</f>
        <v>#N/A</v>
      </c>
      <c r="AH40" s="111" t="e">
        <f ca="1">COUNTIF(OFFSET(class4_1,MATCH(AH$1,'4 класс'!$A:$A,0)-7+'Итог по классам'!$B40,,,),"ш")</f>
        <v>#N/A</v>
      </c>
      <c r="AI40" s="111" t="e">
        <f ca="1">COUNTIF(OFFSET(class4_2,MATCH(AI$1,'4 класс'!$A:$A,0)-7+'Итог по классам'!$B40,,,),"Ф")</f>
        <v>#N/A</v>
      </c>
      <c r="AJ40" s="111" t="e">
        <f ca="1">COUNTIF(OFFSET(class4_2,MATCH(AJ$1,'4 класс'!$A:$A,0)-7+'Итог по классам'!$B40,,,),"р")</f>
        <v>#N/A</v>
      </c>
      <c r="AK40" s="111" t="e">
        <f ca="1">COUNTIF(OFFSET(class4_2,MATCH(AK$1,'4 класс'!$A:$A,0)-7+'Итог по классам'!$B40,,,),"ш")</f>
        <v>#N/A</v>
      </c>
      <c r="AL40" s="112" t="e">
        <f t="shared" ref="AL40:AN40" ca="1" si="135">AI40+AF40</f>
        <v>#N/A</v>
      </c>
      <c r="AM40" s="113" t="e">
        <f t="shared" ca="1" si="135"/>
        <v>#N/A</v>
      </c>
      <c r="AN40" s="113" t="e">
        <f t="shared" ca="1" si="135"/>
        <v>#N/A</v>
      </c>
    </row>
    <row r="41" spans="1:40" ht="15.75" x14ac:dyDescent="0.25">
      <c r="A41" s="68">
        <f t="shared" si="107"/>
        <v>3</v>
      </c>
      <c r="B41" s="23">
        <v>8</v>
      </c>
      <c r="C41" s="110" t="s">
        <v>141</v>
      </c>
      <c r="D41" s="110" t="s">
        <v>91</v>
      </c>
      <c r="E41" s="111">
        <f ca="1">COUNTIF(OFFSET(class4_1,MATCH(E$1,'4 класс'!$A:$A,0)-7+'Итог по классам'!$B41,,,),"Ф")</f>
        <v>0</v>
      </c>
      <c r="F41" s="111">
        <f ca="1">COUNTIF(OFFSET(class4_1,MATCH(F$1,'4 класс'!$A:$A,0)-7+'Итог по классам'!$B41,,,),"р")</f>
        <v>0</v>
      </c>
      <c r="G41" s="111">
        <f ca="1">COUNTIF(OFFSET(class4_1,MATCH(G$1,'4 класс'!$A:$A,0)-7+'Итог по классам'!$B41,,,),"ш")</f>
        <v>0</v>
      </c>
      <c r="H41" s="111">
        <f ca="1">COUNTIF(OFFSET(class4_2,MATCH(H$1,'4 класс'!$A:$A,0)-7+'Итог по классам'!$B41,,,),"Ф")</f>
        <v>0</v>
      </c>
      <c r="I41" s="111">
        <f ca="1">COUNTIF(OFFSET(class4_2,MATCH(I$1,'4 класс'!$A:$A,0)-7+'Итог по классам'!$B41,,,),"р")</f>
        <v>0</v>
      </c>
      <c r="J41" s="111">
        <f ca="1">COUNTIF(OFFSET(class4_2,MATCH(J$1,'4 класс'!$A:$A,0)-7+'Итог по классам'!$B41,,,),"ш")</f>
        <v>0</v>
      </c>
      <c r="K41" s="112">
        <f t="shared" ref="K41:M41" ca="1" si="136">H41+E41</f>
        <v>0</v>
      </c>
      <c r="L41" s="113">
        <f t="shared" ca="1" si="136"/>
        <v>0</v>
      </c>
      <c r="M41" s="113">
        <f t="shared" ca="1" si="136"/>
        <v>0</v>
      </c>
      <c r="N41" s="114">
        <f ca="1">COUNTIF(OFFSET(class4_1,MATCH(N$1,'4 класс'!$A:$A,0)-7+'Итог по классам'!$B41,,,),"Ф")</f>
        <v>0</v>
      </c>
      <c r="O41" s="111">
        <f ca="1">COUNTIF(OFFSET(class4_1,MATCH(O$1,'4 класс'!$A:$A,0)-7+'Итог по классам'!$B41,,,),"р")</f>
        <v>0</v>
      </c>
      <c r="P41" s="111">
        <f ca="1">COUNTIF(OFFSET(class4_1,MATCH(P$1,'4 класс'!$A:$A,0)-7+'Итог по классам'!$B41,,,),"ш")</f>
        <v>0</v>
      </c>
      <c r="Q41" s="111">
        <f ca="1">COUNTIF(OFFSET(class4_2,MATCH(Q$1,'4 класс'!$A:$A,0)-7+'Итог по классам'!$B41,,,),"Ф")</f>
        <v>0</v>
      </c>
      <c r="R41" s="111">
        <f ca="1">COUNTIF(OFFSET(class4_2,MATCH(R$1,'4 класс'!$A:$A,0)-7+'Итог по классам'!$B41,,,),"р")</f>
        <v>0</v>
      </c>
      <c r="S41" s="111">
        <f ca="1">COUNTIF(OFFSET(class4_2,MATCH(S$1,'4 класс'!$A:$A,0)-7+'Итог по классам'!$B41,,,),"ш")</f>
        <v>0</v>
      </c>
      <c r="T41" s="112">
        <f t="shared" ref="T41:V41" ca="1" si="137">Q41+N41</f>
        <v>0</v>
      </c>
      <c r="U41" s="113">
        <f t="shared" ca="1" si="137"/>
        <v>0</v>
      </c>
      <c r="V41" s="113">
        <f t="shared" ca="1" si="137"/>
        <v>0</v>
      </c>
      <c r="W41" s="114">
        <f ca="1">COUNTIF(OFFSET(class4_1,MATCH(W$1,'4 класс'!$A:$A,0)-7+'Итог по классам'!$B41,,,),"Ф")</f>
        <v>0</v>
      </c>
      <c r="X41" s="111">
        <f ca="1">COUNTIF(OFFSET(class4_1,MATCH(X$1,'4 класс'!$A:$A,0)-7+'Итог по классам'!$B41,,,),"р")</f>
        <v>0</v>
      </c>
      <c r="Y41" s="111">
        <f ca="1">COUNTIF(OFFSET(class4_1,MATCH(Y$1,'4 класс'!$A:$A,0)-7+'Итог по классам'!$B41,,,),"ш")</f>
        <v>0</v>
      </c>
      <c r="Z41" s="111">
        <f ca="1">COUNTIF(OFFSET(class4_2,MATCH(Z$1,'4 класс'!$A:$A,0)-7+'Итог по классам'!$B41,,,),"Ф")</f>
        <v>0</v>
      </c>
      <c r="AA41" s="111">
        <f ca="1">COUNTIF(OFFSET(class4_2,MATCH(AA$1,'4 класс'!$A:$A,0)-7+'Итог по классам'!$B41,,,),"р")</f>
        <v>0</v>
      </c>
      <c r="AB41" s="111">
        <f ca="1">COUNTIF(OFFSET(class4_2,MATCH(AB$1,'4 класс'!$A:$A,0)-7+'Итог по классам'!$B41,,,),"ш")</f>
        <v>0</v>
      </c>
      <c r="AC41" s="112">
        <f t="shared" ref="AC41:AE41" ca="1" si="138">Z41+W41</f>
        <v>0</v>
      </c>
      <c r="AD41" s="113">
        <f t="shared" ca="1" si="138"/>
        <v>0</v>
      </c>
      <c r="AE41" s="113">
        <f t="shared" ca="1" si="138"/>
        <v>0</v>
      </c>
      <c r="AF41" s="114" t="e">
        <f ca="1">COUNTIF(OFFSET(class4_1,MATCH(AF$1,'4 класс'!$A:$A,0)-7+'Итог по классам'!$B41,,,),"Ф")</f>
        <v>#N/A</v>
      </c>
      <c r="AG41" s="111" t="e">
        <f ca="1">COUNTIF(OFFSET(class4_1,MATCH(AG$1,'4 класс'!$A:$A,0)-7+'Итог по классам'!$B41,,,),"р")</f>
        <v>#N/A</v>
      </c>
      <c r="AH41" s="111" t="e">
        <f ca="1">COUNTIF(OFFSET(class4_1,MATCH(AH$1,'4 класс'!$A:$A,0)-7+'Итог по классам'!$B41,,,),"ш")</f>
        <v>#N/A</v>
      </c>
      <c r="AI41" s="111" t="e">
        <f ca="1">COUNTIF(OFFSET(class4_2,MATCH(AI$1,'4 класс'!$A:$A,0)-7+'Итог по классам'!$B41,,,),"Ф")</f>
        <v>#N/A</v>
      </c>
      <c r="AJ41" s="111" t="e">
        <f ca="1">COUNTIF(OFFSET(class4_2,MATCH(AJ$1,'4 класс'!$A:$A,0)-7+'Итог по классам'!$B41,,,),"р")</f>
        <v>#N/A</v>
      </c>
      <c r="AK41" s="111" t="e">
        <f ca="1">COUNTIF(OFFSET(class4_2,MATCH(AK$1,'4 класс'!$A:$A,0)-7+'Итог по классам'!$B41,,,),"ш")</f>
        <v>#N/A</v>
      </c>
      <c r="AL41" s="112" t="e">
        <f t="shared" ref="AL41:AN41" ca="1" si="139">AI41+AF41</f>
        <v>#N/A</v>
      </c>
      <c r="AM41" s="113" t="e">
        <f t="shared" ca="1" si="139"/>
        <v>#N/A</v>
      </c>
      <c r="AN41" s="113" t="e">
        <f t="shared" ca="1" si="139"/>
        <v>#N/A</v>
      </c>
    </row>
    <row r="42" spans="1:40" ht="15.75" x14ac:dyDescent="0.25">
      <c r="A42" s="68">
        <f t="shared" si="107"/>
        <v>3</v>
      </c>
      <c r="B42" s="23">
        <v>9</v>
      </c>
      <c r="C42" s="110" t="s">
        <v>80</v>
      </c>
      <c r="D42" s="110" t="s">
        <v>91</v>
      </c>
      <c r="E42" s="111">
        <f ca="1">COUNTIF(OFFSET(class4_1,MATCH(E$1,'4 класс'!$A:$A,0)-7+'Итог по классам'!$B42,,,),"Ф")</f>
        <v>0</v>
      </c>
      <c r="F42" s="111">
        <f ca="1">COUNTIF(OFFSET(class4_1,MATCH(F$1,'4 класс'!$A:$A,0)-7+'Итог по классам'!$B42,,,),"р")</f>
        <v>0</v>
      </c>
      <c r="G42" s="111">
        <f ca="1">COUNTIF(OFFSET(class4_1,MATCH(G$1,'4 класс'!$A:$A,0)-7+'Итог по классам'!$B42,,,),"ш")</f>
        <v>0</v>
      </c>
      <c r="H42" s="111">
        <f ca="1">COUNTIF(OFFSET(class4_2,MATCH(H$1,'4 класс'!$A:$A,0)-7+'Итог по классам'!$B42,,,),"Ф")</f>
        <v>0</v>
      </c>
      <c r="I42" s="111">
        <f ca="1">COUNTIF(OFFSET(class4_2,MATCH(I$1,'4 класс'!$A:$A,0)-7+'Итог по классам'!$B42,,,),"р")</f>
        <v>0</v>
      </c>
      <c r="J42" s="111">
        <f ca="1">COUNTIF(OFFSET(class4_2,MATCH(J$1,'4 класс'!$A:$A,0)-7+'Итог по классам'!$B42,,,),"ш")</f>
        <v>1</v>
      </c>
      <c r="K42" s="112">
        <f t="shared" ref="K42:M42" ca="1" si="140">H42+E42</f>
        <v>0</v>
      </c>
      <c r="L42" s="113">
        <f t="shared" ca="1" si="140"/>
        <v>0</v>
      </c>
      <c r="M42" s="113">
        <f t="shared" ca="1" si="140"/>
        <v>1</v>
      </c>
      <c r="N42" s="114">
        <f ca="1">COUNTIF(OFFSET(class4_1,MATCH(N$1,'4 класс'!$A:$A,0)-7+'Итог по классам'!$B42,,,),"Ф")</f>
        <v>0</v>
      </c>
      <c r="O42" s="111">
        <f ca="1">COUNTIF(OFFSET(class4_1,MATCH(O$1,'4 класс'!$A:$A,0)-7+'Итог по классам'!$B42,,,),"р")</f>
        <v>0</v>
      </c>
      <c r="P42" s="111">
        <f ca="1">COUNTIF(OFFSET(class4_1,MATCH(P$1,'4 класс'!$A:$A,0)-7+'Итог по классам'!$B42,,,),"ш")</f>
        <v>0</v>
      </c>
      <c r="Q42" s="111">
        <f ca="1">COUNTIF(OFFSET(class4_2,MATCH(Q$1,'4 класс'!$A:$A,0)-7+'Итог по классам'!$B42,,,),"Ф")</f>
        <v>0</v>
      </c>
      <c r="R42" s="111">
        <f ca="1">COUNTIF(OFFSET(class4_2,MATCH(R$1,'4 класс'!$A:$A,0)-7+'Итог по классам'!$B42,,,),"р")</f>
        <v>0</v>
      </c>
      <c r="S42" s="111">
        <f ca="1">COUNTIF(OFFSET(class4_2,MATCH(S$1,'4 класс'!$A:$A,0)-7+'Итог по классам'!$B42,,,),"ш")</f>
        <v>1</v>
      </c>
      <c r="T42" s="112">
        <f t="shared" ref="T42:V42" ca="1" si="141">Q42+N42</f>
        <v>0</v>
      </c>
      <c r="U42" s="113">
        <f t="shared" ca="1" si="141"/>
        <v>0</v>
      </c>
      <c r="V42" s="113">
        <f t="shared" ca="1" si="141"/>
        <v>1</v>
      </c>
      <c r="W42" s="114">
        <f ca="1">COUNTIF(OFFSET(class4_1,MATCH(W$1,'4 класс'!$A:$A,0)-7+'Итог по классам'!$B42,,,),"Ф")</f>
        <v>0</v>
      </c>
      <c r="X42" s="111">
        <f ca="1">COUNTIF(OFFSET(class4_1,MATCH(X$1,'4 класс'!$A:$A,0)-7+'Итог по классам'!$B42,,,),"р")</f>
        <v>0</v>
      </c>
      <c r="Y42" s="111">
        <f ca="1">COUNTIF(OFFSET(class4_1,MATCH(Y$1,'4 класс'!$A:$A,0)-7+'Итог по классам'!$B42,,,),"ш")</f>
        <v>0</v>
      </c>
      <c r="Z42" s="111">
        <f ca="1">COUNTIF(OFFSET(class4_2,MATCH(Z$1,'4 класс'!$A:$A,0)-7+'Итог по классам'!$B42,,,),"Ф")</f>
        <v>0</v>
      </c>
      <c r="AA42" s="111">
        <f ca="1">COUNTIF(OFFSET(class4_2,MATCH(AA$1,'4 класс'!$A:$A,0)-7+'Итог по классам'!$B42,,,),"р")</f>
        <v>0</v>
      </c>
      <c r="AB42" s="111">
        <f ca="1">COUNTIF(OFFSET(class4_2,MATCH(AB$1,'4 класс'!$A:$A,0)-7+'Итог по классам'!$B42,,,),"ш")</f>
        <v>1</v>
      </c>
      <c r="AC42" s="112">
        <f t="shared" ref="AC42:AE42" ca="1" si="142">Z42+W42</f>
        <v>0</v>
      </c>
      <c r="AD42" s="113">
        <f t="shared" ca="1" si="142"/>
        <v>0</v>
      </c>
      <c r="AE42" s="113">
        <f t="shared" ca="1" si="142"/>
        <v>1</v>
      </c>
      <c r="AF42" s="114" t="e">
        <f ca="1">COUNTIF(OFFSET(class4_1,MATCH(AF$1,'4 класс'!$A:$A,0)-7+'Итог по классам'!$B42,,,),"Ф")</f>
        <v>#N/A</v>
      </c>
      <c r="AG42" s="111" t="e">
        <f ca="1">COUNTIF(OFFSET(class4_1,MATCH(AG$1,'4 класс'!$A:$A,0)-7+'Итог по классам'!$B42,,,),"р")</f>
        <v>#N/A</v>
      </c>
      <c r="AH42" s="111" t="e">
        <f ca="1">COUNTIF(OFFSET(class4_1,MATCH(AH$1,'4 класс'!$A:$A,0)-7+'Итог по классам'!$B42,,,),"ш")</f>
        <v>#N/A</v>
      </c>
      <c r="AI42" s="111" t="e">
        <f ca="1">COUNTIF(OFFSET(class4_2,MATCH(AI$1,'4 класс'!$A:$A,0)-7+'Итог по классам'!$B42,,,),"Ф")</f>
        <v>#N/A</v>
      </c>
      <c r="AJ42" s="111" t="e">
        <f ca="1">COUNTIF(OFFSET(class4_2,MATCH(AJ$1,'4 класс'!$A:$A,0)-7+'Итог по классам'!$B42,,,),"р")</f>
        <v>#N/A</v>
      </c>
      <c r="AK42" s="111" t="e">
        <f ca="1">COUNTIF(OFFSET(class4_2,MATCH(AK$1,'4 класс'!$A:$A,0)-7+'Итог по классам'!$B42,,,),"ш")</f>
        <v>#N/A</v>
      </c>
      <c r="AL42" s="112" t="e">
        <f t="shared" ref="AL42:AN42" ca="1" si="143">AI42+AF42</f>
        <v>#N/A</v>
      </c>
      <c r="AM42" s="113" t="e">
        <f t="shared" ca="1" si="143"/>
        <v>#N/A</v>
      </c>
      <c r="AN42" s="113" t="e">
        <f t="shared" ca="1" si="143"/>
        <v>#N/A</v>
      </c>
    </row>
    <row r="43" spans="1:40" ht="15.75" x14ac:dyDescent="0.25">
      <c r="A43" s="68">
        <f t="shared" si="107"/>
        <v>3</v>
      </c>
      <c r="B43" s="23">
        <v>10</v>
      </c>
      <c r="C43" s="110" t="s">
        <v>81</v>
      </c>
      <c r="D43" s="110" t="s">
        <v>91</v>
      </c>
      <c r="E43" s="111">
        <f ca="1">COUNTIF(OFFSET(class4_1,MATCH(E$1,'4 класс'!$A:$A,0)-7+'Итог по классам'!$B43,,,),"Ф")</f>
        <v>0</v>
      </c>
      <c r="F43" s="111">
        <f ca="1">COUNTIF(OFFSET(class4_1,MATCH(F$1,'4 класс'!$A:$A,0)-7+'Итог по классам'!$B43,,,),"р")</f>
        <v>0</v>
      </c>
      <c r="G43" s="111">
        <f ca="1">COUNTIF(OFFSET(class4_1,MATCH(G$1,'4 класс'!$A:$A,0)-7+'Итог по классам'!$B43,,,),"ш")</f>
        <v>0</v>
      </c>
      <c r="H43" s="111">
        <f ca="1">COUNTIF(OFFSET(class4_2,MATCH(H$1,'4 класс'!$A:$A,0)-7+'Итог по классам'!$B43,,,),"Ф")</f>
        <v>0</v>
      </c>
      <c r="I43" s="111">
        <f ca="1">COUNTIF(OFFSET(class4_2,MATCH(I$1,'4 класс'!$A:$A,0)-7+'Итог по классам'!$B43,,,),"р")</f>
        <v>0</v>
      </c>
      <c r="J43" s="111">
        <f ca="1">COUNTIF(OFFSET(class4_2,MATCH(J$1,'4 класс'!$A:$A,0)-7+'Итог по классам'!$B43,,,),"ш")</f>
        <v>0</v>
      </c>
      <c r="K43" s="112">
        <f t="shared" ref="K43:M43" ca="1" si="144">H43+E43</f>
        <v>0</v>
      </c>
      <c r="L43" s="113">
        <f t="shared" ca="1" si="144"/>
        <v>0</v>
      </c>
      <c r="M43" s="113">
        <f t="shared" ca="1" si="144"/>
        <v>0</v>
      </c>
      <c r="N43" s="114">
        <f ca="1">COUNTIF(OFFSET(class4_1,MATCH(N$1,'4 класс'!$A:$A,0)-7+'Итог по классам'!$B43,,,),"Ф")</f>
        <v>0</v>
      </c>
      <c r="O43" s="111">
        <f ca="1">COUNTIF(OFFSET(class4_1,MATCH(O$1,'4 класс'!$A:$A,0)-7+'Итог по классам'!$B43,,,),"р")</f>
        <v>0</v>
      </c>
      <c r="P43" s="111">
        <f ca="1">COUNTIF(OFFSET(class4_1,MATCH(P$1,'4 класс'!$A:$A,0)-7+'Итог по классам'!$B43,,,),"ш")</f>
        <v>0</v>
      </c>
      <c r="Q43" s="111">
        <f ca="1">COUNTIF(OFFSET(class4_2,MATCH(Q$1,'4 класс'!$A:$A,0)-7+'Итог по классам'!$B43,,,),"Ф")</f>
        <v>0</v>
      </c>
      <c r="R43" s="111">
        <f ca="1">COUNTIF(OFFSET(class4_2,MATCH(R$1,'4 класс'!$A:$A,0)-7+'Итог по классам'!$B43,,,),"р")</f>
        <v>0</v>
      </c>
      <c r="S43" s="111">
        <f ca="1">COUNTIF(OFFSET(class4_2,MATCH(S$1,'4 класс'!$A:$A,0)-7+'Итог по классам'!$B43,,,),"ш")</f>
        <v>0</v>
      </c>
      <c r="T43" s="112">
        <f t="shared" ref="T43:V43" ca="1" si="145">Q43+N43</f>
        <v>0</v>
      </c>
      <c r="U43" s="113">
        <f t="shared" ca="1" si="145"/>
        <v>0</v>
      </c>
      <c r="V43" s="113">
        <f t="shared" ca="1" si="145"/>
        <v>0</v>
      </c>
      <c r="W43" s="114">
        <f ca="1">COUNTIF(OFFSET(class4_1,MATCH(W$1,'4 класс'!$A:$A,0)-7+'Итог по классам'!$B43,,,),"Ф")</f>
        <v>0</v>
      </c>
      <c r="X43" s="111">
        <f ca="1">COUNTIF(OFFSET(class4_1,MATCH(X$1,'4 класс'!$A:$A,0)-7+'Итог по классам'!$B43,,,),"р")</f>
        <v>0</v>
      </c>
      <c r="Y43" s="111">
        <f ca="1">COUNTIF(OFFSET(class4_1,MATCH(Y$1,'4 класс'!$A:$A,0)-7+'Итог по классам'!$B43,,,),"ш")</f>
        <v>0</v>
      </c>
      <c r="Z43" s="111">
        <f ca="1">COUNTIF(OFFSET(class4_2,MATCH(Z$1,'4 класс'!$A:$A,0)-7+'Итог по классам'!$B43,,,),"Ф")</f>
        <v>0</v>
      </c>
      <c r="AA43" s="111">
        <f ca="1">COUNTIF(OFFSET(class4_2,MATCH(AA$1,'4 класс'!$A:$A,0)-7+'Итог по классам'!$B43,,,),"р")</f>
        <v>0</v>
      </c>
      <c r="AB43" s="111">
        <f ca="1">COUNTIF(OFFSET(class4_2,MATCH(AB$1,'4 класс'!$A:$A,0)-7+'Итог по классам'!$B43,,,),"ш")</f>
        <v>0</v>
      </c>
      <c r="AC43" s="112">
        <f t="shared" ref="AC43:AE43" ca="1" si="146">Z43+W43</f>
        <v>0</v>
      </c>
      <c r="AD43" s="113">
        <f t="shared" ca="1" si="146"/>
        <v>0</v>
      </c>
      <c r="AE43" s="113">
        <f t="shared" ca="1" si="146"/>
        <v>0</v>
      </c>
      <c r="AF43" s="114" t="e">
        <f ca="1">COUNTIF(OFFSET(class4_1,MATCH(AF$1,'4 класс'!$A:$A,0)-7+'Итог по классам'!$B43,,,),"Ф")</f>
        <v>#N/A</v>
      </c>
      <c r="AG43" s="111" t="e">
        <f ca="1">COUNTIF(OFFSET(class4_1,MATCH(AG$1,'4 класс'!$A:$A,0)-7+'Итог по классам'!$B43,,,),"р")</f>
        <v>#N/A</v>
      </c>
      <c r="AH43" s="111" t="e">
        <f ca="1">COUNTIF(OFFSET(class4_1,MATCH(AH$1,'4 класс'!$A:$A,0)-7+'Итог по классам'!$B43,,,),"ш")</f>
        <v>#N/A</v>
      </c>
      <c r="AI43" s="111" t="e">
        <f ca="1">COUNTIF(OFFSET(class4_2,MATCH(AI$1,'4 класс'!$A:$A,0)-7+'Итог по классам'!$B43,,,),"Ф")</f>
        <v>#N/A</v>
      </c>
      <c r="AJ43" s="111" t="e">
        <f ca="1">COUNTIF(OFFSET(class4_2,MATCH(AJ$1,'4 класс'!$A:$A,0)-7+'Итог по классам'!$B43,,,),"р")</f>
        <v>#N/A</v>
      </c>
      <c r="AK43" s="111" t="e">
        <f ca="1">COUNTIF(OFFSET(class4_2,MATCH(AK$1,'4 класс'!$A:$A,0)-7+'Итог по классам'!$B43,,,),"ш")</f>
        <v>#N/A</v>
      </c>
      <c r="AL43" s="112" t="e">
        <f t="shared" ref="AL43:AN43" ca="1" si="147">AI43+AF43</f>
        <v>#N/A</v>
      </c>
      <c r="AM43" s="113" t="e">
        <f t="shared" ca="1" si="147"/>
        <v>#N/A</v>
      </c>
      <c r="AN43" s="113" t="e">
        <f t="shared" ca="1" si="147"/>
        <v>#N/A</v>
      </c>
    </row>
    <row r="44" spans="1:40" ht="15.75" x14ac:dyDescent="0.25">
      <c r="A44" s="68">
        <f t="shared" si="107"/>
        <v>3</v>
      </c>
      <c r="B44" s="23">
        <v>11</v>
      </c>
      <c r="C44" s="110" t="s">
        <v>82</v>
      </c>
      <c r="D44" s="110" t="s">
        <v>91</v>
      </c>
      <c r="E44" s="111">
        <f ca="1">COUNTIF(OFFSET(class4_1,MATCH(E$1,'4 класс'!$A:$A,0)-7+'Итог по классам'!$B44,,,),"Ф")</f>
        <v>0</v>
      </c>
      <c r="F44" s="111">
        <f ca="1">COUNTIF(OFFSET(class4_1,MATCH(F$1,'4 класс'!$A:$A,0)-7+'Итог по классам'!$B44,,,),"р")</f>
        <v>0</v>
      </c>
      <c r="G44" s="111">
        <f ca="1">COUNTIF(OFFSET(class4_1,MATCH(G$1,'4 класс'!$A:$A,0)-7+'Итог по классам'!$B44,,,),"ш")</f>
        <v>0</v>
      </c>
      <c r="H44" s="111">
        <f ca="1">COUNTIF(OFFSET(class4_2,MATCH(H$1,'4 класс'!$A:$A,0)-7+'Итог по классам'!$B44,,,),"Ф")</f>
        <v>0</v>
      </c>
      <c r="I44" s="111">
        <f ca="1">COUNTIF(OFFSET(class4_2,MATCH(I$1,'4 класс'!$A:$A,0)-7+'Итог по классам'!$B44,,,),"р")</f>
        <v>0</v>
      </c>
      <c r="J44" s="111">
        <f ca="1">COUNTIF(OFFSET(class4_2,MATCH(J$1,'4 класс'!$A:$A,0)-7+'Итог по классам'!$B44,,,),"ш")</f>
        <v>1</v>
      </c>
      <c r="K44" s="112">
        <f t="shared" ref="K44:M44" ca="1" si="148">H44+E44</f>
        <v>0</v>
      </c>
      <c r="L44" s="113">
        <f t="shared" ca="1" si="148"/>
        <v>0</v>
      </c>
      <c r="M44" s="113">
        <f t="shared" ca="1" si="148"/>
        <v>1</v>
      </c>
      <c r="N44" s="114">
        <f ca="1">COUNTIF(OFFSET(class4_1,MATCH(N$1,'4 класс'!$A:$A,0)-7+'Итог по классам'!$B44,,,),"Ф")</f>
        <v>0</v>
      </c>
      <c r="O44" s="111">
        <f ca="1">COUNTIF(OFFSET(class4_1,MATCH(O$1,'4 класс'!$A:$A,0)-7+'Итог по классам'!$B44,,,),"р")</f>
        <v>0</v>
      </c>
      <c r="P44" s="111">
        <f ca="1">COUNTIF(OFFSET(class4_1,MATCH(P$1,'4 класс'!$A:$A,0)-7+'Итог по классам'!$B44,,,),"ш")</f>
        <v>0</v>
      </c>
      <c r="Q44" s="111">
        <f ca="1">COUNTIF(OFFSET(class4_2,MATCH(Q$1,'4 класс'!$A:$A,0)-7+'Итог по классам'!$B44,,,),"Ф")</f>
        <v>0</v>
      </c>
      <c r="R44" s="111">
        <f ca="1">COUNTIF(OFFSET(class4_2,MATCH(R$1,'4 класс'!$A:$A,0)-7+'Итог по классам'!$B44,,,),"р")</f>
        <v>0</v>
      </c>
      <c r="S44" s="111">
        <f ca="1">COUNTIF(OFFSET(class4_2,MATCH(S$1,'4 класс'!$A:$A,0)-7+'Итог по классам'!$B44,,,),"ш")</f>
        <v>1</v>
      </c>
      <c r="T44" s="112">
        <f t="shared" ref="T44:V44" ca="1" si="149">Q44+N44</f>
        <v>0</v>
      </c>
      <c r="U44" s="113">
        <f t="shared" ca="1" si="149"/>
        <v>0</v>
      </c>
      <c r="V44" s="113">
        <f t="shared" ca="1" si="149"/>
        <v>1</v>
      </c>
      <c r="W44" s="114">
        <f ca="1">COUNTIF(OFFSET(class4_1,MATCH(W$1,'4 класс'!$A:$A,0)-7+'Итог по классам'!$B44,,,),"Ф")</f>
        <v>0</v>
      </c>
      <c r="X44" s="111">
        <f ca="1">COUNTIF(OFFSET(class4_1,MATCH(X$1,'4 класс'!$A:$A,0)-7+'Итог по классам'!$B44,,,),"р")</f>
        <v>0</v>
      </c>
      <c r="Y44" s="111">
        <f ca="1">COUNTIF(OFFSET(class4_1,MATCH(Y$1,'4 класс'!$A:$A,0)-7+'Итог по классам'!$B44,,,),"ш")</f>
        <v>0</v>
      </c>
      <c r="Z44" s="111">
        <f ca="1">COUNTIF(OFFSET(class4_2,MATCH(Z$1,'4 класс'!$A:$A,0)-7+'Итог по классам'!$B44,,,),"Ф")</f>
        <v>0</v>
      </c>
      <c r="AA44" s="111">
        <f ca="1">COUNTIF(OFFSET(class4_2,MATCH(AA$1,'4 класс'!$A:$A,0)-7+'Итог по классам'!$B44,,,),"р")</f>
        <v>0</v>
      </c>
      <c r="AB44" s="111">
        <f ca="1">COUNTIF(OFFSET(class4_2,MATCH(AB$1,'4 класс'!$A:$A,0)-7+'Итог по классам'!$B44,,,),"ш")</f>
        <v>1</v>
      </c>
      <c r="AC44" s="112">
        <f t="shared" ref="AC44:AE44" ca="1" si="150">Z44+W44</f>
        <v>0</v>
      </c>
      <c r="AD44" s="113">
        <f t="shared" ca="1" si="150"/>
        <v>0</v>
      </c>
      <c r="AE44" s="113">
        <f t="shared" ca="1" si="150"/>
        <v>1</v>
      </c>
      <c r="AF44" s="114" t="e">
        <f ca="1">COUNTIF(OFFSET(class4_1,MATCH(AF$1,'4 класс'!$A:$A,0)-7+'Итог по классам'!$B44,,,),"Ф")</f>
        <v>#N/A</v>
      </c>
      <c r="AG44" s="111" t="e">
        <f ca="1">COUNTIF(OFFSET(class4_1,MATCH(AG$1,'4 класс'!$A:$A,0)-7+'Итог по классам'!$B44,,,),"р")</f>
        <v>#N/A</v>
      </c>
      <c r="AH44" s="111" t="e">
        <f ca="1">COUNTIF(OFFSET(class4_1,MATCH(AH$1,'4 класс'!$A:$A,0)-7+'Итог по классам'!$B44,,,),"ш")</f>
        <v>#N/A</v>
      </c>
      <c r="AI44" s="111" t="e">
        <f ca="1">COUNTIF(OFFSET(class4_2,MATCH(AI$1,'4 класс'!$A:$A,0)-7+'Итог по классам'!$B44,,,),"Ф")</f>
        <v>#N/A</v>
      </c>
      <c r="AJ44" s="111" t="e">
        <f ca="1">COUNTIF(OFFSET(class4_2,MATCH(AJ$1,'4 класс'!$A:$A,0)-7+'Итог по классам'!$B44,,,),"р")</f>
        <v>#N/A</v>
      </c>
      <c r="AK44" s="111" t="e">
        <f ca="1">COUNTIF(OFFSET(class4_2,MATCH(AK$1,'4 класс'!$A:$A,0)-7+'Итог по классам'!$B44,,,),"ш")</f>
        <v>#N/A</v>
      </c>
      <c r="AL44" s="112" t="e">
        <f t="shared" ref="AL44:AN44" ca="1" si="151">AI44+AF44</f>
        <v>#N/A</v>
      </c>
      <c r="AM44" s="113" t="e">
        <f t="shared" ca="1" si="151"/>
        <v>#N/A</v>
      </c>
      <c r="AN44" s="113" t="e">
        <f t="shared" ca="1" si="151"/>
        <v>#N/A</v>
      </c>
    </row>
    <row r="45" spans="1:40" ht="15.75" x14ac:dyDescent="0.25">
      <c r="A45" s="68">
        <f t="shared" si="107"/>
        <v>3</v>
      </c>
      <c r="B45" s="23">
        <v>12</v>
      </c>
      <c r="C45" s="110" t="s">
        <v>83</v>
      </c>
      <c r="D45" s="110" t="s">
        <v>91</v>
      </c>
      <c r="E45" s="111">
        <f ca="1">COUNTIF(OFFSET(class4_1,MATCH(E$1,'4 класс'!$A:$A,0)-7+'Итог по классам'!$B45,,,),"Ф")</f>
        <v>0</v>
      </c>
      <c r="F45" s="111">
        <f ca="1">COUNTIF(OFFSET(class4_1,MATCH(F$1,'4 класс'!$A:$A,0)-7+'Итог по классам'!$B45,,,),"р")</f>
        <v>0</v>
      </c>
      <c r="G45" s="111">
        <f ca="1">COUNTIF(OFFSET(class4_1,MATCH(G$1,'4 класс'!$A:$A,0)-7+'Итог по классам'!$B45,,,),"ш")</f>
        <v>0</v>
      </c>
      <c r="H45" s="111">
        <f ca="1">COUNTIF(OFFSET(class4_2,MATCH(H$1,'4 класс'!$A:$A,0)-7+'Итог по классам'!$B45,,,),"Ф")</f>
        <v>0</v>
      </c>
      <c r="I45" s="111">
        <f ca="1">COUNTIF(OFFSET(class4_2,MATCH(I$1,'4 класс'!$A:$A,0)-7+'Итог по классам'!$B45,,,),"р")</f>
        <v>0</v>
      </c>
      <c r="J45" s="111">
        <f ca="1">COUNTIF(OFFSET(class4_2,MATCH(J$1,'4 класс'!$A:$A,0)-7+'Итог по классам'!$B45,,,),"ш")</f>
        <v>0</v>
      </c>
      <c r="K45" s="112">
        <f t="shared" ref="K45:M45" ca="1" si="152">H45+E45</f>
        <v>0</v>
      </c>
      <c r="L45" s="113">
        <f t="shared" ca="1" si="152"/>
        <v>0</v>
      </c>
      <c r="M45" s="113">
        <f t="shared" ca="1" si="152"/>
        <v>0</v>
      </c>
      <c r="N45" s="114">
        <f ca="1">COUNTIF(OFFSET(class4_1,MATCH(N$1,'4 класс'!$A:$A,0)-7+'Итог по классам'!$B45,,,),"Ф")</f>
        <v>0</v>
      </c>
      <c r="O45" s="111">
        <f ca="1">COUNTIF(OFFSET(class4_1,MATCH(O$1,'4 класс'!$A:$A,0)-7+'Итог по классам'!$B45,,,),"р")</f>
        <v>0</v>
      </c>
      <c r="P45" s="111">
        <f ca="1">COUNTIF(OFFSET(class4_1,MATCH(P$1,'4 класс'!$A:$A,0)-7+'Итог по классам'!$B45,,,),"ш")</f>
        <v>0</v>
      </c>
      <c r="Q45" s="111">
        <f ca="1">COUNTIF(OFFSET(class4_2,MATCH(Q$1,'4 класс'!$A:$A,0)-7+'Итог по классам'!$B45,,,),"Ф")</f>
        <v>0</v>
      </c>
      <c r="R45" s="111">
        <f ca="1">COUNTIF(OFFSET(class4_2,MATCH(R$1,'4 класс'!$A:$A,0)-7+'Итог по классам'!$B45,,,),"р")</f>
        <v>0</v>
      </c>
      <c r="S45" s="111">
        <f ca="1">COUNTIF(OFFSET(class4_2,MATCH(S$1,'4 класс'!$A:$A,0)-7+'Итог по классам'!$B45,,,),"ш")</f>
        <v>0</v>
      </c>
      <c r="T45" s="112">
        <f t="shared" ref="T45:V45" ca="1" si="153">Q45+N45</f>
        <v>0</v>
      </c>
      <c r="U45" s="113">
        <f t="shared" ca="1" si="153"/>
        <v>0</v>
      </c>
      <c r="V45" s="113">
        <f t="shared" ca="1" si="153"/>
        <v>0</v>
      </c>
      <c r="W45" s="114">
        <f ca="1">COUNTIF(OFFSET(class4_1,MATCH(W$1,'4 класс'!$A:$A,0)-7+'Итог по классам'!$B45,,,),"Ф")</f>
        <v>0</v>
      </c>
      <c r="X45" s="111">
        <f ca="1">COUNTIF(OFFSET(class4_1,MATCH(X$1,'4 класс'!$A:$A,0)-7+'Итог по классам'!$B45,,,),"р")</f>
        <v>0</v>
      </c>
      <c r="Y45" s="111">
        <f ca="1">COUNTIF(OFFSET(class4_1,MATCH(Y$1,'4 класс'!$A:$A,0)-7+'Итог по классам'!$B45,,,),"ш")</f>
        <v>0</v>
      </c>
      <c r="Z45" s="111">
        <f ca="1">COUNTIF(OFFSET(class4_2,MATCH(Z$1,'4 класс'!$A:$A,0)-7+'Итог по классам'!$B45,,,),"Ф")</f>
        <v>0</v>
      </c>
      <c r="AA45" s="111">
        <f ca="1">COUNTIF(OFFSET(class4_2,MATCH(AA$1,'4 класс'!$A:$A,0)-7+'Итог по классам'!$B45,,,),"р")</f>
        <v>0</v>
      </c>
      <c r="AB45" s="111">
        <f ca="1">COUNTIF(OFFSET(class4_2,MATCH(AB$1,'4 класс'!$A:$A,0)-7+'Итог по классам'!$B45,,,),"ш")</f>
        <v>0</v>
      </c>
      <c r="AC45" s="112">
        <f t="shared" ref="AC45:AE45" ca="1" si="154">Z45+W45</f>
        <v>0</v>
      </c>
      <c r="AD45" s="113">
        <f t="shared" ca="1" si="154"/>
        <v>0</v>
      </c>
      <c r="AE45" s="113">
        <f t="shared" ca="1" si="154"/>
        <v>0</v>
      </c>
      <c r="AF45" s="114" t="e">
        <f ca="1">COUNTIF(OFFSET(class4_1,MATCH(AF$1,'4 класс'!$A:$A,0)-7+'Итог по классам'!$B45,,,),"Ф")</f>
        <v>#N/A</v>
      </c>
      <c r="AG45" s="111" t="e">
        <f ca="1">COUNTIF(OFFSET(class4_1,MATCH(AG$1,'4 класс'!$A:$A,0)-7+'Итог по классам'!$B45,,,),"р")</f>
        <v>#N/A</v>
      </c>
      <c r="AH45" s="111" t="e">
        <f ca="1">COUNTIF(OFFSET(class4_1,MATCH(AH$1,'4 класс'!$A:$A,0)-7+'Итог по классам'!$B45,,,),"ш")</f>
        <v>#N/A</v>
      </c>
      <c r="AI45" s="111" t="e">
        <f ca="1">COUNTIF(OFFSET(class4_2,MATCH(AI$1,'4 класс'!$A:$A,0)-7+'Итог по классам'!$B45,,,),"Ф")</f>
        <v>#N/A</v>
      </c>
      <c r="AJ45" s="111" t="e">
        <f ca="1">COUNTIF(OFFSET(class4_2,MATCH(AJ$1,'4 класс'!$A:$A,0)-7+'Итог по классам'!$B45,,,),"р")</f>
        <v>#N/A</v>
      </c>
      <c r="AK45" s="111" t="e">
        <f ca="1">COUNTIF(OFFSET(class4_2,MATCH(AK$1,'4 класс'!$A:$A,0)-7+'Итог по классам'!$B45,,,),"ш")</f>
        <v>#N/A</v>
      </c>
      <c r="AL45" s="112" t="e">
        <f t="shared" ref="AL45:AN45" ca="1" si="155">AI45+AF45</f>
        <v>#N/A</v>
      </c>
      <c r="AM45" s="113" t="e">
        <f t="shared" ca="1" si="155"/>
        <v>#N/A</v>
      </c>
      <c r="AN45" s="113" t="e">
        <f t="shared" ca="1" si="155"/>
        <v>#N/A</v>
      </c>
    </row>
    <row r="46" spans="1:40" ht="15.75" x14ac:dyDescent="0.25">
      <c r="A46" s="68">
        <f t="shared" si="107"/>
        <v>3</v>
      </c>
      <c r="B46" s="23">
        <v>13</v>
      </c>
      <c r="C46" s="110" t="s">
        <v>84</v>
      </c>
      <c r="D46" s="110" t="s">
        <v>91</v>
      </c>
      <c r="E46" s="111">
        <f ca="1">COUNTIF(OFFSET(class4_1,MATCH(E$1,'4 класс'!$A:$A,0)-7+'Итог по классам'!$B46,,,),"Ф")</f>
        <v>0</v>
      </c>
      <c r="F46" s="111">
        <f ca="1">COUNTIF(OFFSET(class4_1,MATCH(F$1,'4 класс'!$A:$A,0)-7+'Итог по классам'!$B46,,,),"р")</f>
        <v>0</v>
      </c>
      <c r="G46" s="111">
        <f ca="1">COUNTIF(OFFSET(class4_1,MATCH(G$1,'4 класс'!$A:$A,0)-7+'Итог по классам'!$B46,,,),"ш")</f>
        <v>0</v>
      </c>
      <c r="H46" s="111">
        <f ca="1">COUNTIF(OFFSET(class4_2,MATCH(H$1,'4 класс'!$A:$A,0)-7+'Итог по классам'!$B46,,,),"Ф")</f>
        <v>0</v>
      </c>
      <c r="I46" s="111">
        <f ca="1">COUNTIF(OFFSET(class4_2,MATCH(I$1,'4 класс'!$A:$A,0)-7+'Итог по классам'!$B46,,,),"р")</f>
        <v>0</v>
      </c>
      <c r="J46" s="111">
        <f ca="1">COUNTIF(OFFSET(class4_2,MATCH(J$1,'4 класс'!$A:$A,0)-7+'Итог по классам'!$B46,,,),"ш")</f>
        <v>0</v>
      </c>
      <c r="K46" s="112">
        <f t="shared" ref="K46:M46" ca="1" si="156">H46+E46</f>
        <v>0</v>
      </c>
      <c r="L46" s="113">
        <f t="shared" ca="1" si="156"/>
        <v>0</v>
      </c>
      <c r="M46" s="113">
        <f t="shared" ca="1" si="156"/>
        <v>0</v>
      </c>
      <c r="N46" s="114">
        <f ca="1">COUNTIF(OFFSET(class4_1,MATCH(N$1,'4 класс'!$A:$A,0)-7+'Итог по классам'!$B46,,,),"Ф")</f>
        <v>0</v>
      </c>
      <c r="O46" s="111">
        <f ca="1">COUNTIF(OFFSET(class4_1,MATCH(O$1,'4 класс'!$A:$A,0)-7+'Итог по классам'!$B46,,,),"р")</f>
        <v>0</v>
      </c>
      <c r="P46" s="111">
        <f ca="1">COUNTIF(OFFSET(class4_1,MATCH(P$1,'4 класс'!$A:$A,0)-7+'Итог по классам'!$B46,,,),"ш")</f>
        <v>0</v>
      </c>
      <c r="Q46" s="111">
        <f ca="1">COUNTIF(OFFSET(class4_2,MATCH(Q$1,'4 класс'!$A:$A,0)-7+'Итог по классам'!$B46,,,),"Ф")</f>
        <v>0</v>
      </c>
      <c r="R46" s="111">
        <f ca="1">COUNTIF(OFFSET(class4_2,MATCH(R$1,'4 класс'!$A:$A,0)-7+'Итог по классам'!$B46,,,),"р")</f>
        <v>0</v>
      </c>
      <c r="S46" s="111">
        <f ca="1">COUNTIF(OFFSET(class4_2,MATCH(S$1,'4 класс'!$A:$A,0)-7+'Итог по классам'!$B46,,,),"ш")</f>
        <v>0</v>
      </c>
      <c r="T46" s="112">
        <f t="shared" ref="T46:V46" ca="1" si="157">Q46+N46</f>
        <v>0</v>
      </c>
      <c r="U46" s="113">
        <f t="shared" ca="1" si="157"/>
        <v>0</v>
      </c>
      <c r="V46" s="113">
        <f t="shared" ca="1" si="157"/>
        <v>0</v>
      </c>
      <c r="W46" s="114">
        <f ca="1">COUNTIF(OFFSET(class4_1,MATCH(W$1,'4 класс'!$A:$A,0)-7+'Итог по классам'!$B46,,,),"Ф")</f>
        <v>0</v>
      </c>
      <c r="X46" s="111">
        <f ca="1">COUNTIF(OFFSET(class4_1,MATCH(X$1,'4 класс'!$A:$A,0)-7+'Итог по классам'!$B46,,,),"р")</f>
        <v>0</v>
      </c>
      <c r="Y46" s="111">
        <f ca="1">COUNTIF(OFFSET(class4_1,MATCH(Y$1,'4 класс'!$A:$A,0)-7+'Итог по классам'!$B46,,,),"ш")</f>
        <v>0</v>
      </c>
      <c r="Z46" s="111">
        <f ca="1">COUNTIF(OFFSET(class4_2,MATCH(Z$1,'4 класс'!$A:$A,0)-7+'Итог по классам'!$B46,,,),"Ф")</f>
        <v>0</v>
      </c>
      <c r="AA46" s="111">
        <f ca="1">COUNTIF(OFFSET(class4_2,MATCH(AA$1,'4 класс'!$A:$A,0)-7+'Итог по классам'!$B46,,,),"р")</f>
        <v>0</v>
      </c>
      <c r="AB46" s="111">
        <f ca="1">COUNTIF(OFFSET(class4_2,MATCH(AB$1,'4 класс'!$A:$A,0)-7+'Итог по классам'!$B46,,,),"ш")</f>
        <v>0</v>
      </c>
      <c r="AC46" s="112">
        <f t="shared" ref="AC46:AE46" ca="1" si="158">Z46+W46</f>
        <v>0</v>
      </c>
      <c r="AD46" s="113">
        <f t="shared" ca="1" si="158"/>
        <v>0</v>
      </c>
      <c r="AE46" s="113">
        <f t="shared" ca="1" si="158"/>
        <v>0</v>
      </c>
      <c r="AF46" s="114" t="e">
        <f ca="1">COUNTIF(OFFSET(class4_1,MATCH(AF$1,'4 класс'!$A:$A,0)-7+'Итог по классам'!$B46,,,),"Ф")</f>
        <v>#N/A</v>
      </c>
      <c r="AG46" s="111" t="e">
        <f ca="1">COUNTIF(OFFSET(class4_1,MATCH(AG$1,'4 класс'!$A:$A,0)-7+'Итог по классам'!$B46,,,),"р")</f>
        <v>#N/A</v>
      </c>
      <c r="AH46" s="111" t="e">
        <f ca="1">COUNTIF(OFFSET(class4_1,MATCH(AH$1,'4 класс'!$A:$A,0)-7+'Итог по классам'!$B46,,,),"ш")</f>
        <v>#N/A</v>
      </c>
      <c r="AI46" s="111" t="e">
        <f ca="1">COUNTIF(OFFSET(class4_2,MATCH(AI$1,'4 класс'!$A:$A,0)-7+'Итог по классам'!$B46,,,),"Ф")</f>
        <v>#N/A</v>
      </c>
      <c r="AJ46" s="111" t="e">
        <f ca="1">COUNTIF(OFFSET(class4_2,MATCH(AJ$1,'4 класс'!$A:$A,0)-7+'Итог по классам'!$B46,,,),"р")</f>
        <v>#N/A</v>
      </c>
      <c r="AK46" s="111" t="e">
        <f ca="1">COUNTIF(OFFSET(class4_2,MATCH(AK$1,'4 класс'!$A:$A,0)-7+'Итог по классам'!$B46,,,),"ш")</f>
        <v>#N/A</v>
      </c>
      <c r="AL46" s="112" t="e">
        <f t="shared" ref="AL46:AN46" ca="1" si="159">AI46+AF46</f>
        <v>#N/A</v>
      </c>
      <c r="AM46" s="113" t="e">
        <f t="shared" ca="1" si="159"/>
        <v>#N/A</v>
      </c>
      <c r="AN46" s="113" t="e">
        <f t="shared" ca="1" si="159"/>
        <v>#N/A</v>
      </c>
    </row>
    <row r="47" spans="1:40" ht="15.75" x14ac:dyDescent="0.25">
      <c r="A47" s="68">
        <f t="shared" si="107"/>
        <v>3</v>
      </c>
      <c r="B47" s="23"/>
      <c r="C47" s="103" t="s">
        <v>142</v>
      </c>
      <c r="D47" s="104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</row>
    <row r="48" spans="1:40" ht="15.75" x14ac:dyDescent="0.25">
      <c r="A48" s="68">
        <f>'5 класс'!C2</f>
        <v>4</v>
      </c>
      <c r="B48" s="23"/>
      <c r="C48" s="106" t="s">
        <v>93</v>
      </c>
      <c r="D48" s="106"/>
      <c r="E48" s="107" t="str">
        <f ca="1">"5 "&amp;CLEAN(OFFSET(cl5name,(E$1-1)*27,,,))</f>
        <v>5 А</v>
      </c>
      <c r="F48" s="108"/>
      <c r="G48" s="108"/>
      <c r="H48" s="108"/>
      <c r="I48" s="108"/>
      <c r="J48" s="108"/>
      <c r="K48" s="108"/>
      <c r="L48" s="108"/>
      <c r="M48" s="109"/>
      <c r="N48" s="107" t="str">
        <f ca="1">"5 "&amp;CLEAN(OFFSET(cl5name,(N$1-1)*27,,,))</f>
        <v>5 Б</v>
      </c>
      <c r="O48" s="108"/>
      <c r="P48" s="108"/>
      <c r="Q48" s="108"/>
      <c r="R48" s="108"/>
      <c r="S48" s="108"/>
      <c r="T48" s="108"/>
      <c r="U48" s="108"/>
      <c r="V48" s="109"/>
      <c r="W48" s="107" t="str">
        <f ca="1">"5 "&amp;CLEAN(OFFSET(cl5name,(W$1-1)*27,,,))</f>
        <v>5 В</v>
      </c>
      <c r="X48" s="108"/>
      <c r="Y48" s="108"/>
      <c r="Z48" s="108"/>
      <c r="AA48" s="108"/>
      <c r="AB48" s="108"/>
      <c r="AC48" s="108"/>
      <c r="AD48" s="108"/>
      <c r="AE48" s="109"/>
      <c r="AF48" s="107" t="str">
        <f ca="1">"5 "&amp;CLEAN(OFFSET(cl5name,(AF$1-1)*27,,,))</f>
        <v>5 Г</v>
      </c>
      <c r="AG48" s="108"/>
      <c r="AH48" s="108"/>
      <c r="AI48" s="108"/>
      <c r="AJ48" s="108"/>
      <c r="AK48" s="108"/>
      <c r="AL48" s="108"/>
      <c r="AM48" s="108"/>
      <c r="AN48" s="109"/>
    </row>
    <row r="49" spans="1:40" ht="15.75" x14ac:dyDescent="0.25">
      <c r="A49" s="68">
        <f t="shared" ref="A49:A73" si="160">A48</f>
        <v>4</v>
      </c>
      <c r="B49" s="23">
        <v>1</v>
      </c>
      <c r="C49" s="110" t="s">
        <v>72</v>
      </c>
      <c r="D49" s="110" t="s">
        <v>93</v>
      </c>
      <c r="E49" s="111">
        <f ca="1">COUNTIF(OFFSET(class5_1,MATCH(E$1,'5 класс'!$A:$A,0)-7+'Итог по классам'!$B49,,,),"Ф")</f>
        <v>0</v>
      </c>
      <c r="F49" s="111">
        <f ca="1">COUNTIF(OFFSET(class5_1,MATCH(F$1,'5 класс'!$A:$A,0)-7+'Итог по классам'!$B49,,,),"р")</f>
        <v>0</v>
      </c>
      <c r="G49" s="111">
        <f ca="1">COUNTIF(OFFSET(class5_1,MATCH(G$1,'5 класс'!$A:$A,0)-7+'Итог по классам'!$B49,,,),"ш")</f>
        <v>5</v>
      </c>
      <c r="H49" s="111">
        <f ca="1">COUNTIF(OFFSET(class5_2,MATCH(H$1,'5 класс'!$A:$A,0)-7+'Итог по классам'!$B49,,,),"Ф")</f>
        <v>0</v>
      </c>
      <c r="I49" s="111">
        <f ca="1">COUNTIF(OFFSET(class5_2,MATCH(I$1,'5 класс'!$A:$A,0)-7+'Итог по классам'!$B49,,,),"р")</f>
        <v>0</v>
      </c>
      <c r="J49" s="111">
        <f ca="1">COUNTIF(OFFSET(class5_2,MATCH(J$1,'5 класс'!$A:$A,0)-7+'Итог по классам'!$B49,,,),"ш")</f>
        <v>0</v>
      </c>
      <c r="K49" s="112">
        <f t="shared" ref="K49:M49" ca="1" si="161">H49+E49</f>
        <v>0</v>
      </c>
      <c r="L49" s="113">
        <f t="shared" ca="1" si="161"/>
        <v>0</v>
      </c>
      <c r="M49" s="113">
        <f t="shared" ca="1" si="161"/>
        <v>5</v>
      </c>
      <c r="N49" s="114">
        <f ca="1">COUNTIF(OFFSET(class5_1,MATCH(N$1,'5 класс'!$A:$A,0)-7+'Итог по классам'!$B49,,,),"Ф")</f>
        <v>0</v>
      </c>
      <c r="O49" s="111">
        <f ca="1">COUNTIF(OFFSET(class5_1,MATCH(O$1,'5 класс'!$A:$A,0)-7+'Итог по классам'!$B49,,,),"р")</f>
        <v>0</v>
      </c>
      <c r="P49" s="111">
        <f ca="1">COUNTIF(OFFSET(class5_1,MATCH(P$1,'5 класс'!$A:$A,0)-7+'Итог по классам'!$B49,,,),"ш")</f>
        <v>5</v>
      </c>
      <c r="Q49" s="111">
        <f ca="1">COUNTIF(OFFSET(class5_2,MATCH(Q$1,'5 класс'!$A:$A,0)-7+'Итог по классам'!$B49,,,),"Ф")</f>
        <v>0</v>
      </c>
      <c r="R49" s="111">
        <f ca="1">COUNTIF(OFFSET(class5_2,MATCH(R$1,'5 класс'!$A:$A,0)-7+'Итог по классам'!$B49,,,),"р")</f>
        <v>0</v>
      </c>
      <c r="S49" s="111">
        <f ca="1">COUNTIF(OFFSET(class5_2,MATCH(S$1,'5 класс'!$A:$A,0)-7+'Итог по классам'!$B49,,,),"ш")</f>
        <v>0</v>
      </c>
      <c r="T49" s="112">
        <f t="shared" ref="T49:V49" ca="1" si="162">Q49+N49</f>
        <v>0</v>
      </c>
      <c r="U49" s="113">
        <f t="shared" ca="1" si="162"/>
        <v>0</v>
      </c>
      <c r="V49" s="113">
        <f t="shared" ca="1" si="162"/>
        <v>5</v>
      </c>
      <c r="W49" s="114">
        <f ca="1">COUNTIF(OFFSET(class5_1,MATCH(W$1,'5 класс'!$A:$A,0)-7+'Итог по классам'!$B49,,,),"Ф")</f>
        <v>0</v>
      </c>
      <c r="X49" s="111">
        <f ca="1">COUNTIF(OFFSET(class5_1,MATCH(X$1,'5 класс'!$A:$A,0)-7+'Итог по классам'!$B49,,,),"р")</f>
        <v>0</v>
      </c>
      <c r="Y49" s="111">
        <f ca="1">COUNTIF(OFFSET(class5_1,MATCH(Y$1,'5 класс'!$A:$A,0)-7+'Итог по классам'!$B49,,,),"ш")</f>
        <v>5</v>
      </c>
      <c r="Z49" s="111">
        <f ca="1">COUNTIF(OFFSET(class5_2,MATCH(Z$1,'5 класс'!$A:$A,0)-7+'Итог по классам'!$B49,,,),"Ф")</f>
        <v>0</v>
      </c>
      <c r="AA49" s="111">
        <f ca="1">COUNTIF(OFFSET(class5_2,MATCH(AA$1,'5 класс'!$A:$A,0)-7+'Итог по классам'!$B49,,,),"р")</f>
        <v>0</v>
      </c>
      <c r="AB49" s="111">
        <f ca="1">COUNTIF(OFFSET(class5_2,MATCH(AB$1,'5 класс'!$A:$A,0)-7+'Итог по классам'!$B49,,,),"ш")</f>
        <v>0</v>
      </c>
      <c r="AC49" s="112">
        <f t="shared" ref="AC49:AE49" ca="1" si="163">Z49+W49</f>
        <v>0</v>
      </c>
      <c r="AD49" s="113">
        <f t="shared" ca="1" si="163"/>
        <v>0</v>
      </c>
      <c r="AE49" s="113">
        <f t="shared" ca="1" si="163"/>
        <v>5</v>
      </c>
      <c r="AF49" s="114">
        <f ca="1">COUNTIF(OFFSET(class5_1,MATCH(AF$1,'5 класс'!$A:$A,0)-7+'Итог по классам'!$B49,,,),"Ф")</f>
        <v>0</v>
      </c>
      <c r="AG49" s="111">
        <f ca="1">COUNTIF(OFFSET(class5_1,MATCH(AG$1,'5 класс'!$A:$A,0)-7+'Итог по классам'!$B49,,,),"р")</f>
        <v>0</v>
      </c>
      <c r="AH49" s="111">
        <f ca="1">COUNTIF(OFFSET(class5_1,MATCH(AH$1,'5 класс'!$A:$A,0)-7+'Итог по классам'!$B49,,,),"ш")</f>
        <v>5</v>
      </c>
      <c r="AI49" s="111">
        <f ca="1">COUNTIF(OFFSET(class5_2,MATCH(AI$1,'5 класс'!$A:$A,0)-7+'Итог по классам'!$B49,,,),"Ф")</f>
        <v>0</v>
      </c>
      <c r="AJ49" s="111">
        <f ca="1">COUNTIF(OFFSET(class5_2,MATCH(AJ$1,'5 класс'!$A:$A,0)-7+'Итог по классам'!$B49,,,),"р")</f>
        <v>0</v>
      </c>
      <c r="AK49" s="111">
        <f ca="1">COUNTIF(OFFSET(class5_2,MATCH(AK$1,'5 класс'!$A:$A,0)-7+'Итог по классам'!$B49,,,),"ш")</f>
        <v>0</v>
      </c>
      <c r="AL49" s="112">
        <f t="shared" ref="AL49:AN49" ca="1" si="164">AI49+AF49</f>
        <v>0</v>
      </c>
      <c r="AM49" s="113">
        <f t="shared" ca="1" si="164"/>
        <v>0</v>
      </c>
      <c r="AN49" s="113">
        <f t="shared" ca="1" si="164"/>
        <v>5</v>
      </c>
    </row>
    <row r="50" spans="1:40" ht="15.75" x14ac:dyDescent="0.25">
      <c r="A50" s="68">
        <f t="shared" si="160"/>
        <v>4</v>
      </c>
      <c r="B50" s="23">
        <v>2</v>
      </c>
      <c r="C50" s="110" t="s">
        <v>94</v>
      </c>
      <c r="D50" s="110" t="s">
        <v>93</v>
      </c>
      <c r="E50" s="111">
        <f ca="1">COUNTIF(OFFSET(class5_1,MATCH(E$1,'5 класс'!$A:$A,0)-7+'Итог по классам'!$B50,,,),"Ф")</f>
        <v>0</v>
      </c>
      <c r="F50" s="111">
        <f ca="1">COUNTIF(OFFSET(class5_1,MATCH(F$1,'5 класс'!$A:$A,0)-7+'Итог по классам'!$B50,,,),"р")</f>
        <v>0</v>
      </c>
      <c r="G50" s="111">
        <f ca="1">COUNTIF(OFFSET(class5_1,MATCH(G$1,'5 класс'!$A:$A,0)-7+'Итог по классам'!$B50,,,),"ш")</f>
        <v>0</v>
      </c>
      <c r="H50" s="111">
        <f ca="1">COUNTIF(OFFSET(class5_2,MATCH(H$1,'5 класс'!$A:$A,0)-7+'Итог по классам'!$B50,,,),"Ф")</f>
        <v>0</v>
      </c>
      <c r="I50" s="111">
        <f ca="1">COUNTIF(OFFSET(class5_2,MATCH(I$1,'5 класс'!$A:$A,0)-7+'Итог по классам'!$B50,,,),"р")</f>
        <v>0</v>
      </c>
      <c r="J50" s="111">
        <f ca="1">COUNTIF(OFFSET(class5_2,MATCH(J$1,'5 класс'!$A:$A,0)-7+'Итог по классам'!$B50,,,),"ш")</f>
        <v>2</v>
      </c>
      <c r="K50" s="112">
        <f t="shared" ref="K50:M50" ca="1" si="165">H50+E50</f>
        <v>0</v>
      </c>
      <c r="L50" s="113">
        <f t="shared" ca="1" si="165"/>
        <v>0</v>
      </c>
      <c r="M50" s="113">
        <f t="shared" ca="1" si="165"/>
        <v>2</v>
      </c>
      <c r="N50" s="114">
        <f ca="1">COUNTIF(OFFSET(class5_1,MATCH(N$1,'5 класс'!$A:$A,0)-7+'Итог по классам'!$B50,,,),"Ф")</f>
        <v>0</v>
      </c>
      <c r="O50" s="111">
        <f ca="1">COUNTIF(OFFSET(class5_1,MATCH(O$1,'5 класс'!$A:$A,0)-7+'Итог по классам'!$B50,,,),"р")</f>
        <v>0</v>
      </c>
      <c r="P50" s="111">
        <f ca="1">COUNTIF(OFFSET(class5_1,MATCH(P$1,'5 класс'!$A:$A,0)-7+'Итог по классам'!$B50,,,),"ш")</f>
        <v>0</v>
      </c>
      <c r="Q50" s="111">
        <f ca="1">COUNTIF(OFFSET(class5_2,MATCH(Q$1,'5 класс'!$A:$A,0)-7+'Итог по классам'!$B50,,,),"Ф")</f>
        <v>0</v>
      </c>
      <c r="R50" s="111">
        <f ca="1">COUNTIF(OFFSET(class5_2,MATCH(R$1,'5 класс'!$A:$A,0)-7+'Итог по классам'!$B50,,,),"р")</f>
        <v>0</v>
      </c>
      <c r="S50" s="111">
        <f ca="1">COUNTIF(OFFSET(class5_2,MATCH(S$1,'5 класс'!$A:$A,0)-7+'Итог по классам'!$B50,,,),"ш")</f>
        <v>2</v>
      </c>
      <c r="T50" s="112">
        <f t="shared" ref="T50:V50" ca="1" si="166">Q50+N50</f>
        <v>0</v>
      </c>
      <c r="U50" s="113">
        <f t="shared" ca="1" si="166"/>
        <v>0</v>
      </c>
      <c r="V50" s="113">
        <f t="shared" ca="1" si="166"/>
        <v>2</v>
      </c>
      <c r="W50" s="114">
        <f ca="1">COUNTIF(OFFSET(class5_1,MATCH(W$1,'5 класс'!$A:$A,0)-7+'Итог по классам'!$B50,,,),"Ф")</f>
        <v>0</v>
      </c>
      <c r="X50" s="111">
        <f ca="1">COUNTIF(OFFSET(class5_1,MATCH(X$1,'5 класс'!$A:$A,0)-7+'Итог по классам'!$B50,,,),"р")</f>
        <v>0</v>
      </c>
      <c r="Y50" s="111">
        <f ca="1">COUNTIF(OFFSET(class5_1,MATCH(Y$1,'5 класс'!$A:$A,0)-7+'Итог по классам'!$B50,,,),"ш")</f>
        <v>0</v>
      </c>
      <c r="Z50" s="111">
        <f ca="1">COUNTIF(OFFSET(class5_2,MATCH(Z$1,'5 класс'!$A:$A,0)-7+'Итог по классам'!$B50,,,),"Ф")</f>
        <v>0</v>
      </c>
      <c r="AA50" s="111">
        <f ca="1">COUNTIF(OFFSET(class5_2,MATCH(AA$1,'5 класс'!$A:$A,0)-7+'Итог по классам'!$B50,,,),"р")</f>
        <v>0</v>
      </c>
      <c r="AB50" s="111">
        <f ca="1">COUNTIF(OFFSET(class5_2,MATCH(AB$1,'5 класс'!$A:$A,0)-7+'Итог по классам'!$B50,,,),"ш")</f>
        <v>2</v>
      </c>
      <c r="AC50" s="112">
        <f t="shared" ref="AC50:AE50" ca="1" si="167">Z50+W50</f>
        <v>0</v>
      </c>
      <c r="AD50" s="113">
        <f t="shared" ca="1" si="167"/>
        <v>0</v>
      </c>
      <c r="AE50" s="113">
        <f t="shared" ca="1" si="167"/>
        <v>2</v>
      </c>
      <c r="AF50" s="114">
        <f ca="1">COUNTIF(OFFSET(class5_1,MATCH(AF$1,'5 класс'!$A:$A,0)-7+'Итог по классам'!$B50,,,),"Ф")</f>
        <v>0</v>
      </c>
      <c r="AG50" s="111">
        <f ca="1">COUNTIF(OFFSET(class5_1,MATCH(AG$1,'5 класс'!$A:$A,0)-7+'Итог по классам'!$B50,,,),"р")</f>
        <v>0</v>
      </c>
      <c r="AH50" s="111">
        <f ca="1">COUNTIF(OFFSET(class5_1,MATCH(AH$1,'5 класс'!$A:$A,0)-7+'Итог по классам'!$B50,,,),"ш")</f>
        <v>0</v>
      </c>
      <c r="AI50" s="111">
        <f ca="1">COUNTIF(OFFSET(class5_2,MATCH(AI$1,'5 класс'!$A:$A,0)-7+'Итог по классам'!$B50,,,),"Ф")</f>
        <v>0</v>
      </c>
      <c r="AJ50" s="111">
        <f ca="1">COUNTIF(OFFSET(class5_2,MATCH(AJ$1,'5 класс'!$A:$A,0)-7+'Итог по классам'!$B50,,,),"р")</f>
        <v>0</v>
      </c>
      <c r="AK50" s="111">
        <f ca="1">COUNTIF(OFFSET(class5_2,MATCH(AK$1,'5 класс'!$A:$A,0)-7+'Итог по классам'!$B50,,,),"ш")</f>
        <v>2</v>
      </c>
      <c r="AL50" s="112">
        <f t="shared" ref="AL50:AN50" ca="1" si="168">AI50+AF50</f>
        <v>0</v>
      </c>
      <c r="AM50" s="113">
        <f t="shared" ca="1" si="168"/>
        <v>0</v>
      </c>
      <c r="AN50" s="113">
        <f t="shared" ca="1" si="168"/>
        <v>2</v>
      </c>
    </row>
    <row r="51" spans="1:40" ht="15.75" x14ac:dyDescent="0.25">
      <c r="A51" s="68">
        <f t="shared" si="160"/>
        <v>4</v>
      </c>
      <c r="B51" s="23">
        <v>3</v>
      </c>
      <c r="C51" s="110" t="s">
        <v>74</v>
      </c>
      <c r="D51" s="110" t="s">
        <v>93</v>
      </c>
      <c r="E51" s="111">
        <f ca="1">COUNTIF(OFFSET(class5_1,MATCH(E$1,'5 класс'!$A:$A,0)-7+'Итог по классам'!$B51,,,),"Ф")</f>
        <v>0</v>
      </c>
      <c r="F51" s="111">
        <f ca="1">COUNTIF(OFFSET(class5_1,MATCH(F$1,'5 класс'!$A:$A,0)-7+'Итог по классам'!$B51,,,),"р")</f>
        <v>0</v>
      </c>
      <c r="G51" s="111">
        <f ca="1">COUNTIF(OFFSET(class5_1,MATCH(G$1,'5 класс'!$A:$A,0)-7+'Итог по классам'!$B51,,,),"ш")</f>
        <v>0</v>
      </c>
      <c r="H51" s="111">
        <f ca="1">COUNTIF(OFFSET(class5_2,MATCH(H$1,'5 класс'!$A:$A,0)-7+'Итог по классам'!$B51,,,),"Ф")</f>
        <v>0</v>
      </c>
      <c r="I51" s="111">
        <f ca="1">COUNTIF(OFFSET(class5_2,MATCH(I$1,'5 класс'!$A:$A,0)-7+'Итог по классам'!$B51,,,),"р")</f>
        <v>0</v>
      </c>
      <c r="J51" s="111">
        <f ca="1">COUNTIF(OFFSET(class5_2,MATCH(J$1,'5 класс'!$A:$A,0)-7+'Итог по классам'!$B51,,,),"ш")</f>
        <v>0</v>
      </c>
      <c r="K51" s="112">
        <f t="shared" ref="K51:M51" ca="1" si="169">H51+E51</f>
        <v>0</v>
      </c>
      <c r="L51" s="113">
        <f t="shared" ca="1" si="169"/>
        <v>0</v>
      </c>
      <c r="M51" s="113">
        <f t="shared" ca="1" si="169"/>
        <v>0</v>
      </c>
      <c r="N51" s="114">
        <f ca="1">COUNTIF(OFFSET(class5_1,MATCH(N$1,'5 класс'!$A:$A,0)-7+'Итог по классам'!$B51,,,),"Ф")</f>
        <v>0</v>
      </c>
      <c r="O51" s="111">
        <f ca="1">COUNTIF(OFFSET(class5_1,MATCH(O$1,'5 класс'!$A:$A,0)-7+'Итог по классам'!$B51,,,),"р")</f>
        <v>0</v>
      </c>
      <c r="P51" s="111">
        <f ca="1">COUNTIF(OFFSET(class5_1,MATCH(P$1,'5 класс'!$A:$A,0)-7+'Итог по классам'!$B51,,,),"ш")</f>
        <v>0</v>
      </c>
      <c r="Q51" s="111">
        <f ca="1">COUNTIF(OFFSET(class5_2,MATCH(Q$1,'5 класс'!$A:$A,0)-7+'Итог по классам'!$B51,,,),"Ф")</f>
        <v>0</v>
      </c>
      <c r="R51" s="111">
        <f ca="1">COUNTIF(OFFSET(class5_2,MATCH(R$1,'5 класс'!$A:$A,0)-7+'Итог по классам'!$B51,,,),"р")</f>
        <v>0</v>
      </c>
      <c r="S51" s="111">
        <f ca="1">COUNTIF(OFFSET(class5_2,MATCH(S$1,'5 класс'!$A:$A,0)-7+'Итог по классам'!$B51,,,),"ш")</f>
        <v>0</v>
      </c>
      <c r="T51" s="112">
        <f t="shared" ref="T51:V51" ca="1" si="170">Q51+N51</f>
        <v>0</v>
      </c>
      <c r="U51" s="113">
        <f t="shared" ca="1" si="170"/>
        <v>0</v>
      </c>
      <c r="V51" s="113">
        <f t="shared" ca="1" si="170"/>
        <v>0</v>
      </c>
      <c r="W51" s="114">
        <f ca="1">COUNTIF(OFFSET(class5_1,MATCH(W$1,'5 класс'!$A:$A,0)-7+'Итог по классам'!$B51,,,),"Ф")</f>
        <v>0</v>
      </c>
      <c r="X51" s="111">
        <f ca="1">COUNTIF(OFFSET(class5_1,MATCH(X$1,'5 класс'!$A:$A,0)-7+'Итог по классам'!$B51,,,),"р")</f>
        <v>0</v>
      </c>
      <c r="Y51" s="111">
        <f ca="1">COUNTIF(OFFSET(class5_1,MATCH(Y$1,'5 класс'!$A:$A,0)-7+'Итог по классам'!$B51,,,),"ш")</f>
        <v>0</v>
      </c>
      <c r="Z51" s="111">
        <f ca="1">COUNTIF(OFFSET(class5_2,MATCH(Z$1,'5 класс'!$A:$A,0)-7+'Итог по классам'!$B51,,,),"Ф")</f>
        <v>0</v>
      </c>
      <c r="AA51" s="111">
        <f ca="1">COUNTIF(OFFSET(class5_2,MATCH(AA$1,'5 класс'!$A:$A,0)-7+'Итог по классам'!$B51,,,),"р")</f>
        <v>0</v>
      </c>
      <c r="AB51" s="111">
        <f ca="1">COUNTIF(OFFSET(class5_2,MATCH(AB$1,'5 класс'!$A:$A,0)-7+'Итог по классам'!$B51,,,),"ш")</f>
        <v>0</v>
      </c>
      <c r="AC51" s="112">
        <f t="shared" ref="AC51:AE51" ca="1" si="171">Z51+W51</f>
        <v>0</v>
      </c>
      <c r="AD51" s="113">
        <f t="shared" ca="1" si="171"/>
        <v>0</v>
      </c>
      <c r="AE51" s="113">
        <f t="shared" ca="1" si="171"/>
        <v>0</v>
      </c>
      <c r="AF51" s="114">
        <f ca="1">COUNTIF(OFFSET(class5_1,MATCH(AF$1,'5 класс'!$A:$A,0)-7+'Итог по классам'!$B51,,,),"Ф")</f>
        <v>0</v>
      </c>
      <c r="AG51" s="111">
        <f ca="1">COUNTIF(OFFSET(class5_1,MATCH(AG$1,'5 класс'!$A:$A,0)-7+'Итог по классам'!$B51,,,),"р")</f>
        <v>0</v>
      </c>
      <c r="AH51" s="111">
        <f ca="1">COUNTIF(OFFSET(class5_1,MATCH(AH$1,'5 класс'!$A:$A,0)-7+'Итог по классам'!$B51,,,),"ш")</f>
        <v>0</v>
      </c>
      <c r="AI51" s="111">
        <f ca="1">COUNTIF(OFFSET(class5_2,MATCH(AI$1,'5 класс'!$A:$A,0)-7+'Итог по классам'!$B51,,,),"Ф")</f>
        <v>0</v>
      </c>
      <c r="AJ51" s="111">
        <f ca="1">COUNTIF(OFFSET(class5_2,MATCH(AJ$1,'5 класс'!$A:$A,0)-7+'Итог по классам'!$B51,,,),"р")</f>
        <v>0</v>
      </c>
      <c r="AK51" s="111">
        <f ca="1">COUNTIF(OFFSET(class5_2,MATCH(AK$1,'5 класс'!$A:$A,0)-7+'Итог по классам'!$B51,,,),"ш")</f>
        <v>0</v>
      </c>
      <c r="AL51" s="112">
        <f t="shared" ref="AL51:AN51" ca="1" si="172">AI51+AF51</f>
        <v>0</v>
      </c>
      <c r="AM51" s="113">
        <f t="shared" ca="1" si="172"/>
        <v>0</v>
      </c>
      <c r="AN51" s="113">
        <f t="shared" ca="1" si="172"/>
        <v>0</v>
      </c>
    </row>
    <row r="52" spans="1:40" ht="15.75" x14ac:dyDescent="0.25">
      <c r="A52" s="68">
        <f t="shared" si="160"/>
        <v>4</v>
      </c>
      <c r="B52" s="23">
        <v>4</v>
      </c>
      <c r="C52" s="110" t="s">
        <v>95</v>
      </c>
      <c r="D52" s="110" t="s">
        <v>93</v>
      </c>
      <c r="E52" s="111">
        <f ca="1">COUNTIF(OFFSET(class5_1,MATCH(E$1,'5 класс'!$A:$A,0)-7+'Итог по классам'!$B52,,,),"Ф")</f>
        <v>0</v>
      </c>
      <c r="F52" s="111">
        <f ca="1">COUNTIF(OFFSET(class5_1,MATCH(F$1,'5 класс'!$A:$A,0)-7+'Итог по классам'!$B52,,,),"р")</f>
        <v>0</v>
      </c>
      <c r="G52" s="111">
        <f ca="1">COUNTIF(OFFSET(class5_1,MATCH(G$1,'5 класс'!$A:$A,0)-7+'Итог по классам'!$B52,,,),"ш")</f>
        <v>0</v>
      </c>
      <c r="H52" s="111">
        <f ca="1">COUNTIF(OFFSET(class5_2,MATCH(H$1,'5 класс'!$A:$A,0)-7+'Итог по классам'!$B52,,,),"Ф")</f>
        <v>0</v>
      </c>
      <c r="I52" s="111">
        <f ca="1">COUNTIF(OFFSET(class5_2,MATCH(I$1,'5 класс'!$A:$A,0)-7+'Итог по классам'!$B52,,,),"р")</f>
        <v>0</v>
      </c>
      <c r="J52" s="111">
        <f ca="1">COUNTIF(OFFSET(class5_2,MATCH(J$1,'5 класс'!$A:$A,0)-7+'Итог по классам'!$B52,,,),"ш")</f>
        <v>0</v>
      </c>
      <c r="K52" s="112">
        <f t="shared" ref="K52:M52" ca="1" si="173">H52+E52</f>
        <v>0</v>
      </c>
      <c r="L52" s="113">
        <f t="shared" ca="1" si="173"/>
        <v>0</v>
      </c>
      <c r="M52" s="113">
        <f t="shared" ca="1" si="173"/>
        <v>0</v>
      </c>
      <c r="N52" s="114">
        <f ca="1">COUNTIF(OFFSET(class5_1,MATCH(N$1,'5 класс'!$A:$A,0)-7+'Итог по классам'!$B52,,,),"Ф")</f>
        <v>0</v>
      </c>
      <c r="O52" s="111">
        <f ca="1">COUNTIF(OFFSET(class5_1,MATCH(O$1,'5 класс'!$A:$A,0)-7+'Итог по классам'!$B52,,,),"р")</f>
        <v>0</v>
      </c>
      <c r="P52" s="111">
        <f ca="1">COUNTIF(OFFSET(class5_1,MATCH(P$1,'5 класс'!$A:$A,0)-7+'Итог по классам'!$B52,,,),"ш")</f>
        <v>0</v>
      </c>
      <c r="Q52" s="111">
        <f ca="1">COUNTIF(OFFSET(class5_2,MATCH(Q$1,'5 класс'!$A:$A,0)-7+'Итог по классам'!$B52,,,),"Ф")</f>
        <v>0</v>
      </c>
      <c r="R52" s="111">
        <f ca="1">COUNTIF(OFFSET(class5_2,MATCH(R$1,'5 класс'!$A:$A,0)-7+'Итог по классам'!$B52,,,),"р")</f>
        <v>0</v>
      </c>
      <c r="S52" s="111">
        <f ca="1">COUNTIF(OFFSET(class5_2,MATCH(S$1,'5 класс'!$A:$A,0)-7+'Итог по классам'!$B52,,,),"ш")</f>
        <v>0</v>
      </c>
      <c r="T52" s="112">
        <f t="shared" ref="T52:V52" ca="1" si="174">Q52+N52</f>
        <v>0</v>
      </c>
      <c r="U52" s="113">
        <f t="shared" ca="1" si="174"/>
        <v>0</v>
      </c>
      <c r="V52" s="113">
        <f t="shared" ca="1" si="174"/>
        <v>0</v>
      </c>
      <c r="W52" s="114">
        <f ca="1">COUNTIF(OFFSET(class5_1,MATCH(W$1,'5 класс'!$A:$A,0)-7+'Итог по классам'!$B52,,,),"Ф")</f>
        <v>0</v>
      </c>
      <c r="X52" s="111">
        <f ca="1">COUNTIF(OFFSET(class5_1,MATCH(X$1,'5 класс'!$A:$A,0)-7+'Итог по классам'!$B52,,,),"р")</f>
        <v>0</v>
      </c>
      <c r="Y52" s="111">
        <f ca="1">COUNTIF(OFFSET(class5_1,MATCH(Y$1,'5 класс'!$A:$A,0)-7+'Итог по классам'!$B52,,,),"ш")</f>
        <v>0</v>
      </c>
      <c r="Z52" s="111">
        <f ca="1">COUNTIF(OFFSET(class5_2,MATCH(Z$1,'5 класс'!$A:$A,0)-7+'Итог по классам'!$B52,,,),"Ф")</f>
        <v>0</v>
      </c>
      <c r="AA52" s="111">
        <f ca="1">COUNTIF(OFFSET(class5_2,MATCH(AA$1,'5 класс'!$A:$A,0)-7+'Итог по классам'!$B52,,,),"р")</f>
        <v>0</v>
      </c>
      <c r="AB52" s="111">
        <f ca="1">COUNTIF(OFFSET(class5_2,MATCH(AB$1,'5 класс'!$A:$A,0)-7+'Итог по классам'!$B52,,,),"ш")</f>
        <v>0</v>
      </c>
      <c r="AC52" s="112">
        <f t="shared" ref="AC52:AE52" ca="1" si="175">Z52+W52</f>
        <v>0</v>
      </c>
      <c r="AD52" s="113">
        <f t="shared" ca="1" si="175"/>
        <v>0</v>
      </c>
      <c r="AE52" s="113">
        <f t="shared" ca="1" si="175"/>
        <v>0</v>
      </c>
      <c r="AF52" s="114">
        <f ca="1">COUNTIF(OFFSET(class5_1,MATCH(AF$1,'5 класс'!$A:$A,0)-7+'Итог по классам'!$B52,,,),"Ф")</f>
        <v>0</v>
      </c>
      <c r="AG52" s="111">
        <f ca="1">COUNTIF(OFFSET(class5_1,MATCH(AG$1,'5 класс'!$A:$A,0)-7+'Итог по классам'!$B52,,,),"р")</f>
        <v>0</v>
      </c>
      <c r="AH52" s="111">
        <f ca="1">COUNTIF(OFFSET(class5_1,MATCH(AH$1,'5 класс'!$A:$A,0)-7+'Итог по классам'!$B52,,,),"ш")</f>
        <v>0</v>
      </c>
      <c r="AI52" s="111">
        <f ca="1">COUNTIF(OFFSET(class5_2,MATCH(AI$1,'5 класс'!$A:$A,0)-7+'Итог по классам'!$B52,,,),"Ф")</f>
        <v>0</v>
      </c>
      <c r="AJ52" s="111">
        <f ca="1">COUNTIF(OFFSET(class5_2,MATCH(AJ$1,'5 класс'!$A:$A,0)-7+'Итог по классам'!$B52,,,),"р")</f>
        <v>0</v>
      </c>
      <c r="AK52" s="111">
        <f ca="1">COUNTIF(OFFSET(class5_2,MATCH(AK$1,'5 класс'!$A:$A,0)-7+'Итог по классам'!$B52,,,),"ш")</f>
        <v>0</v>
      </c>
      <c r="AL52" s="112">
        <f t="shared" ref="AL52:AN52" ca="1" si="176">AI52+AF52</f>
        <v>0</v>
      </c>
      <c r="AM52" s="113">
        <f t="shared" ca="1" si="176"/>
        <v>0</v>
      </c>
      <c r="AN52" s="113">
        <f t="shared" ca="1" si="176"/>
        <v>0</v>
      </c>
    </row>
    <row r="53" spans="1:40" ht="15.75" x14ac:dyDescent="0.25">
      <c r="A53" s="68">
        <f t="shared" si="160"/>
        <v>4</v>
      </c>
      <c r="B53" s="23">
        <v>5</v>
      </c>
      <c r="C53" s="110" t="s">
        <v>76</v>
      </c>
      <c r="D53" s="110" t="s">
        <v>93</v>
      </c>
      <c r="E53" s="111">
        <f ca="1">COUNTIF(OFFSET(class5_1,MATCH(E$1,'5 класс'!$A:$A,0)-7+'Итог по классам'!$B53,,,),"Ф")</f>
        <v>0</v>
      </c>
      <c r="F53" s="111">
        <f ca="1">COUNTIF(OFFSET(class5_1,MATCH(F$1,'5 класс'!$A:$A,0)-7+'Итог по классам'!$B53,,,),"р")</f>
        <v>0</v>
      </c>
      <c r="G53" s="111">
        <f ca="1">COUNTIF(OFFSET(class5_1,MATCH(G$1,'5 класс'!$A:$A,0)-7+'Итог по классам'!$B53,,,),"ш")</f>
        <v>2</v>
      </c>
      <c r="H53" s="111">
        <f ca="1">COUNTIF(OFFSET(class5_2,MATCH(H$1,'5 класс'!$A:$A,0)-7+'Итог по классам'!$B53,,,),"Ф")</f>
        <v>0</v>
      </c>
      <c r="I53" s="111">
        <f ca="1">COUNTIF(OFFSET(class5_2,MATCH(I$1,'5 класс'!$A:$A,0)-7+'Итог по классам'!$B53,,,),"р")</f>
        <v>0</v>
      </c>
      <c r="J53" s="111">
        <f ca="1">COUNTIF(OFFSET(class5_2,MATCH(J$1,'5 класс'!$A:$A,0)-7+'Итог по классам'!$B53,,,),"ш")</f>
        <v>2</v>
      </c>
      <c r="K53" s="112">
        <f t="shared" ref="K53:M53" ca="1" si="177">H53+E53</f>
        <v>0</v>
      </c>
      <c r="L53" s="113">
        <f t="shared" ca="1" si="177"/>
        <v>0</v>
      </c>
      <c r="M53" s="113">
        <f t="shared" ca="1" si="177"/>
        <v>4</v>
      </c>
      <c r="N53" s="114">
        <f ca="1">COUNTIF(OFFSET(class5_1,MATCH(N$1,'5 класс'!$A:$A,0)-7+'Итог по классам'!$B53,,,),"Ф")</f>
        <v>0</v>
      </c>
      <c r="O53" s="111">
        <f ca="1">COUNTIF(OFFSET(class5_1,MATCH(O$1,'5 класс'!$A:$A,0)-7+'Итог по классам'!$B53,,,),"р")</f>
        <v>0</v>
      </c>
      <c r="P53" s="111">
        <f ca="1">COUNTIF(OFFSET(class5_1,MATCH(P$1,'5 класс'!$A:$A,0)-7+'Итог по классам'!$B53,,,),"ш")</f>
        <v>2</v>
      </c>
      <c r="Q53" s="111">
        <f ca="1">COUNTIF(OFFSET(class5_2,MATCH(Q$1,'5 класс'!$A:$A,0)-7+'Итог по классам'!$B53,,,),"Ф")</f>
        <v>0</v>
      </c>
      <c r="R53" s="111">
        <f ca="1">COUNTIF(OFFSET(class5_2,MATCH(R$1,'5 класс'!$A:$A,0)-7+'Итог по классам'!$B53,,,),"р")</f>
        <v>0</v>
      </c>
      <c r="S53" s="111">
        <f ca="1">COUNTIF(OFFSET(class5_2,MATCH(S$1,'5 класс'!$A:$A,0)-7+'Итог по классам'!$B53,,,),"ш")</f>
        <v>2</v>
      </c>
      <c r="T53" s="112">
        <f t="shared" ref="T53:V53" ca="1" si="178">Q53+N53</f>
        <v>0</v>
      </c>
      <c r="U53" s="113">
        <f t="shared" ca="1" si="178"/>
        <v>0</v>
      </c>
      <c r="V53" s="113">
        <f t="shared" ca="1" si="178"/>
        <v>4</v>
      </c>
      <c r="W53" s="114">
        <f ca="1">COUNTIF(OFFSET(class5_1,MATCH(W$1,'5 класс'!$A:$A,0)-7+'Итог по классам'!$B53,,,),"Ф")</f>
        <v>0</v>
      </c>
      <c r="X53" s="111">
        <f ca="1">COUNTIF(OFFSET(class5_1,MATCH(X$1,'5 класс'!$A:$A,0)-7+'Итог по классам'!$B53,,,),"р")</f>
        <v>0</v>
      </c>
      <c r="Y53" s="111">
        <f ca="1">COUNTIF(OFFSET(class5_1,MATCH(Y$1,'5 класс'!$A:$A,0)-7+'Итог по классам'!$B53,,,),"ш")</f>
        <v>2</v>
      </c>
      <c r="Z53" s="111">
        <f ca="1">COUNTIF(OFFSET(class5_2,MATCH(Z$1,'5 класс'!$A:$A,0)-7+'Итог по классам'!$B53,,,),"Ф")</f>
        <v>0</v>
      </c>
      <c r="AA53" s="111">
        <f ca="1">COUNTIF(OFFSET(class5_2,MATCH(AA$1,'5 класс'!$A:$A,0)-7+'Итог по классам'!$B53,,,),"р")</f>
        <v>0</v>
      </c>
      <c r="AB53" s="111">
        <f ca="1">COUNTIF(OFFSET(class5_2,MATCH(AB$1,'5 класс'!$A:$A,0)-7+'Итог по классам'!$B53,,,),"ш")</f>
        <v>2</v>
      </c>
      <c r="AC53" s="112">
        <f t="shared" ref="AC53:AE53" ca="1" si="179">Z53+W53</f>
        <v>0</v>
      </c>
      <c r="AD53" s="113">
        <f t="shared" ca="1" si="179"/>
        <v>0</v>
      </c>
      <c r="AE53" s="113">
        <f t="shared" ca="1" si="179"/>
        <v>4</v>
      </c>
      <c r="AF53" s="114">
        <f ca="1">COUNTIF(OFFSET(class5_1,MATCH(AF$1,'5 класс'!$A:$A,0)-7+'Итог по классам'!$B53,,,),"Ф")</f>
        <v>0</v>
      </c>
      <c r="AG53" s="111">
        <f ca="1">COUNTIF(OFFSET(class5_1,MATCH(AG$1,'5 класс'!$A:$A,0)-7+'Итог по классам'!$B53,,,),"р")</f>
        <v>0</v>
      </c>
      <c r="AH53" s="111">
        <f ca="1">COUNTIF(OFFSET(class5_1,MATCH(AH$1,'5 класс'!$A:$A,0)-7+'Итог по классам'!$B53,,,),"ш")</f>
        <v>2</v>
      </c>
      <c r="AI53" s="111">
        <f ca="1">COUNTIF(OFFSET(class5_2,MATCH(AI$1,'5 класс'!$A:$A,0)-7+'Итог по классам'!$B53,,,),"Ф")</f>
        <v>0</v>
      </c>
      <c r="AJ53" s="111">
        <f ca="1">COUNTIF(OFFSET(class5_2,MATCH(AJ$1,'5 класс'!$A:$A,0)-7+'Итог по классам'!$B53,,,),"р")</f>
        <v>0</v>
      </c>
      <c r="AK53" s="111">
        <f ca="1">COUNTIF(OFFSET(class5_2,MATCH(AK$1,'5 класс'!$A:$A,0)-7+'Итог по классам'!$B53,,,),"ш")</f>
        <v>2</v>
      </c>
      <c r="AL53" s="112">
        <f t="shared" ref="AL53:AN53" ca="1" si="180">AI53+AF53</f>
        <v>0</v>
      </c>
      <c r="AM53" s="113">
        <f t="shared" ca="1" si="180"/>
        <v>0</v>
      </c>
      <c r="AN53" s="113">
        <f t="shared" ca="1" si="180"/>
        <v>4</v>
      </c>
    </row>
    <row r="54" spans="1:40" ht="15.75" x14ac:dyDescent="0.25">
      <c r="A54" s="68">
        <f t="shared" si="160"/>
        <v>4</v>
      </c>
      <c r="B54" s="23">
        <v>6</v>
      </c>
      <c r="C54" s="110" t="s">
        <v>96</v>
      </c>
      <c r="D54" s="110" t="s">
        <v>93</v>
      </c>
      <c r="E54" s="111">
        <f ca="1">COUNTIF(OFFSET(class5_1,MATCH(E$1,'5 класс'!$A:$A,0)-7+'Итог по классам'!$B54,,,),"Ф")</f>
        <v>0</v>
      </c>
      <c r="F54" s="111">
        <f ca="1">COUNTIF(OFFSET(class5_1,MATCH(F$1,'5 класс'!$A:$A,0)-7+'Итог по классам'!$B54,,,),"р")</f>
        <v>0</v>
      </c>
      <c r="G54" s="111">
        <f ca="1">COUNTIF(OFFSET(class5_1,MATCH(G$1,'5 класс'!$A:$A,0)-7+'Итог по классам'!$B54,,,),"ш")</f>
        <v>0</v>
      </c>
      <c r="H54" s="111">
        <f ca="1">COUNTIF(OFFSET(class5_2,MATCH(H$1,'5 класс'!$A:$A,0)-7+'Итог по классам'!$B54,,,),"Ф")</f>
        <v>0</v>
      </c>
      <c r="I54" s="111">
        <f ca="1">COUNTIF(OFFSET(class5_2,MATCH(I$1,'5 класс'!$A:$A,0)-7+'Итог по классам'!$B54,,,),"р")</f>
        <v>0</v>
      </c>
      <c r="J54" s="111">
        <f ca="1">COUNTIF(OFFSET(class5_2,MATCH(J$1,'5 класс'!$A:$A,0)-7+'Итог по классам'!$B54,,,),"ш")</f>
        <v>0</v>
      </c>
      <c r="K54" s="112">
        <f t="shared" ref="K54:M54" ca="1" si="181">H54+E54</f>
        <v>0</v>
      </c>
      <c r="L54" s="113">
        <f t="shared" ca="1" si="181"/>
        <v>0</v>
      </c>
      <c r="M54" s="113">
        <f t="shared" ca="1" si="181"/>
        <v>0</v>
      </c>
      <c r="N54" s="114">
        <f ca="1">COUNTIF(OFFSET(class5_1,MATCH(N$1,'5 класс'!$A:$A,0)-7+'Итог по классам'!$B54,,,),"Ф")</f>
        <v>0</v>
      </c>
      <c r="O54" s="111">
        <f ca="1">COUNTIF(OFFSET(class5_1,MATCH(O$1,'5 класс'!$A:$A,0)-7+'Итог по классам'!$B54,,,),"р")</f>
        <v>0</v>
      </c>
      <c r="P54" s="111">
        <f ca="1">COUNTIF(OFFSET(class5_1,MATCH(P$1,'5 класс'!$A:$A,0)-7+'Итог по классам'!$B54,,,),"ш")</f>
        <v>0</v>
      </c>
      <c r="Q54" s="111">
        <f ca="1">COUNTIF(OFFSET(class5_2,MATCH(Q$1,'5 класс'!$A:$A,0)-7+'Итог по классам'!$B54,,,),"Ф")</f>
        <v>0</v>
      </c>
      <c r="R54" s="111">
        <f ca="1">COUNTIF(OFFSET(class5_2,MATCH(R$1,'5 класс'!$A:$A,0)-7+'Итог по классам'!$B54,,,),"р")</f>
        <v>0</v>
      </c>
      <c r="S54" s="111">
        <f ca="1">COUNTIF(OFFSET(class5_2,MATCH(S$1,'5 класс'!$A:$A,0)-7+'Итог по классам'!$B54,,,),"ш")</f>
        <v>0</v>
      </c>
      <c r="T54" s="112">
        <f t="shared" ref="T54:V54" ca="1" si="182">Q54+N54</f>
        <v>0</v>
      </c>
      <c r="U54" s="113">
        <f t="shared" ca="1" si="182"/>
        <v>0</v>
      </c>
      <c r="V54" s="113">
        <f t="shared" ca="1" si="182"/>
        <v>0</v>
      </c>
      <c r="W54" s="114">
        <f ca="1">COUNTIF(OFFSET(class5_1,MATCH(W$1,'5 класс'!$A:$A,0)-7+'Итог по классам'!$B54,,,),"Ф")</f>
        <v>0</v>
      </c>
      <c r="X54" s="111">
        <f ca="1">COUNTIF(OFFSET(class5_1,MATCH(X$1,'5 класс'!$A:$A,0)-7+'Итог по классам'!$B54,,,),"р")</f>
        <v>0</v>
      </c>
      <c r="Y54" s="111">
        <f ca="1">COUNTIF(OFFSET(class5_1,MATCH(Y$1,'5 класс'!$A:$A,0)-7+'Итог по классам'!$B54,,,),"ш")</f>
        <v>0</v>
      </c>
      <c r="Z54" s="111">
        <f ca="1">COUNTIF(OFFSET(class5_2,MATCH(Z$1,'5 класс'!$A:$A,0)-7+'Итог по классам'!$B54,,,),"Ф")</f>
        <v>0</v>
      </c>
      <c r="AA54" s="111">
        <f ca="1">COUNTIF(OFFSET(class5_2,MATCH(AA$1,'5 класс'!$A:$A,0)-7+'Итог по классам'!$B54,,,),"р")</f>
        <v>0</v>
      </c>
      <c r="AB54" s="111">
        <f ca="1">COUNTIF(OFFSET(class5_2,MATCH(AB$1,'5 класс'!$A:$A,0)-7+'Итог по классам'!$B54,,,),"ш")</f>
        <v>0</v>
      </c>
      <c r="AC54" s="112">
        <f t="shared" ref="AC54:AE54" ca="1" si="183">Z54+W54</f>
        <v>0</v>
      </c>
      <c r="AD54" s="113">
        <f t="shared" ca="1" si="183"/>
        <v>0</v>
      </c>
      <c r="AE54" s="113">
        <f t="shared" ca="1" si="183"/>
        <v>0</v>
      </c>
      <c r="AF54" s="114">
        <f ca="1">COUNTIF(OFFSET(class5_1,MATCH(AF$1,'5 класс'!$A:$A,0)-7+'Итог по классам'!$B54,,,),"Ф")</f>
        <v>0</v>
      </c>
      <c r="AG54" s="111">
        <f ca="1">COUNTIF(OFFSET(class5_1,MATCH(AG$1,'5 класс'!$A:$A,0)-7+'Итог по классам'!$B54,,,),"р")</f>
        <v>0</v>
      </c>
      <c r="AH54" s="111">
        <f ca="1">COUNTIF(OFFSET(class5_1,MATCH(AH$1,'5 класс'!$A:$A,0)-7+'Итог по классам'!$B54,,,),"ш")</f>
        <v>0</v>
      </c>
      <c r="AI54" s="111">
        <f ca="1">COUNTIF(OFFSET(class5_2,MATCH(AI$1,'5 класс'!$A:$A,0)-7+'Итог по классам'!$B54,,,),"Ф")</f>
        <v>0</v>
      </c>
      <c r="AJ54" s="111">
        <f ca="1">COUNTIF(OFFSET(class5_2,MATCH(AJ$1,'5 класс'!$A:$A,0)-7+'Итог по классам'!$B54,,,),"р")</f>
        <v>0</v>
      </c>
      <c r="AK54" s="111">
        <f ca="1">COUNTIF(OFFSET(class5_2,MATCH(AK$1,'5 класс'!$A:$A,0)-7+'Итог по классам'!$B54,,,),"ш")</f>
        <v>0</v>
      </c>
      <c r="AL54" s="112">
        <f t="shared" ref="AL54:AN54" ca="1" si="184">AI54+AF54</f>
        <v>0</v>
      </c>
      <c r="AM54" s="113">
        <f t="shared" ca="1" si="184"/>
        <v>0</v>
      </c>
      <c r="AN54" s="113">
        <f t="shared" ca="1" si="184"/>
        <v>0</v>
      </c>
    </row>
    <row r="55" spans="1:40" ht="15.75" x14ac:dyDescent="0.25">
      <c r="A55" s="68">
        <f t="shared" si="160"/>
        <v>4</v>
      </c>
      <c r="B55" s="23">
        <v>7</v>
      </c>
      <c r="C55" s="110" t="s">
        <v>77</v>
      </c>
      <c r="D55" s="110" t="s">
        <v>93</v>
      </c>
      <c r="E55" s="111">
        <f ca="1">COUNTIF(OFFSET(class5_1,MATCH(E$1,'5 класс'!$A:$A,0)-7+'Итог по классам'!$B55,,,),"Ф")</f>
        <v>0</v>
      </c>
      <c r="F55" s="111">
        <f ca="1">COUNTIF(OFFSET(class5_1,MATCH(F$1,'5 класс'!$A:$A,0)-7+'Итог по классам'!$B55,,,),"р")</f>
        <v>0</v>
      </c>
      <c r="G55" s="111">
        <f ca="1">COUNTIF(OFFSET(class5_1,MATCH(G$1,'5 класс'!$A:$A,0)-7+'Итог по классам'!$B55,,,),"ш")</f>
        <v>5</v>
      </c>
      <c r="H55" s="111">
        <f ca="1">COUNTIF(OFFSET(class5_2,MATCH(H$1,'5 класс'!$A:$A,0)-7+'Итог по классам'!$B55,,,),"Ф")</f>
        <v>1</v>
      </c>
      <c r="I55" s="111">
        <f ca="1">COUNTIF(OFFSET(class5_2,MATCH(I$1,'5 класс'!$A:$A,0)-7+'Итог по классам'!$B55,,,),"р")</f>
        <v>0</v>
      </c>
      <c r="J55" s="111">
        <f ca="1">COUNTIF(OFFSET(class5_2,MATCH(J$1,'5 класс'!$A:$A,0)-7+'Итог по классам'!$B55,,,),"ш")</f>
        <v>5</v>
      </c>
      <c r="K55" s="112">
        <f t="shared" ref="K55:M55" ca="1" si="185">H55+E55</f>
        <v>1</v>
      </c>
      <c r="L55" s="113">
        <f t="shared" ca="1" si="185"/>
        <v>0</v>
      </c>
      <c r="M55" s="113">
        <f t="shared" ca="1" si="185"/>
        <v>10</v>
      </c>
      <c r="N55" s="114">
        <f ca="1">COUNTIF(OFFSET(class5_1,MATCH(N$1,'5 класс'!$A:$A,0)-7+'Итог по классам'!$B55,,,),"Ф")</f>
        <v>0</v>
      </c>
      <c r="O55" s="111">
        <f ca="1">COUNTIF(OFFSET(class5_1,MATCH(O$1,'5 класс'!$A:$A,0)-7+'Итог по классам'!$B55,,,),"р")</f>
        <v>0</v>
      </c>
      <c r="P55" s="111">
        <f ca="1">COUNTIF(OFFSET(class5_1,MATCH(P$1,'5 класс'!$A:$A,0)-7+'Итог по классам'!$B55,,,),"ш")</f>
        <v>5</v>
      </c>
      <c r="Q55" s="111">
        <f ca="1">COUNTIF(OFFSET(class5_2,MATCH(Q$1,'5 класс'!$A:$A,0)-7+'Итог по классам'!$B55,,,),"Ф")</f>
        <v>1</v>
      </c>
      <c r="R55" s="111">
        <f ca="1">COUNTIF(OFFSET(class5_2,MATCH(R$1,'5 класс'!$A:$A,0)-7+'Итог по классам'!$B55,,,),"р")</f>
        <v>0</v>
      </c>
      <c r="S55" s="111">
        <f ca="1">COUNTIF(OFFSET(class5_2,MATCH(S$1,'5 класс'!$A:$A,0)-7+'Итог по классам'!$B55,,,),"ш")</f>
        <v>5</v>
      </c>
      <c r="T55" s="112">
        <f t="shared" ref="T55:V55" ca="1" si="186">Q55+N55</f>
        <v>1</v>
      </c>
      <c r="U55" s="113">
        <f t="shared" ca="1" si="186"/>
        <v>0</v>
      </c>
      <c r="V55" s="113">
        <f t="shared" ca="1" si="186"/>
        <v>10</v>
      </c>
      <c r="W55" s="114">
        <f ca="1">COUNTIF(OFFSET(class5_1,MATCH(W$1,'5 класс'!$A:$A,0)-7+'Итог по классам'!$B55,,,),"Ф")</f>
        <v>0</v>
      </c>
      <c r="X55" s="111">
        <f ca="1">COUNTIF(OFFSET(class5_1,MATCH(X$1,'5 класс'!$A:$A,0)-7+'Итог по классам'!$B55,,,),"р")</f>
        <v>0</v>
      </c>
      <c r="Y55" s="111">
        <f ca="1">COUNTIF(OFFSET(class5_1,MATCH(Y$1,'5 класс'!$A:$A,0)-7+'Итог по классам'!$B55,,,),"ш")</f>
        <v>5</v>
      </c>
      <c r="Z55" s="111">
        <f ca="1">COUNTIF(OFFSET(class5_2,MATCH(Z$1,'5 класс'!$A:$A,0)-7+'Итог по классам'!$B55,,,),"Ф")</f>
        <v>1</v>
      </c>
      <c r="AA55" s="111">
        <f ca="1">COUNTIF(OFFSET(class5_2,MATCH(AA$1,'5 класс'!$A:$A,0)-7+'Итог по классам'!$B55,,,),"р")</f>
        <v>0</v>
      </c>
      <c r="AB55" s="111">
        <f ca="1">COUNTIF(OFFSET(class5_2,MATCH(AB$1,'5 класс'!$A:$A,0)-7+'Итог по классам'!$B55,,,),"ш")</f>
        <v>5</v>
      </c>
      <c r="AC55" s="112">
        <f t="shared" ref="AC55:AE55" ca="1" si="187">Z55+W55</f>
        <v>1</v>
      </c>
      <c r="AD55" s="113">
        <f t="shared" ca="1" si="187"/>
        <v>0</v>
      </c>
      <c r="AE55" s="113">
        <f t="shared" ca="1" si="187"/>
        <v>10</v>
      </c>
      <c r="AF55" s="114">
        <f ca="1">COUNTIF(OFFSET(class5_1,MATCH(AF$1,'5 класс'!$A:$A,0)-7+'Итог по классам'!$B55,,,),"Ф")</f>
        <v>0</v>
      </c>
      <c r="AG55" s="111">
        <f ca="1">COUNTIF(OFFSET(class5_1,MATCH(AG$1,'5 класс'!$A:$A,0)-7+'Итог по классам'!$B55,,,),"р")</f>
        <v>0</v>
      </c>
      <c r="AH55" s="111">
        <f ca="1">COUNTIF(OFFSET(class5_1,MATCH(AH$1,'5 класс'!$A:$A,0)-7+'Итог по классам'!$B55,,,),"ш")</f>
        <v>5</v>
      </c>
      <c r="AI55" s="111">
        <f ca="1">COUNTIF(OFFSET(class5_2,MATCH(AI$1,'5 класс'!$A:$A,0)-7+'Итог по классам'!$B55,,,),"Ф")</f>
        <v>1</v>
      </c>
      <c r="AJ55" s="111">
        <f ca="1">COUNTIF(OFFSET(class5_2,MATCH(AJ$1,'5 класс'!$A:$A,0)-7+'Итог по классам'!$B55,,,),"р")</f>
        <v>0</v>
      </c>
      <c r="AK55" s="111">
        <f ca="1">COUNTIF(OFFSET(class5_2,MATCH(AK$1,'5 класс'!$A:$A,0)-7+'Итог по классам'!$B55,,,),"ш")</f>
        <v>5</v>
      </c>
      <c r="AL55" s="112">
        <f t="shared" ref="AL55:AN55" ca="1" si="188">AI55+AF55</f>
        <v>1</v>
      </c>
      <c r="AM55" s="113">
        <f t="shared" ca="1" si="188"/>
        <v>0</v>
      </c>
      <c r="AN55" s="113">
        <f t="shared" ca="1" si="188"/>
        <v>10</v>
      </c>
    </row>
    <row r="56" spans="1:40" ht="15.75" x14ac:dyDescent="0.25">
      <c r="A56" s="68">
        <f t="shared" si="160"/>
        <v>4</v>
      </c>
      <c r="B56" s="23">
        <v>8</v>
      </c>
      <c r="C56" s="110" t="s">
        <v>97</v>
      </c>
      <c r="D56" s="110" t="s">
        <v>93</v>
      </c>
      <c r="E56" s="111">
        <f ca="1">COUNTIF(OFFSET(class5_1,MATCH(E$1,'5 класс'!$A:$A,0)-7+'Итог по классам'!$B56,,,),"Ф")</f>
        <v>0</v>
      </c>
      <c r="F56" s="111">
        <f ca="1">COUNTIF(OFFSET(class5_1,MATCH(F$1,'5 класс'!$A:$A,0)-7+'Итог по классам'!$B56,,,),"р")</f>
        <v>0</v>
      </c>
      <c r="G56" s="111">
        <f ca="1">COUNTIF(OFFSET(class5_1,MATCH(G$1,'5 класс'!$A:$A,0)-7+'Итог по классам'!$B56,,,),"ш")</f>
        <v>0</v>
      </c>
      <c r="H56" s="111">
        <f ca="1">COUNTIF(OFFSET(class5_2,MATCH(H$1,'5 класс'!$A:$A,0)-7+'Итог по классам'!$B56,,,),"Ф")</f>
        <v>0</v>
      </c>
      <c r="I56" s="111">
        <f ca="1">COUNTIF(OFFSET(class5_2,MATCH(I$1,'5 класс'!$A:$A,0)-7+'Итог по классам'!$B56,,,),"р")</f>
        <v>0</v>
      </c>
      <c r="J56" s="111">
        <f ca="1">COUNTIF(OFFSET(class5_2,MATCH(J$1,'5 класс'!$A:$A,0)-7+'Итог по классам'!$B56,,,),"ш")</f>
        <v>1</v>
      </c>
      <c r="K56" s="112">
        <f t="shared" ref="K56:M56" ca="1" si="189">H56+E56</f>
        <v>0</v>
      </c>
      <c r="L56" s="113">
        <f t="shared" ca="1" si="189"/>
        <v>0</v>
      </c>
      <c r="M56" s="113">
        <f t="shared" ca="1" si="189"/>
        <v>1</v>
      </c>
      <c r="N56" s="114">
        <f ca="1">COUNTIF(OFFSET(class5_1,MATCH(N$1,'5 класс'!$A:$A,0)-7+'Итог по классам'!$B56,,,),"Ф")</f>
        <v>0</v>
      </c>
      <c r="O56" s="111">
        <f ca="1">COUNTIF(OFFSET(class5_1,MATCH(O$1,'5 класс'!$A:$A,0)-7+'Итог по классам'!$B56,,,),"р")</f>
        <v>0</v>
      </c>
      <c r="P56" s="111">
        <f ca="1">COUNTIF(OFFSET(class5_1,MATCH(P$1,'5 класс'!$A:$A,0)-7+'Итог по классам'!$B56,,,),"ш")</f>
        <v>0</v>
      </c>
      <c r="Q56" s="111">
        <f ca="1">COUNTIF(OFFSET(class5_2,MATCH(Q$1,'5 класс'!$A:$A,0)-7+'Итог по классам'!$B56,,,),"Ф")</f>
        <v>0</v>
      </c>
      <c r="R56" s="111">
        <f ca="1">COUNTIF(OFFSET(class5_2,MATCH(R$1,'5 класс'!$A:$A,0)-7+'Итог по классам'!$B56,,,),"р")</f>
        <v>0</v>
      </c>
      <c r="S56" s="111">
        <f ca="1">COUNTIF(OFFSET(class5_2,MATCH(S$1,'5 класс'!$A:$A,0)-7+'Итог по классам'!$B56,,,),"ш")</f>
        <v>1</v>
      </c>
      <c r="T56" s="112">
        <f t="shared" ref="T56:V56" ca="1" si="190">Q56+N56</f>
        <v>0</v>
      </c>
      <c r="U56" s="113">
        <f t="shared" ca="1" si="190"/>
        <v>0</v>
      </c>
      <c r="V56" s="113">
        <f t="shared" ca="1" si="190"/>
        <v>1</v>
      </c>
      <c r="W56" s="114">
        <f ca="1">COUNTIF(OFFSET(class5_1,MATCH(W$1,'5 класс'!$A:$A,0)-7+'Итог по классам'!$B56,,,),"Ф")</f>
        <v>0</v>
      </c>
      <c r="X56" s="111">
        <f ca="1">COUNTIF(OFFSET(class5_1,MATCH(X$1,'5 класс'!$A:$A,0)-7+'Итог по классам'!$B56,,,),"р")</f>
        <v>0</v>
      </c>
      <c r="Y56" s="111">
        <f ca="1">COUNTIF(OFFSET(class5_1,MATCH(Y$1,'5 класс'!$A:$A,0)-7+'Итог по классам'!$B56,,,),"ш")</f>
        <v>0</v>
      </c>
      <c r="Z56" s="111">
        <f ca="1">COUNTIF(OFFSET(class5_2,MATCH(Z$1,'5 класс'!$A:$A,0)-7+'Итог по классам'!$B56,,,),"Ф")</f>
        <v>0</v>
      </c>
      <c r="AA56" s="111">
        <f ca="1">COUNTIF(OFFSET(class5_2,MATCH(AA$1,'5 класс'!$A:$A,0)-7+'Итог по классам'!$B56,,,),"р")</f>
        <v>0</v>
      </c>
      <c r="AB56" s="111">
        <f ca="1">COUNTIF(OFFSET(class5_2,MATCH(AB$1,'5 класс'!$A:$A,0)-7+'Итог по классам'!$B56,,,),"ш")</f>
        <v>1</v>
      </c>
      <c r="AC56" s="112">
        <f t="shared" ref="AC56:AE56" ca="1" si="191">Z56+W56</f>
        <v>0</v>
      </c>
      <c r="AD56" s="113">
        <f t="shared" ca="1" si="191"/>
        <v>0</v>
      </c>
      <c r="AE56" s="113">
        <f t="shared" ca="1" si="191"/>
        <v>1</v>
      </c>
      <c r="AF56" s="114">
        <f ca="1">COUNTIF(OFFSET(class5_1,MATCH(AF$1,'5 класс'!$A:$A,0)-7+'Итог по классам'!$B56,,,),"Ф")</f>
        <v>0</v>
      </c>
      <c r="AG56" s="111">
        <f ca="1">COUNTIF(OFFSET(class5_1,MATCH(AG$1,'5 класс'!$A:$A,0)-7+'Итог по классам'!$B56,,,),"р")</f>
        <v>0</v>
      </c>
      <c r="AH56" s="111">
        <f ca="1">COUNTIF(OFFSET(class5_1,MATCH(AH$1,'5 класс'!$A:$A,0)-7+'Итог по классам'!$B56,,,),"ш")</f>
        <v>0</v>
      </c>
      <c r="AI56" s="111">
        <f ca="1">COUNTIF(OFFSET(class5_2,MATCH(AI$1,'5 класс'!$A:$A,0)-7+'Итог по классам'!$B56,,,),"Ф")</f>
        <v>0</v>
      </c>
      <c r="AJ56" s="111">
        <f ca="1">COUNTIF(OFFSET(class5_2,MATCH(AJ$1,'5 класс'!$A:$A,0)-7+'Итог по классам'!$B56,,,),"р")</f>
        <v>0</v>
      </c>
      <c r="AK56" s="111">
        <f ca="1">COUNTIF(OFFSET(class5_2,MATCH(AK$1,'5 класс'!$A:$A,0)-7+'Итог по классам'!$B56,,,),"ш")</f>
        <v>1</v>
      </c>
      <c r="AL56" s="112">
        <f t="shared" ref="AL56:AN56" ca="1" si="192">AI56+AF56</f>
        <v>0</v>
      </c>
      <c r="AM56" s="113">
        <f t="shared" ca="1" si="192"/>
        <v>0</v>
      </c>
      <c r="AN56" s="113">
        <f t="shared" ca="1" si="192"/>
        <v>1</v>
      </c>
    </row>
    <row r="57" spans="1:40" ht="15.75" x14ac:dyDescent="0.25">
      <c r="A57" s="68">
        <f t="shared" si="160"/>
        <v>4</v>
      </c>
      <c r="B57" s="23">
        <v>9</v>
      </c>
      <c r="C57" s="110" t="s">
        <v>98</v>
      </c>
      <c r="D57" s="110" t="s">
        <v>93</v>
      </c>
      <c r="E57" s="111">
        <f ca="1">COUNTIF(OFFSET(class5_1,MATCH(E$1,'5 класс'!$A:$A,0)-7+'Итог по классам'!$B57,,,),"Ф")</f>
        <v>0</v>
      </c>
      <c r="F57" s="111">
        <f ca="1">COUNTIF(OFFSET(class5_1,MATCH(F$1,'5 класс'!$A:$A,0)-7+'Итог по классам'!$B57,,,),"р")</f>
        <v>0</v>
      </c>
      <c r="G57" s="111">
        <f ca="1">COUNTIF(OFFSET(class5_1,MATCH(G$1,'5 класс'!$A:$A,0)-7+'Итог по классам'!$B57,,,),"ш")</f>
        <v>0</v>
      </c>
      <c r="H57" s="111">
        <f ca="1">COUNTIF(OFFSET(class5_2,MATCH(H$1,'5 класс'!$A:$A,0)-7+'Итог по классам'!$B57,,,),"Ф")</f>
        <v>1</v>
      </c>
      <c r="I57" s="111">
        <f ca="1">COUNTIF(OFFSET(class5_2,MATCH(I$1,'5 класс'!$A:$A,0)-7+'Итог по классам'!$B57,,,),"р")</f>
        <v>0</v>
      </c>
      <c r="J57" s="111">
        <f ca="1">COUNTIF(OFFSET(class5_2,MATCH(J$1,'5 класс'!$A:$A,0)-7+'Итог по классам'!$B57,,,),"ш")</f>
        <v>0</v>
      </c>
      <c r="K57" s="112">
        <f t="shared" ref="K57:M57" ca="1" si="193">H57+E57</f>
        <v>1</v>
      </c>
      <c r="L57" s="113">
        <f t="shared" ca="1" si="193"/>
        <v>0</v>
      </c>
      <c r="M57" s="113">
        <f t="shared" ca="1" si="193"/>
        <v>0</v>
      </c>
      <c r="N57" s="114">
        <f ca="1">COUNTIF(OFFSET(class5_1,MATCH(N$1,'5 класс'!$A:$A,0)-7+'Итог по классам'!$B57,,,),"Ф")</f>
        <v>0</v>
      </c>
      <c r="O57" s="111">
        <f ca="1">COUNTIF(OFFSET(class5_1,MATCH(O$1,'5 класс'!$A:$A,0)-7+'Итог по классам'!$B57,,,),"р")</f>
        <v>0</v>
      </c>
      <c r="P57" s="111">
        <f ca="1">COUNTIF(OFFSET(class5_1,MATCH(P$1,'5 класс'!$A:$A,0)-7+'Итог по классам'!$B57,,,),"ш")</f>
        <v>0</v>
      </c>
      <c r="Q57" s="111">
        <f ca="1">COUNTIF(OFFSET(class5_2,MATCH(Q$1,'5 класс'!$A:$A,0)-7+'Итог по классам'!$B57,,,),"Ф")</f>
        <v>1</v>
      </c>
      <c r="R57" s="111">
        <f ca="1">COUNTIF(OFFSET(class5_2,MATCH(R$1,'5 класс'!$A:$A,0)-7+'Итог по классам'!$B57,,,),"р")</f>
        <v>0</v>
      </c>
      <c r="S57" s="111">
        <f ca="1">COUNTIF(OFFSET(class5_2,MATCH(S$1,'5 класс'!$A:$A,0)-7+'Итог по классам'!$B57,,,),"ш")</f>
        <v>0</v>
      </c>
      <c r="T57" s="112">
        <f t="shared" ref="T57:V57" ca="1" si="194">Q57+N57</f>
        <v>1</v>
      </c>
      <c r="U57" s="113">
        <f t="shared" ca="1" si="194"/>
        <v>0</v>
      </c>
      <c r="V57" s="113">
        <f t="shared" ca="1" si="194"/>
        <v>0</v>
      </c>
      <c r="W57" s="114">
        <f ca="1">COUNTIF(OFFSET(class5_1,MATCH(W$1,'5 класс'!$A:$A,0)-7+'Итог по классам'!$B57,,,),"Ф")</f>
        <v>0</v>
      </c>
      <c r="X57" s="111">
        <f ca="1">COUNTIF(OFFSET(class5_1,MATCH(X$1,'5 класс'!$A:$A,0)-7+'Итог по классам'!$B57,,,),"р")</f>
        <v>0</v>
      </c>
      <c r="Y57" s="111">
        <f ca="1">COUNTIF(OFFSET(class5_1,MATCH(Y$1,'5 класс'!$A:$A,0)-7+'Итог по классам'!$B57,,,),"ш")</f>
        <v>0</v>
      </c>
      <c r="Z57" s="111">
        <f ca="1">COUNTIF(OFFSET(class5_2,MATCH(Z$1,'5 класс'!$A:$A,0)-7+'Итог по классам'!$B57,,,),"Ф")</f>
        <v>1</v>
      </c>
      <c r="AA57" s="111">
        <f ca="1">COUNTIF(OFFSET(class5_2,MATCH(AA$1,'5 класс'!$A:$A,0)-7+'Итог по классам'!$B57,,,),"р")</f>
        <v>0</v>
      </c>
      <c r="AB57" s="111">
        <f ca="1">COUNTIF(OFFSET(class5_2,MATCH(AB$1,'5 класс'!$A:$A,0)-7+'Итог по классам'!$B57,,,),"ш")</f>
        <v>0</v>
      </c>
      <c r="AC57" s="112">
        <f t="shared" ref="AC57:AE57" ca="1" si="195">Z57+W57</f>
        <v>1</v>
      </c>
      <c r="AD57" s="113">
        <f t="shared" ca="1" si="195"/>
        <v>0</v>
      </c>
      <c r="AE57" s="113">
        <f t="shared" ca="1" si="195"/>
        <v>0</v>
      </c>
      <c r="AF57" s="114">
        <f ca="1">COUNTIF(OFFSET(class5_1,MATCH(AF$1,'5 класс'!$A:$A,0)-7+'Итог по классам'!$B57,,,),"Ф")</f>
        <v>0</v>
      </c>
      <c r="AG57" s="111">
        <f ca="1">COUNTIF(OFFSET(class5_1,MATCH(AG$1,'5 класс'!$A:$A,0)-7+'Итог по классам'!$B57,,,),"р")</f>
        <v>0</v>
      </c>
      <c r="AH57" s="111">
        <f ca="1">COUNTIF(OFFSET(class5_1,MATCH(AH$1,'5 класс'!$A:$A,0)-7+'Итог по классам'!$B57,,,),"ш")</f>
        <v>0</v>
      </c>
      <c r="AI57" s="111">
        <f ca="1">COUNTIF(OFFSET(class5_2,MATCH(AI$1,'5 класс'!$A:$A,0)-7+'Итог по классам'!$B57,,,),"Ф")</f>
        <v>1</v>
      </c>
      <c r="AJ57" s="111">
        <f ca="1">COUNTIF(OFFSET(class5_2,MATCH(AJ$1,'5 класс'!$A:$A,0)-7+'Итог по классам'!$B57,,,),"р")</f>
        <v>0</v>
      </c>
      <c r="AK57" s="111">
        <f ca="1">COUNTIF(OFFSET(class5_2,MATCH(AK$1,'5 класс'!$A:$A,0)-7+'Итог по классам'!$B57,,,),"ш")</f>
        <v>0</v>
      </c>
      <c r="AL57" s="112">
        <f t="shared" ref="AL57:AN57" ca="1" si="196">AI57+AF57</f>
        <v>1</v>
      </c>
      <c r="AM57" s="113">
        <f t="shared" ca="1" si="196"/>
        <v>0</v>
      </c>
      <c r="AN57" s="113">
        <f t="shared" ca="1" si="196"/>
        <v>0</v>
      </c>
    </row>
    <row r="58" spans="1:40" ht="15.75" x14ac:dyDescent="0.25">
      <c r="A58" s="68">
        <f t="shared" si="160"/>
        <v>4</v>
      </c>
      <c r="B58" s="23">
        <v>10</v>
      </c>
      <c r="C58" s="110" t="s">
        <v>99</v>
      </c>
      <c r="D58" s="110" t="s">
        <v>93</v>
      </c>
      <c r="E58" s="111">
        <f ca="1">COUNTIF(OFFSET(class5_1,MATCH(E$1,'5 класс'!$A:$A,0)-7+'Итог по классам'!$B58,,,),"Ф")</f>
        <v>0</v>
      </c>
      <c r="F58" s="111">
        <f ca="1">COUNTIF(OFFSET(class5_1,MATCH(F$1,'5 класс'!$A:$A,0)-7+'Итог по классам'!$B58,,,),"р")</f>
        <v>0</v>
      </c>
      <c r="G58" s="111">
        <f ca="1">COUNTIF(OFFSET(class5_1,MATCH(G$1,'5 класс'!$A:$A,0)-7+'Итог по классам'!$B58,,,),"ш")</f>
        <v>0</v>
      </c>
      <c r="H58" s="111">
        <f ca="1">COUNTIF(OFFSET(class5_2,MATCH(H$1,'5 класс'!$A:$A,0)-7+'Итог по классам'!$B58,,,),"Ф")</f>
        <v>0</v>
      </c>
      <c r="I58" s="111">
        <f ca="1">COUNTIF(OFFSET(class5_2,MATCH(I$1,'5 класс'!$A:$A,0)-7+'Итог по классам'!$B58,,,),"р")</f>
        <v>0</v>
      </c>
      <c r="J58" s="111">
        <f ca="1">COUNTIF(OFFSET(class5_2,MATCH(J$1,'5 класс'!$A:$A,0)-7+'Итог по классам'!$B58,,,),"ш")</f>
        <v>0</v>
      </c>
      <c r="K58" s="112">
        <f t="shared" ref="K58:M58" ca="1" si="197">H58+E58</f>
        <v>0</v>
      </c>
      <c r="L58" s="113">
        <f t="shared" ca="1" si="197"/>
        <v>0</v>
      </c>
      <c r="M58" s="113">
        <f t="shared" ca="1" si="197"/>
        <v>0</v>
      </c>
      <c r="N58" s="114">
        <f ca="1">COUNTIF(OFFSET(class5_1,MATCH(N$1,'5 класс'!$A:$A,0)-7+'Итог по классам'!$B58,,,),"Ф")</f>
        <v>0</v>
      </c>
      <c r="O58" s="111">
        <f ca="1">COUNTIF(OFFSET(class5_1,MATCH(O$1,'5 класс'!$A:$A,0)-7+'Итог по классам'!$B58,,,),"р")</f>
        <v>0</v>
      </c>
      <c r="P58" s="111">
        <f ca="1">COUNTIF(OFFSET(class5_1,MATCH(P$1,'5 класс'!$A:$A,0)-7+'Итог по классам'!$B58,,,),"ш")</f>
        <v>0</v>
      </c>
      <c r="Q58" s="111">
        <f ca="1">COUNTIF(OFFSET(class5_2,MATCH(Q$1,'5 класс'!$A:$A,0)-7+'Итог по классам'!$B58,,,),"Ф")</f>
        <v>0</v>
      </c>
      <c r="R58" s="111">
        <f ca="1">COUNTIF(OFFSET(class5_2,MATCH(R$1,'5 класс'!$A:$A,0)-7+'Итог по классам'!$B58,,,),"р")</f>
        <v>0</v>
      </c>
      <c r="S58" s="111">
        <f ca="1">COUNTIF(OFFSET(class5_2,MATCH(S$1,'5 класс'!$A:$A,0)-7+'Итог по классам'!$B58,,,),"ш")</f>
        <v>0</v>
      </c>
      <c r="T58" s="112">
        <f t="shared" ref="T58:V58" ca="1" si="198">Q58+N58</f>
        <v>0</v>
      </c>
      <c r="U58" s="113">
        <f t="shared" ca="1" si="198"/>
        <v>0</v>
      </c>
      <c r="V58" s="113">
        <f t="shared" ca="1" si="198"/>
        <v>0</v>
      </c>
      <c r="W58" s="114">
        <f ca="1">COUNTIF(OFFSET(class5_1,MATCH(W$1,'5 класс'!$A:$A,0)-7+'Итог по классам'!$B58,,,),"Ф")</f>
        <v>0</v>
      </c>
      <c r="X58" s="111">
        <f ca="1">COUNTIF(OFFSET(class5_1,MATCH(X$1,'5 класс'!$A:$A,0)-7+'Итог по классам'!$B58,,,),"р")</f>
        <v>0</v>
      </c>
      <c r="Y58" s="111">
        <f ca="1">COUNTIF(OFFSET(class5_1,MATCH(Y$1,'5 класс'!$A:$A,0)-7+'Итог по классам'!$B58,,,),"ш")</f>
        <v>0</v>
      </c>
      <c r="Z58" s="111">
        <f ca="1">COUNTIF(OFFSET(class5_2,MATCH(Z$1,'5 класс'!$A:$A,0)-7+'Итог по классам'!$B58,,,),"Ф")</f>
        <v>0</v>
      </c>
      <c r="AA58" s="111">
        <f ca="1">COUNTIF(OFFSET(class5_2,MATCH(AA$1,'5 класс'!$A:$A,0)-7+'Итог по классам'!$B58,,,),"р")</f>
        <v>0</v>
      </c>
      <c r="AB58" s="111">
        <f ca="1">COUNTIF(OFFSET(class5_2,MATCH(AB$1,'5 класс'!$A:$A,0)-7+'Итог по классам'!$B58,,,),"ш")</f>
        <v>0</v>
      </c>
      <c r="AC58" s="112">
        <f t="shared" ref="AC58:AE58" ca="1" si="199">Z58+W58</f>
        <v>0</v>
      </c>
      <c r="AD58" s="113">
        <f t="shared" ca="1" si="199"/>
        <v>0</v>
      </c>
      <c r="AE58" s="113">
        <f t="shared" ca="1" si="199"/>
        <v>0</v>
      </c>
      <c r="AF58" s="114">
        <f ca="1">COUNTIF(OFFSET(class5_1,MATCH(AF$1,'5 класс'!$A:$A,0)-7+'Итог по классам'!$B58,,,),"Ф")</f>
        <v>0</v>
      </c>
      <c r="AG58" s="111">
        <f ca="1">COUNTIF(OFFSET(class5_1,MATCH(AG$1,'5 класс'!$A:$A,0)-7+'Итог по классам'!$B58,,,),"р")</f>
        <v>0</v>
      </c>
      <c r="AH58" s="111">
        <f ca="1">COUNTIF(OFFSET(class5_1,MATCH(AH$1,'5 класс'!$A:$A,0)-7+'Итог по классам'!$B58,,,),"ш")</f>
        <v>0</v>
      </c>
      <c r="AI58" s="111">
        <f ca="1">COUNTIF(OFFSET(class5_2,MATCH(AI$1,'5 класс'!$A:$A,0)-7+'Итог по классам'!$B58,,,),"Ф")</f>
        <v>0</v>
      </c>
      <c r="AJ58" s="111">
        <f ca="1">COUNTIF(OFFSET(class5_2,MATCH(AJ$1,'5 класс'!$A:$A,0)-7+'Итог по классам'!$B58,,,),"р")</f>
        <v>0</v>
      </c>
      <c r="AK58" s="111">
        <f ca="1">COUNTIF(OFFSET(class5_2,MATCH(AK$1,'5 класс'!$A:$A,0)-7+'Итог по классам'!$B58,,,),"ш")</f>
        <v>0</v>
      </c>
      <c r="AL58" s="112">
        <f t="shared" ref="AL58:AN58" ca="1" si="200">AI58+AF58</f>
        <v>0</v>
      </c>
      <c r="AM58" s="113">
        <f t="shared" ca="1" si="200"/>
        <v>0</v>
      </c>
      <c r="AN58" s="113">
        <f t="shared" ca="1" si="200"/>
        <v>0</v>
      </c>
    </row>
    <row r="59" spans="1:40" ht="15.75" x14ac:dyDescent="0.25">
      <c r="A59" s="68">
        <f t="shared" si="160"/>
        <v>4</v>
      </c>
      <c r="B59" s="23">
        <v>11</v>
      </c>
      <c r="C59" s="110" t="s">
        <v>100</v>
      </c>
      <c r="D59" s="110" t="s">
        <v>93</v>
      </c>
      <c r="E59" s="111">
        <f ca="1">COUNTIF(OFFSET(class5_1,MATCH(E$1,'5 класс'!$A:$A,0)-7+'Итог по классам'!$B59,,,),"Ф")</f>
        <v>0</v>
      </c>
      <c r="F59" s="111">
        <f ca="1">COUNTIF(OFFSET(class5_1,MATCH(F$1,'5 класс'!$A:$A,0)-7+'Итог по классам'!$B59,,,),"р")</f>
        <v>0</v>
      </c>
      <c r="G59" s="111">
        <f ca="1">COUNTIF(OFFSET(class5_1,MATCH(G$1,'5 класс'!$A:$A,0)-7+'Итог по классам'!$B59,,,),"ш")</f>
        <v>0</v>
      </c>
      <c r="H59" s="111">
        <f ca="1">COUNTIF(OFFSET(class5_2,MATCH(H$1,'5 класс'!$A:$A,0)-7+'Итог по классам'!$B59,,,),"Ф")</f>
        <v>1</v>
      </c>
      <c r="I59" s="111">
        <f ca="1">COUNTIF(OFFSET(class5_2,MATCH(I$1,'5 класс'!$A:$A,0)-7+'Итог по классам'!$B59,,,),"р")</f>
        <v>0</v>
      </c>
      <c r="J59" s="111">
        <f ca="1">COUNTIF(OFFSET(class5_2,MATCH(J$1,'5 класс'!$A:$A,0)-7+'Итог по классам'!$B59,,,),"ш")</f>
        <v>0</v>
      </c>
      <c r="K59" s="112">
        <f t="shared" ref="K59:M59" ca="1" si="201">H59+E59</f>
        <v>1</v>
      </c>
      <c r="L59" s="113">
        <f t="shared" ca="1" si="201"/>
        <v>0</v>
      </c>
      <c r="M59" s="113">
        <f t="shared" ca="1" si="201"/>
        <v>0</v>
      </c>
      <c r="N59" s="114">
        <f ca="1">COUNTIF(OFFSET(class5_1,MATCH(N$1,'5 класс'!$A:$A,0)-7+'Итог по классам'!$B59,,,),"Ф")</f>
        <v>0</v>
      </c>
      <c r="O59" s="111">
        <f ca="1">COUNTIF(OFFSET(class5_1,MATCH(O$1,'5 класс'!$A:$A,0)-7+'Итог по классам'!$B59,,,),"р")</f>
        <v>0</v>
      </c>
      <c r="P59" s="111">
        <f ca="1">COUNTIF(OFFSET(class5_1,MATCH(P$1,'5 класс'!$A:$A,0)-7+'Итог по классам'!$B59,,,),"ш")</f>
        <v>0</v>
      </c>
      <c r="Q59" s="111">
        <f ca="1">COUNTIF(OFFSET(class5_2,MATCH(Q$1,'5 класс'!$A:$A,0)-7+'Итог по классам'!$B59,,,),"Ф")</f>
        <v>1</v>
      </c>
      <c r="R59" s="111">
        <f ca="1">COUNTIF(OFFSET(class5_2,MATCH(R$1,'5 класс'!$A:$A,0)-7+'Итог по классам'!$B59,,,),"р")</f>
        <v>0</v>
      </c>
      <c r="S59" s="111">
        <f ca="1">COUNTIF(OFFSET(class5_2,MATCH(S$1,'5 класс'!$A:$A,0)-7+'Итог по классам'!$B59,,,),"ш")</f>
        <v>0</v>
      </c>
      <c r="T59" s="112">
        <f t="shared" ref="T59:V59" ca="1" si="202">Q59+N59</f>
        <v>1</v>
      </c>
      <c r="U59" s="113">
        <f t="shared" ca="1" si="202"/>
        <v>0</v>
      </c>
      <c r="V59" s="113">
        <f t="shared" ca="1" si="202"/>
        <v>0</v>
      </c>
      <c r="W59" s="114">
        <f ca="1">COUNTIF(OFFSET(class5_1,MATCH(W$1,'5 класс'!$A:$A,0)-7+'Итог по классам'!$B59,,,),"Ф")</f>
        <v>0</v>
      </c>
      <c r="X59" s="111">
        <f ca="1">COUNTIF(OFFSET(class5_1,MATCH(X$1,'5 класс'!$A:$A,0)-7+'Итог по классам'!$B59,,,),"р")</f>
        <v>0</v>
      </c>
      <c r="Y59" s="111">
        <f ca="1">COUNTIF(OFFSET(class5_1,MATCH(Y$1,'5 класс'!$A:$A,0)-7+'Итог по классам'!$B59,,,),"ш")</f>
        <v>0</v>
      </c>
      <c r="Z59" s="111">
        <f ca="1">COUNTIF(OFFSET(class5_2,MATCH(Z$1,'5 класс'!$A:$A,0)-7+'Итог по классам'!$B59,,,),"Ф")</f>
        <v>1</v>
      </c>
      <c r="AA59" s="111">
        <f ca="1">COUNTIF(OFFSET(class5_2,MATCH(AA$1,'5 класс'!$A:$A,0)-7+'Итог по классам'!$B59,,,),"р")</f>
        <v>0</v>
      </c>
      <c r="AB59" s="111">
        <f ca="1">COUNTIF(OFFSET(class5_2,MATCH(AB$1,'5 класс'!$A:$A,0)-7+'Итог по классам'!$B59,,,),"ш")</f>
        <v>0</v>
      </c>
      <c r="AC59" s="112">
        <f t="shared" ref="AC59:AE59" ca="1" si="203">Z59+W59</f>
        <v>1</v>
      </c>
      <c r="AD59" s="113">
        <f t="shared" ca="1" si="203"/>
        <v>0</v>
      </c>
      <c r="AE59" s="113">
        <f t="shared" ca="1" si="203"/>
        <v>0</v>
      </c>
      <c r="AF59" s="114">
        <f ca="1">COUNTIF(OFFSET(class5_1,MATCH(AF$1,'5 класс'!$A:$A,0)-7+'Итог по классам'!$B59,,,),"Ф")</f>
        <v>0</v>
      </c>
      <c r="AG59" s="111">
        <f ca="1">COUNTIF(OFFSET(class5_1,MATCH(AG$1,'5 класс'!$A:$A,0)-7+'Итог по классам'!$B59,,,),"р")</f>
        <v>0</v>
      </c>
      <c r="AH59" s="111">
        <f ca="1">COUNTIF(OFFSET(class5_1,MATCH(AH$1,'5 класс'!$A:$A,0)-7+'Итог по классам'!$B59,,,),"ш")</f>
        <v>0</v>
      </c>
      <c r="AI59" s="111">
        <f ca="1">COUNTIF(OFFSET(class5_2,MATCH(AI$1,'5 класс'!$A:$A,0)-7+'Итог по классам'!$B59,,,),"Ф")</f>
        <v>1</v>
      </c>
      <c r="AJ59" s="111">
        <f ca="1">COUNTIF(OFFSET(class5_2,MATCH(AJ$1,'5 класс'!$A:$A,0)-7+'Итог по классам'!$B59,,,),"р")</f>
        <v>0</v>
      </c>
      <c r="AK59" s="111">
        <f ca="1">COUNTIF(OFFSET(class5_2,MATCH(AK$1,'5 класс'!$A:$A,0)-7+'Итог по классам'!$B59,,,),"ш")</f>
        <v>0</v>
      </c>
      <c r="AL59" s="112">
        <f t="shared" ref="AL59:AN59" ca="1" si="204">AI59+AF59</f>
        <v>1</v>
      </c>
      <c r="AM59" s="113">
        <f t="shared" ca="1" si="204"/>
        <v>0</v>
      </c>
      <c r="AN59" s="113">
        <f t="shared" ca="1" si="204"/>
        <v>0</v>
      </c>
    </row>
    <row r="60" spans="1:40" ht="15.75" x14ac:dyDescent="0.25">
      <c r="A60" s="68">
        <f t="shared" si="160"/>
        <v>4</v>
      </c>
      <c r="B60" s="23">
        <v>12</v>
      </c>
      <c r="C60" s="110" t="s">
        <v>101</v>
      </c>
      <c r="D60" s="110" t="s">
        <v>93</v>
      </c>
      <c r="E60" s="111">
        <f ca="1">COUNTIF(OFFSET(class5_1,MATCH(E$1,'5 класс'!$A:$A,0)-7+'Итог по классам'!$B60,,,),"Ф")</f>
        <v>0</v>
      </c>
      <c r="F60" s="111">
        <f ca="1">COUNTIF(OFFSET(class5_1,MATCH(F$1,'5 класс'!$A:$A,0)-7+'Итог по классам'!$B60,,,),"р")</f>
        <v>0</v>
      </c>
      <c r="G60" s="111">
        <f ca="1">COUNTIF(OFFSET(class5_1,MATCH(G$1,'5 класс'!$A:$A,0)-7+'Итог по классам'!$B60,,,),"ш")</f>
        <v>0</v>
      </c>
      <c r="H60" s="111">
        <f ca="1">COUNTIF(OFFSET(class5_2,MATCH(H$1,'5 класс'!$A:$A,0)-7+'Итог по классам'!$B60,,,),"Ф")</f>
        <v>0</v>
      </c>
      <c r="I60" s="111">
        <f ca="1">COUNTIF(OFFSET(class5_2,MATCH(I$1,'5 класс'!$A:$A,0)-7+'Итог по классам'!$B60,,,),"р")</f>
        <v>0</v>
      </c>
      <c r="J60" s="111">
        <f ca="1">COUNTIF(OFFSET(class5_2,MATCH(J$1,'5 класс'!$A:$A,0)-7+'Итог по классам'!$B60,,,),"ш")</f>
        <v>0</v>
      </c>
      <c r="K60" s="112">
        <f t="shared" ref="K60:M60" ca="1" si="205">H60+E60</f>
        <v>0</v>
      </c>
      <c r="L60" s="113">
        <f t="shared" ca="1" si="205"/>
        <v>0</v>
      </c>
      <c r="M60" s="113">
        <f t="shared" ca="1" si="205"/>
        <v>0</v>
      </c>
      <c r="N60" s="114">
        <f ca="1">COUNTIF(OFFSET(class5_1,MATCH(N$1,'5 класс'!$A:$A,0)-7+'Итог по классам'!$B60,,,),"Ф")</f>
        <v>0</v>
      </c>
      <c r="O60" s="111">
        <f ca="1">COUNTIF(OFFSET(class5_1,MATCH(O$1,'5 класс'!$A:$A,0)-7+'Итог по классам'!$B60,,,),"р")</f>
        <v>0</v>
      </c>
      <c r="P60" s="111">
        <f ca="1">COUNTIF(OFFSET(class5_1,MATCH(P$1,'5 класс'!$A:$A,0)-7+'Итог по классам'!$B60,,,),"ш")</f>
        <v>0</v>
      </c>
      <c r="Q60" s="111">
        <f ca="1">COUNTIF(OFFSET(class5_2,MATCH(Q$1,'5 класс'!$A:$A,0)-7+'Итог по классам'!$B60,,,),"Ф")</f>
        <v>0</v>
      </c>
      <c r="R60" s="111">
        <f ca="1">COUNTIF(OFFSET(class5_2,MATCH(R$1,'5 класс'!$A:$A,0)-7+'Итог по классам'!$B60,,,),"р")</f>
        <v>0</v>
      </c>
      <c r="S60" s="111">
        <f ca="1">COUNTIF(OFFSET(class5_2,MATCH(S$1,'5 класс'!$A:$A,0)-7+'Итог по классам'!$B60,,,),"ш")</f>
        <v>0</v>
      </c>
      <c r="T60" s="112">
        <f t="shared" ref="T60:V60" ca="1" si="206">Q60+N60</f>
        <v>0</v>
      </c>
      <c r="U60" s="113">
        <f t="shared" ca="1" si="206"/>
        <v>0</v>
      </c>
      <c r="V60" s="113">
        <f t="shared" ca="1" si="206"/>
        <v>0</v>
      </c>
      <c r="W60" s="114">
        <f ca="1">COUNTIF(OFFSET(class5_1,MATCH(W$1,'5 класс'!$A:$A,0)-7+'Итог по классам'!$B60,,,),"Ф")</f>
        <v>0</v>
      </c>
      <c r="X60" s="111">
        <f ca="1">COUNTIF(OFFSET(class5_1,MATCH(X$1,'5 класс'!$A:$A,0)-7+'Итог по классам'!$B60,,,),"р")</f>
        <v>0</v>
      </c>
      <c r="Y60" s="111">
        <f ca="1">COUNTIF(OFFSET(class5_1,MATCH(Y$1,'5 класс'!$A:$A,0)-7+'Итог по классам'!$B60,,,),"ш")</f>
        <v>0</v>
      </c>
      <c r="Z60" s="111">
        <f ca="1">COUNTIF(OFFSET(class5_2,MATCH(Z$1,'5 класс'!$A:$A,0)-7+'Итог по классам'!$B60,,,),"Ф")</f>
        <v>0</v>
      </c>
      <c r="AA60" s="111">
        <f ca="1">COUNTIF(OFFSET(class5_2,MATCH(AA$1,'5 класс'!$A:$A,0)-7+'Итог по классам'!$B60,,,),"р")</f>
        <v>0</v>
      </c>
      <c r="AB60" s="111">
        <f ca="1">COUNTIF(OFFSET(class5_2,MATCH(AB$1,'5 класс'!$A:$A,0)-7+'Итог по классам'!$B60,,,),"ш")</f>
        <v>0</v>
      </c>
      <c r="AC60" s="112">
        <f t="shared" ref="AC60:AE60" ca="1" si="207">Z60+W60</f>
        <v>0</v>
      </c>
      <c r="AD60" s="113">
        <f t="shared" ca="1" si="207"/>
        <v>0</v>
      </c>
      <c r="AE60" s="113">
        <f t="shared" ca="1" si="207"/>
        <v>0</v>
      </c>
      <c r="AF60" s="114">
        <f ca="1">COUNTIF(OFFSET(class5_1,MATCH(AF$1,'5 класс'!$A:$A,0)-7+'Итог по классам'!$B60,,,),"Ф")</f>
        <v>0</v>
      </c>
      <c r="AG60" s="111">
        <f ca="1">COUNTIF(OFFSET(class5_1,MATCH(AG$1,'5 класс'!$A:$A,0)-7+'Итог по классам'!$B60,,,),"р")</f>
        <v>0</v>
      </c>
      <c r="AH60" s="111">
        <f ca="1">COUNTIF(OFFSET(class5_1,MATCH(AH$1,'5 класс'!$A:$A,0)-7+'Итог по классам'!$B60,,,),"ш")</f>
        <v>0</v>
      </c>
      <c r="AI60" s="111">
        <f ca="1">COUNTIF(OFFSET(class5_2,MATCH(AI$1,'5 класс'!$A:$A,0)-7+'Итог по классам'!$B60,,,),"Ф")</f>
        <v>0</v>
      </c>
      <c r="AJ60" s="111">
        <f ca="1">COUNTIF(OFFSET(class5_2,MATCH(AJ$1,'5 класс'!$A:$A,0)-7+'Итог по классам'!$B60,,,),"р")</f>
        <v>0</v>
      </c>
      <c r="AK60" s="111">
        <f ca="1">COUNTIF(OFFSET(class5_2,MATCH(AK$1,'5 класс'!$A:$A,0)-7+'Итог по классам'!$B60,,,),"ш")</f>
        <v>0</v>
      </c>
      <c r="AL60" s="112">
        <f t="shared" ref="AL60:AN60" ca="1" si="208">AI60+AF60</f>
        <v>0</v>
      </c>
      <c r="AM60" s="113">
        <f t="shared" ca="1" si="208"/>
        <v>0</v>
      </c>
      <c r="AN60" s="113">
        <f t="shared" ca="1" si="208"/>
        <v>0</v>
      </c>
    </row>
    <row r="61" spans="1:40" ht="15.75" x14ac:dyDescent="0.25">
      <c r="A61" s="68">
        <f t="shared" si="160"/>
        <v>4</v>
      </c>
      <c r="B61" s="23">
        <v>13</v>
      </c>
      <c r="C61" s="110" t="s">
        <v>102</v>
      </c>
      <c r="D61" s="110" t="s">
        <v>93</v>
      </c>
      <c r="E61" s="111">
        <f ca="1">COUNTIF(OFFSET(class5_1,MATCH(E$1,'5 класс'!$A:$A,0)-7+'Итог по классам'!$B61,,,),"Ф")</f>
        <v>0</v>
      </c>
      <c r="F61" s="111">
        <f ca="1">COUNTIF(OFFSET(class5_1,MATCH(F$1,'5 класс'!$A:$A,0)-7+'Итог по классам'!$B61,,,),"р")</f>
        <v>0</v>
      </c>
      <c r="G61" s="111">
        <f ca="1">COUNTIF(OFFSET(class5_1,MATCH(G$1,'5 класс'!$A:$A,0)-7+'Итог по классам'!$B61,,,),"ш")</f>
        <v>0</v>
      </c>
      <c r="H61" s="111">
        <f ca="1">COUNTIF(OFFSET(class5_2,MATCH(H$1,'5 класс'!$A:$A,0)-7+'Итог по классам'!$B61,,,),"Ф")</f>
        <v>0</v>
      </c>
      <c r="I61" s="111">
        <f ca="1">COUNTIF(OFFSET(class5_2,MATCH(I$1,'5 класс'!$A:$A,0)-7+'Итог по классам'!$B61,,,),"р")</f>
        <v>0</v>
      </c>
      <c r="J61" s="111">
        <f ca="1">COUNTIF(OFFSET(class5_2,MATCH(J$1,'5 класс'!$A:$A,0)-7+'Итог по классам'!$B61,,,),"ш")</f>
        <v>0</v>
      </c>
      <c r="K61" s="112">
        <f t="shared" ref="K61:M61" ca="1" si="209">H61+E61</f>
        <v>0</v>
      </c>
      <c r="L61" s="113">
        <f t="shared" ca="1" si="209"/>
        <v>0</v>
      </c>
      <c r="M61" s="113">
        <f t="shared" ca="1" si="209"/>
        <v>0</v>
      </c>
      <c r="N61" s="114">
        <f ca="1">COUNTIF(OFFSET(class5_1,MATCH(N$1,'5 класс'!$A:$A,0)-7+'Итог по классам'!$B61,,,),"Ф")</f>
        <v>0</v>
      </c>
      <c r="O61" s="111">
        <f ca="1">COUNTIF(OFFSET(class5_1,MATCH(O$1,'5 класс'!$A:$A,0)-7+'Итог по классам'!$B61,,,),"р")</f>
        <v>0</v>
      </c>
      <c r="P61" s="111">
        <f ca="1">COUNTIF(OFFSET(class5_1,MATCH(P$1,'5 класс'!$A:$A,0)-7+'Итог по классам'!$B61,,,),"ш")</f>
        <v>0</v>
      </c>
      <c r="Q61" s="111">
        <f ca="1">COUNTIF(OFFSET(class5_2,MATCH(Q$1,'5 класс'!$A:$A,0)-7+'Итог по классам'!$B61,,,),"Ф")</f>
        <v>0</v>
      </c>
      <c r="R61" s="111">
        <f ca="1">COUNTIF(OFFSET(class5_2,MATCH(R$1,'5 класс'!$A:$A,0)-7+'Итог по классам'!$B61,,,),"р")</f>
        <v>0</v>
      </c>
      <c r="S61" s="111">
        <f ca="1">COUNTIF(OFFSET(class5_2,MATCH(S$1,'5 класс'!$A:$A,0)-7+'Итог по классам'!$B61,,,),"ш")</f>
        <v>0</v>
      </c>
      <c r="T61" s="112">
        <f t="shared" ref="T61:V61" ca="1" si="210">Q61+N61</f>
        <v>0</v>
      </c>
      <c r="U61" s="113">
        <f t="shared" ca="1" si="210"/>
        <v>0</v>
      </c>
      <c r="V61" s="113">
        <f t="shared" ca="1" si="210"/>
        <v>0</v>
      </c>
      <c r="W61" s="114">
        <f ca="1">COUNTIF(OFFSET(class5_1,MATCH(W$1,'5 класс'!$A:$A,0)-7+'Итог по классам'!$B61,,,),"Ф")</f>
        <v>0</v>
      </c>
      <c r="X61" s="111">
        <f ca="1">COUNTIF(OFFSET(class5_1,MATCH(X$1,'5 класс'!$A:$A,0)-7+'Итог по классам'!$B61,,,),"р")</f>
        <v>0</v>
      </c>
      <c r="Y61" s="111">
        <f ca="1">COUNTIF(OFFSET(class5_1,MATCH(Y$1,'5 класс'!$A:$A,0)-7+'Итог по классам'!$B61,,,),"ш")</f>
        <v>0</v>
      </c>
      <c r="Z61" s="111">
        <f ca="1">COUNTIF(OFFSET(class5_2,MATCH(Z$1,'5 класс'!$A:$A,0)-7+'Итог по классам'!$B61,,,),"Ф")</f>
        <v>0</v>
      </c>
      <c r="AA61" s="111">
        <f ca="1">COUNTIF(OFFSET(class5_2,MATCH(AA$1,'5 класс'!$A:$A,0)-7+'Итог по классам'!$B61,,,),"р")</f>
        <v>0</v>
      </c>
      <c r="AB61" s="111">
        <f ca="1">COUNTIF(OFFSET(class5_2,MATCH(AB$1,'5 класс'!$A:$A,0)-7+'Итог по классам'!$B61,,,),"ш")</f>
        <v>0</v>
      </c>
      <c r="AC61" s="112">
        <f t="shared" ref="AC61:AE61" ca="1" si="211">Z61+W61</f>
        <v>0</v>
      </c>
      <c r="AD61" s="113">
        <f t="shared" ca="1" si="211"/>
        <v>0</v>
      </c>
      <c r="AE61" s="113">
        <f t="shared" ca="1" si="211"/>
        <v>0</v>
      </c>
      <c r="AF61" s="114">
        <f ca="1">COUNTIF(OFFSET(class5_1,MATCH(AF$1,'5 класс'!$A:$A,0)-7+'Итог по классам'!$B61,,,),"Ф")</f>
        <v>0</v>
      </c>
      <c r="AG61" s="111">
        <f ca="1">COUNTIF(OFFSET(class5_1,MATCH(AG$1,'5 класс'!$A:$A,0)-7+'Итог по классам'!$B61,,,),"р")</f>
        <v>0</v>
      </c>
      <c r="AH61" s="111">
        <f ca="1">COUNTIF(OFFSET(class5_1,MATCH(AH$1,'5 класс'!$A:$A,0)-7+'Итог по классам'!$B61,,,),"ш")</f>
        <v>0</v>
      </c>
      <c r="AI61" s="111">
        <f ca="1">COUNTIF(OFFSET(class5_2,MATCH(AI$1,'5 класс'!$A:$A,0)-7+'Итог по классам'!$B61,,,),"Ф")</f>
        <v>0</v>
      </c>
      <c r="AJ61" s="111">
        <f ca="1">COUNTIF(OFFSET(class5_2,MATCH(AJ$1,'5 класс'!$A:$A,0)-7+'Итог по классам'!$B61,,,),"р")</f>
        <v>0</v>
      </c>
      <c r="AK61" s="111">
        <f ca="1">COUNTIF(OFFSET(class5_2,MATCH(AK$1,'5 класс'!$A:$A,0)-7+'Итог по классам'!$B61,,,),"ш")</f>
        <v>0</v>
      </c>
      <c r="AL61" s="112">
        <f t="shared" ref="AL61:AN61" ca="1" si="212">AI61+AF61</f>
        <v>0</v>
      </c>
      <c r="AM61" s="113">
        <f t="shared" ca="1" si="212"/>
        <v>0</v>
      </c>
      <c r="AN61" s="113">
        <f t="shared" ca="1" si="212"/>
        <v>0</v>
      </c>
    </row>
    <row r="62" spans="1:40" ht="15.75" x14ac:dyDescent="0.25">
      <c r="A62" s="68">
        <f t="shared" si="160"/>
        <v>4</v>
      </c>
      <c r="B62" s="23">
        <v>14</v>
      </c>
      <c r="C62" s="110" t="s">
        <v>103</v>
      </c>
      <c r="D62" s="110" t="s">
        <v>93</v>
      </c>
      <c r="E62" s="111">
        <f ca="1">COUNTIF(OFFSET(class5_1,MATCH(E$1,'5 класс'!$A:$A,0)-7+'Итог по классам'!$B62,,,),"Ф")</f>
        <v>0</v>
      </c>
      <c r="F62" s="111">
        <f ca="1">COUNTIF(OFFSET(class5_1,MATCH(F$1,'5 класс'!$A:$A,0)-7+'Итог по классам'!$B62,,,),"р")</f>
        <v>0</v>
      </c>
      <c r="G62" s="111">
        <f ca="1">COUNTIF(OFFSET(class5_1,MATCH(G$1,'5 класс'!$A:$A,0)-7+'Итог по классам'!$B62,,,),"ш")</f>
        <v>0</v>
      </c>
      <c r="H62" s="111">
        <f ca="1">COUNTIF(OFFSET(class5_2,MATCH(H$1,'5 класс'!$A:$A,0)-7+'Итог по классам'!$B62,,,),"Ф")</f>
        <v>0</v>
      </c>
      <c r="I62" s="111">
        <f ca="1">COUNTIF(OFFSET(class5_2,MATCH(I$1,'5 класс'!$A:$A,0)-7+'Итог по классам'!$B62,,,),"р")</f>
        <v>0</v>
      </c>
      <c r="J62" s="111">
        <f ca="1">COUNTIF(OFFSET(class5_2,MATCH(J$1,'5 класс'!$A:$A,0)-7+'Итог по классам'!$B62,,,),"ш")</f>
        <v>0</v>
      </c>
      <c r="K62" s="112">
        <f t="shared" ref="K62:M62" ca="1" si="213">H62+E62</f>
        <v>0</v>
      </c>
      <c r="L62" s="113">
        <f t="shared" ca="1" si="213"/>
        <v>0</v>
      </c>
      <c r="M62" s="113">
        <f t="shared" ca="1" si="213"/>
        <v>0</v>
      </c>
      <c r="N62" s="114">
        <f ca="1">COUNTIF(OFFSET(class5_1,MATCH(N$1,'5 класс'!$A:$A,0)-7+'Итог по классам'!$B62,,,),"Ф")</f>
        <v>0</v>
      </c>
      <c r="O62" s="111">
        <f ca="1">COUNTIF(OFFSET(class5_1,MATCH(O$1,'5 класс'!$A:$A,0)-7+'Итог по классам'!$B62,,,),"р")</f>
        <v>0</v>
      </c>
      <c r="P62" s="111">
        <f ca="1">COUNTIF(OFFSET(class5_1,MATCH(P$1,'5 класс'!$A:$A,0)-7+'Итог по классам'!$B62,,,),"ш")</f>
        <v>0</v>
      </c>
      <c r="Q62" s="111">
        <f ca="1">COUNTIF(OFFSET(class5_2,MATCH(Q$1,'5 класс'!$A:$A,0)-7+'Итог по классам'!$B62,,,),"Ф")</f>
        <v>0</v>
      </c>
      <c r="R62" s="111">
        <f ca="1">COUNTIF(OFFSET(class5_2,MATCH(R$1,'5 класс'!$A:$A,0)-7+'Итог по классам'!$B62,,,),"р")</f>
        <v>0</v>
      </c>
      <c r="S62" s="111">
        <f ca="1">COUNTIF(OFFSET(class5_2,MATCH(S$1,'5 класс'!$A:$A,0)-7+'Итог по классам'!$B62,,,),"ш")</f>
        <v>0</v>
      </c>
      <c r="T62" s="112">
        <f t="shared" ref="T62:V62" ca="1" si="214">Q62+N62</f>
        <v>0</v>
      </c>
      <c r="U62" s="113">
        <f t="shared" ca="1" si="214"/>
        <v>0</v>
      </c>
      <c r="V62" s="113">
        <f t="shared" ca="1" si="214"/>
        <v>0</v>
      </c>
      <c r="W62" s="114">
        <f ca="1">COUNTIF(OFFSET(class5_1,MATCH(W$1,'5 класс'!$A:$A,0)-7+'Итог по классам'!$B62,,,),"Ф")</f>
        <v>0</v>
      </c>
      <c r="X62" s="111">
        <f ca="1">COUNTIF(OFFSET(class5_1,MATCH(X$1,'5 класс'!$A:$A,0)-7+'Итог по классам'!$B62,,,),"р")</f>
        <v>0</v>
      </c>
      <c r="Y62" s="111">
        <f ca="1">COUNTIF(OFFSET(class5_1,MATCH(Y$1,'5 класс'!$A:$A,0)-7+'Итог по классам'!$B62,,,),"ш")</f>
        <v>0</v>
      </c>
      <c r="Z62" s="111">
        <f ca="1">COUNTIF(OFFSET(class5_2,MATCH(Z$1,'5 класс'!$A:$A,0)-7+'Итог по классам'!$B62,,,),"Ф")</f>
        <v>0</v>
      </c>
      <c r="AA62" s="111">
        <f ca="1">COUNTIF(OFFSET(class5_2,MATCH(AA$1,'5 класс'!$A:$A,0)-7+'Итог по классам'!$B62,,,),"р")</f>
        <v>0</v>
      </c>
      <c r="AB62" s="111">
        <f ca="1">COUNTIF(OFFSET(class5_2,MATCH(AB$1,'5 класс'!$A:$A,0)-7+'Итог по классам'!$B62,,,),"ш")</f>
        <v>0</v>
      </c>
      <c r="AC62" s="112">
        <f t="shared" ref="AC62:AE62" ca="1" si="215">Z62+W62</f>
        <v>0</v>
      </c>
      <c r="AD62" s="113">
        <f t="shared" ca="1" si="215"/>
        <v>0</v>
      </c>
      <c r="AE62" s="113">
        <f t="shared" ca="1" si="215"/>
        <v>0</v>
      </c>
      <c r="AF62" s="114">
        <f ca="1">COUNTIF(OFFSET(class5_1,MATCH(AF$1,'5 класс'!$A:$A,0)-7+'Итог по классам'!$B62,,,),"Ф")</f>
        <v>0</v>
      </c>
      <c r="AG62" s="111">
        <f ca="1">COUNTIF(OFFSET(class5_1,MATCH(AG$1,'5 класс'!$A:$A,0)-7+'Итог по классам'!$B62,,,),"р")</f>
        <v>0</v>
      </c>
      <c r="AH62" s="111">
        <f ca="1">COUNTIF(OFFSET(class5_1,MATCH(AH$1,'5 класс'!$A:$A,0)-7+'Итог по классам'!$B62,,,),"ш")</f>
        <v>0</v>
      </c>
      <c r="AI62" s="111">
        <f ca="1">COUNTIF(OFFSET(class5_2,MATCH(AI$1,'5 класс'!$A:$A,0)-7+'Итог по классам'!$B62,,,),"Ф")</f>
        <v>0</v>
      </c>
      <c r="AJ62" s="111">
        <f ca="1">COUNTIF(OFFSET(class5_2,MATCH(AJ$1,'5 класс'!$A:$A,0)-7+'Итог по классам'!$B62,,,),"р")</f>
        <v>0</v>
      </c>
      <c r="AK62" s="111">
        <f ca="1">COUNTIF(OFFSET(class5_2,MATCH(AK$1,'5 класс'!$A:$A,0)-7+'Итог по классам'!$B62,,,),"ш")</f>
        <v>0</v>
      </c>
      <c r="AL62" s="112">
        <f t="shared" ref="AL62:AN62" ca="1" si="216">AI62+AF62</f>
        <v>0</v>
      </c>
      <c r="AM62" s="113">
        <f t="shared" ca="1" si="216"/>
        <v>0</v>
      </c>
      <c r="AN62" s="113">
        <f t="shared" ca="1" si="216"/>
        <v>0</v>
      </c>
    </row>
    <row r="63" spans="1:40" ht="15.75" x14ac:dyDescent="0.25">
      <c r="A63" s="68">
        <f t="shared" si="160"/>
        <v>4</v>
      </c>
      <c r="B63" s="23">
        <v>15</v>
      </c>
      <c r="C63" s="110" t="s">
        <v>80</v>
      </c>
      <c r="D63" s="110" t="s">
        <v>93</v>
      </c>
      <c r="E63" s="111">
        <f ca="1">COUNTIF(OFFSET(class5_1,MATCH(E$1,'5 класс'!$A:$A,0)-7+'Итог по классам'!$B63,,,),"Ф")</f>
        <v>0</v>
      </c>
      <c r="F63" s="111">
        <f ca="1">COUNTIF(OFFSET(class5_1,MATCH(F$1,'5 класс'!$A:$A,0)-7+'Итог по классам'!$B63,,,),"р")</f>
        <v>0</v>
      </c>
      <c r="G63" s="111">
        <f ca="1">COUNTIF(OFFSET(class5_1,MATCH(G$1,'5 класс'!$A:$A,0)-7+'Итог по классам'!$B63,,,),"ш")</f>
        <v>0</v>
      </c>
      <c r="H63" s="111">
        <f ca="1">COUNTIF(OFFSET(class5_2,MATCH(H$1,'5 класс'!$A:$A,0)-7+'Итог по классам'!$B63,,,),"Ф")</f>
        <v>0</v>
      </c>
      <c r="I63" s="111">
        <f ca="1">COUNTIF(OFFSET(class5_2,MATCH(I$1,'5 класс'!$A:$A,0)-7+'Итог по классам'!$B63,,,),"р")</f>
        <v>0</v>
      </c>
      <c r="J63" s="111">
        <f ca="1">COUNTIF(OFFSET(class5_2,MATCH(J$1,'5 класс'!$A:$A,0)-7+'Итог по классам'!$B63,,,),"ш")</f>
        <v>1</v>
      </c>
      <c r="K63" s="112">
        <f t="shared" ref="K63:M63" ca="1" si="217">H63+E63</f>
        <v>0</v>
      </c>
      <c r="L63" s="113">
        <f t="shared" ca="1" si="217"/>
        <v>0</v>
      </c>
      <c r="M63" s="113">
        <f t="shared" ca="1" si="217"/>
        <v>1</v>
      </c>
      <c r="N63" s="114">
        <f ca="1">COUNTIF(OFFSET(class5_1,MATCH(N$1,'5 класс'!$A:$A,0)-7+'Итог по классам'!$B63,,,),"Ф")</f>
        <v>0</v>
      </c>
      <c r="O63" s="111">
        <f ca="1">COUNTIF(OFFSET(class5_1,MATCH(O$1,'5 класс'!$A:$A,0)-7+'Итог по классам'!$B63,,,),"р")</f>
        <v>0</v>
      </c>
      <c r="P63" s="111">
        <f ca="1">COUNTIF(OFFSET(class5_1,MATCH(P$1,'5 класс'!$A:$A,0)-7+'Итог по классам'!$B63,,,),"ш")</f>
        <v>0</v>
      </c>
      <c r="Q63" s="111">
        <f ca="1">COUNTIF(OFFSET(class5_2,MATCH(Q$1,'5 класс'!$A:$A,0)-7+'Итог по классам'!$B63,,,),"Ф")</f>
        <v>0</v>
      </c>
      <c r="R63" s="111">
        <f ca="1">COUNTIF(OFFSET(class5_2,MATCH(R$1,'5 класс'!$A:$A,0)-7+'Итог по классам'!$B63,,,),"р")</f>
        <v>0</v>
      </c>
      <c r="S63" s="111">
        <f ca="1">COUNTIF(OFFSET(class5_2,MATCH(S$1,'5 класс'!$A:$A,0)-7+'Итог по классам'!$B63,,,),"ш")</f>
        <v>1</v>
      </c>
      <c r="T63" s="112">
        <f t="shared" ref="T63:V63" ca="1" si="218">Q63+N63</f>
        <v>0</v>
      </c>
      <c r="U63" s="113">
        <f t="shared" ca="1" si="218"/>
        <v>0</v>
      </c>
      <c r="V63" s="113">
        <f t="shared" ca="1" si="218"/>
        <v>1</v>
      </c>
      <c r="W63" s="114">
        <f ca="1">COUNTIF(OFFSET(class5_1,MATCH(W$1,'5 класс'!$A:$A,0)-7+'Итог по классам'!$B63,,,),"Ф")</f>
        <v>0</v>
      </c>
      <c r="X63" s="111">
        <f ca="1">COUNTIF(OFFSET(class5_1,MATCH(X$1,'5 класс'!$A:$A,0)-7+'Итог по классам'!$B63,,,),"р")</f>
        <v>0</v>
      </c>
      <c r="Y63" s="111">
        <f ca="1">COUNTIF(OFFSET(class5_1,MATCH(Y$1,'5 класс'!$A:$A,0)-7+'Итог по классам'!$B63,,,),"ш")</f>
        <v>0</v>
      </c>
      <c r="Z63" s="111">
        <f ca="1">COUNTIF(OFFSET(class5_2,MATCH(Z$1,'5 класс'!$A:$A,0)-7+'Итог по классам'!$B63,,,),"Ф")</f>
        <v>0</v>
      </c>
      <c r="AA63" s="111">
        <f ca="1">COUNTIF(OFFSET(class5_2,MATCH(AA$1,'5 класс'!$A:$A,0)-7+'Итог по классам'!$B63,,,),"р")</f>
        <v>0</v>
      </c>
      <c r="AB63" s="111">
        <f ca="1">COUNTIF(OFFSET(class5_2,MATCH(AB$1,'5 класс'!$A:$A,0)-7+'Итог по классам'!$B63,,,),"ш")</f>
        <v>1</v>
      </c>
      <c r="AC63" s="112">
        <f t="shared" ref="AC63:AE63" ca="1" si="219">Z63+W63</f>
        <v>0</v>
      </c>
      <c r="AD63" s="113">
        <f t="shared" ca="1" si="219"/>
        <v>0</v>
      </c>
      <c r="AE63" s="113">
        <f t="shared" ca="1" si="219"/>
        <v>1</v>
      </c>
      <c r="AF63" s="114">
        <f ca="1">COUNTIF(OFFSET(class5_1,MATCH(AF$1,'5 класс'!$A:$A,0)-7+'Итог по классам'!$B63,,,),"Ф")</f>
        <v>0</v>
      </c>
      <c r="AG63" s="111">
        <f ca="1">COUNTIF(OFFSET(class5_1,MATCH(AG$1,'5 класс'!$A:$A,0)-7+'Итог по классам'!$B63,,,),"р")</f>
        <v>0</v>
      </c>
      <c r="AH63" s="111">
        <f ca="1">COUNTIF(OFFSET(class5_1,MATCH(AH$1,'5 класс'!$A:$A,0)-7+'Итог по классам'!$B63,,,),"ш")</f>
        <v>0</v>
      </c>
      <c r="AI63" s="111">
        <f ca="1">COUNTIF(OFFSET(class5_2,MATCH(AI$1,'5 класс'!$A:$A,0)-7+'Итог по классам'!$B63,,,),"Ф")</f>
        <v>0</v>
      </c>
      <c r="AJ63" s="111">
        <f ca="1">COUNTIF(OFFSET(class5_2,MATCH(AJ$1,'5 класс'!$A:$A,0)-7+'Итог по классам'!$B63,,,),"р")</f>
        <v>0</v>
      </c>
      <c r="AK63" s="111">
        <f ca="1">COUNTIF(OFFSET(class5_2,MATCH(AK$1,'5 класс'!$A:$A,0)-7+'Итог по классам'!$B63,,,),"ш")</f>
        <v>1</v>
      </c>
      <c r="AL63" s="112">
        <f t="shared" ref="AL63:AN63" ca="1" si="220">AI63+AF63</f>
        <v>0</v>
      </c>
      <c r="AM63" s="113">
        <f t="shared" ca="1" si="220"/>
        <v>0</v>
      </c>
      <c r="AN63" s="113">
        <f t="shared" ca="1" si="220"/>
        <v>1</v>
      </c>
    </row>
    <row r="64" spans="1:40" ht="15.75" x14ac:dyDescent="0.25">
      <c r="A64" s="68">
        <f t="shared" si="160"/>
        <v>4</v>
      </c>
      <c r="B64" s="23">
        <v>16</v>
      </c>
      <c r="C64" s="110" t="s">
        <v>81</v>
      </c>
      <c r="D64" s="110" t="s">
        <v>93</v>
      </c>
      <c r="E64" s="111">
        <f ca="1">COUNTIF(OFFSET(class5_1,MATCH(E$1,'5 класс'!$A:$A,0)-7+'Итог по классам'!$B64,,,),"Ф")</f>
        <v>0</v>
      </c>
      <c r="F64" s="111">
        <f ca="1">COUNTIF(OFFSET(class5_1,MATCH(F$1,'5 класс'!$A:$A,0)-7+'Итог по классам'!$B64,,,),"р")</f>
        <v>0</v>
      </c>
      <c r="G64" s="111">
        <f ca="1">COUNTIF(OFFSET(class5_1,MATCH(G$1,'5 класс'!$A:$A,0)-7+'Итог по классам'!$B64,,,),"ш")</f>
        <v>0</v>
      </c>
      <c r="H64" s="111">
        <f ca="1">COUNTIF(OFFSET(class5_2,MATCH(H$1,'5 класс'!$A:$A,0)-7+'Итог по классам'!$B64,,,),"Ф")</f>
        <v>0</v>
      </c>
      <c r="I64" s="111">
        <f ca="1">COUNTIF(OFFSET(class5_2,MATCH(I$1,'5 класс'!$A:$A,0)-7+'Итог по классам'!$B64,,,),"р")</f>
        <v>0</v>
      </c>
      <c r="J64" s="111">
        <f ca="1">COUNTIF(OFFSET(class5_2,MATCH(J$1,'5 класс'!$A:$A,0)-7+'Итог по классам'!$B64,,,),"ш")</f>
        <v>1</v>
      </c>
      <c r="K64" s="112">
        <f t="shared" ref="K64:M64" ca="1" si="221">H64+E64</f>
        <v>0</v>
      </c>
      <c r="L64" s="113">
        <f t="shared" ca="1" si="221"/>
        <v>0</v>
      </c>
      <c r="M64" s="113">
        <f t="shared" ca="1" si="221"/>
        <v>1</v>
      </c>
      <c r="N64" s="114">
        <f ca="1">COUNTIF(OFFSET(class5_1,MATCH(N$1,'5 класс'!$A:$A,0)-7+'Итог по классам'!$B64,,,),"Ф")</f>
        <v>0</v>
      </c>
      <c r="O64" s="111">
        <f ca="1">COUNTIF(OFFSET(class5_1,MATCH(O$1,'5 класс'!$A:$A,0)-7+'Итог по классам'!$B64,,,),"р")</f>
        <v>0</v>
      </c>
      <c r="P64" s="111">
        <f ca="1">COUNTIF(OFFSET(class5_1,MATCH(P$1,'5 класс'!$A:$A,0)-7+'Итог по классам'!$B64,,,),"ш")</f>
        <v>0</v>
      </c>
      <c r="Q64" s="111">
        <f ca="1">COUNTIF(OFFSET(class5_2,MATCH(Q$1,'5 класс'!$A:$A,0)-7+'Итог по классам'!$B64,,,),"Ф")</f>
        <v>0</v>
      </c>
      <c r="R64" s="111">
        <f ca="1">COUNTIF(OFFSET(class5_2,MATCH(R$1,'5 класс'!$A:$A,0)-7+'Итог по классам'!$B64,,,),"р")</f>
        <v>0</v>
      </c>
      <c r="S64" s="111">
        <f ca="1">COUNTIF(OFFSET(class5_2,MATCH(S$1,'5 класс'!$A:$A,0)-7+'Итог по классам'!$B64,,,),"ш")</f>
        <v>1</v>
      </c>
      <c r="T64" s="112">
        <f t="shared" ref="T64:V64" ca="1" si="222">Q64+N64</f>
        <v>0</v>
      </c>
      <c r="U64" s="113">
        <f t="shared" ca="1" si="222"/>
        <v>0</v>
      </c>
      <c r="V64" s="113">
        <f t="shared" ca="1" si="222"/>
        <v>1</v>
      </c>
      <c r="W64" s="114">
        <f ca="1">COUNTIF(OFFSET(class5_1,MATCH(W$1,'5 класс'!$A:$A,0)-7+'Итог по классам'!$B64,,,),"Ф")</f>
        <v>0</v>
      </c>
      <c r="X64" s="111">
        <f ca="1">COUNTIF(OFFSET(class5_1,MATCH(X$1,'5 класс'!$A:$A,0)-7+'Итог по классам'!$B64,,,),"р")</f>
        <v>0</v>
      </c>
      <c r="Y64" s="111">
        <f ca="1">COUNTIF(OFFSET(class5_1,MATCH(Y$1,'5 класс'!$A:$A,0)-7+'Итог по классам'!$B64,,,),"ш")</f>
        <v>0</v>
      </c>
      <c r="Z64" s="111">
        <f ca="1">COUNTIF(OFFSET(class5_2,MATCH(Z$1,'5 класс'!$A:$A,0)-7+'Итог по классам'!$B64,,,),"Ф")</f>
        <v>0</v>
      </c>
      <c r="AA64" s="111">
        <f ca="1">COUNTIF(OFFSET(class5_2,MATCH(AA$1,'5 класс'!$A:$A,0)-7+'Итог по классам'!$B64,,,),"р")</f>
        <v>0</v>
      </c>
      <c r="AB64" s="111">
        <f ca="1">COUNTIF(OFFSET(class5_2,MATCH(AB$1,'5 класс'!$A:$A,0)-7+'Итог по классам'!$B64,,,),"ш")</f>
        <v>1</v>
      </c>
      <c r="AC64" s="112">
        <f t="shared" ref="AC64:AE64" ca="1" si="223">Z64+W64</f>
        <v>0</v>
      </c>
      <c r="AD64" s="113">
        <f t="shared" ca="1" si="223"/>
        <v>0</v>
      </c>
      <c r="AE64" s="113">
        <f t="shared" ca="1" si="223"/>
        <v>1</v>
      </c>
      <c r="AF64" s="114">
        <f ca="1">COUNTIF(OFFSET(class5_1,MATCH(AF$1,'5 класс'!$A:$A,0)-7+'Итог по классам'!$B64,,,),"Ф")</f>
        <v>0</v>
      </c>
      <c r="AG64" s="111">
        <f ca="1">COUNTIF(OFFSET(class5_1,MATCH(AG$1,'5 класс'!$A:$A,0)-7+'Итог по классам'!$B64,,,),"р")</f>
        <v>0</v>
      </c>
      <c r="AH64" s="111">
        <f ca="1">COUNTIF(OFFSET(class5_1,MATCH(AH$1,'5 класс'!$A:$A,0)-7+'Итог по классам'!$B64,,,),"ш")</f>
        <v>0</v>
      </c>
      <c r="AI64" s="111">
        <f ca="1">COUNTIF(OFFSET(class5_2,MATCH(AI$1,'5 класс'!$A:$A,0)-7+'Итог по классам'!$B64,,,),"Ф")</f>
        <v>0</v>
      </c>
      <c r="AJ64" s="111">
        <f ca="1">COUNTIF(OFFSET(class5_2,MATCH(AJ$1,'5 класс'!$A:$A,0)-7+'Итог по классам'!$B64,,,),"р")</f>
        <v>0</v>
      </c>
      <c r="AK64" s="111">
        <f ca="1">COUNTIF(OFFSET(class5_2,MATCH(AK$1,'5 класс'!$A:$A,0)-7+'Итог по классам'!$B64,,,),"ш")</f>
        <v>1</v>
      </c>
      <c r="AL64" s="112">
        <f t="shared" ref="AL64:AN64" ca="1" si="224">AI64+AF64</f>
        <v>0</v>
      </c>
      <c r="AM64" s="113">
        <f t="shared" ca="1" si="224"/>
        <v>0</v>
      </c>
      <c r="AN64" s="113">
        <f t="shared" ca="1" si="224"/>
        <v>1</v>
      </c>
    </row>
    <row r="65" spans="1:40" ht="15.75" x14ac:dyDescent="0.25">
      <c r="A65" s="68">
        <f t="shared" si="160"/>
        <v>4</v>
      </c>
      <c r="B65" s="23">
        <v>17</v>
      </c>
      <c r="C65" s="110" t="s">
        <v>82</v>
      </c>
      <c r="D65" s="110" t="s">
        <v>93</v>
      </c>
      <c r="E65" s="111">
        <f ca="1">COUNTIF(OFFSET(class5_1,MATCH(E$1,'5 класс'!$A:$A,0)-7+'Итог по классам'!$B65,,,),"Ф")</f>
        <v>0</v>
      </c>
      <c r="F65" s="111">
        <f ca="1">COUNTIF(OFFSET(class5_1,MATCH(F$1,'5 класс'!$A:$A,0)-7+'Итог по классам'!$B65,,,),"р")</f>
        <v>0</v>
      </c>
      <c r="G65" s="111">
        <f ca="1">COUNTIF(OFFSET(class5_1,MATCH(G$1,'5 класс'!$A:$A,0)-7+'Итог по классам'!$B65,,,),"ш")</f>
        <v>0</v>
      </c>
      <c r="H65" s="111">
        <f ca="1">COUNTIF(OFFSET(class5_2,MATCH(H$1,'5 класс'!$A:$A,0)-7+'Итог по классам'!$B65,,,),"Ф")</f>
        <v>0</v>
      </c>
      <c r="I65" s="111">
        <f ca="1">COUNTIF(OFFSET(class5_2,MATCH(I$1,'5 класс'!$A:$A,0)-7+'Итог по классам'!$B65,,,),"р")</f>
        <v>0</v>
      </c>
      <c r="J65" s="111">
        <f ca="1">COUNTIF(OFFSET(class5_2,MATCH(J$1,'5 класс'!$A:$A,0)-7+'Итог по классам'!$B65,,,),"ш")</f>
        <v>1</v>
      </c>
      <c r="K65" s="112">
        <f t="shared" ref="K65:M65" ca="1" si="225">H65+E65</f>
        <v>0</v>
      </c>
      <c r="L65" s="113">
        <f t="shared" ca="1" si="225"/>
        <v>0</v>
      </c>
      <c r="M65" s="113">
        <f t="shared" ca="1" si="225"/>
        <v>1</v>
      </c>
      <c r="N65" s="114">
        <f ca="1">COUNTIF(OFFSET(class5_1,MATCH(N$1,'5 класс'!$A:$A,0)-7+'Итог по классам'!$B65,,,),"Ф")</f>
        <v>0</v>
      </c>
      <c r="O65" s="111">
        <f ca="1">COUNTIF(OFFSET(class5_1,MATCH(O$1,'5 класс'!$A:$A,0)-7+'Итог по классам'!$B65,,,),"р")</f>
        <v>0</v>
      </c>
      <c r="P65" s="111">
        <f ca="1">COUNTIF(OFFSET(class5_1,MATCH(P$1,'5 класс'!$A:$A,0)-7+'Итог по классам'!$B65,,,),"ш")</f>
        <v>0</v>
      </c>
      <c r="Q65" s="111">
        <f ca="1">COUNTIF(OFFSET(class5_2,MATCH(Q$1,'5 класс'!$A:$A,0)-7+'Итог по классам'!$B65,,,),"Ф")</f>
        <v>0</v>
      </c>
      <c r="R65" s="111">
        <f ca="1">COUNTIF(OFFSET(class5_2,MATCH(R$1,'5 класс'!$A:$A,0)-7+'Итог по классам'!$B65,,,),"р")</f>
        <v>0</v>
      </c>
      <c r="S65" s="111">
        <f ca="1">COUNTIF(OFFSET(class5_2,MATCH(S$1,'5 класс'!$A:$A,0)-7+'Итог по классам'!$B65,,,),"ш")</f>
        <v>1</v>
      </c>
      <c r="T65" s="112">
        <f t="shared" ref="T65:V65" ca="1" si="226">Q65+N65</f>
        <v>0</v>
      </c>
      <c r="U65" s="113">
        <f t="shared" ca="1" si="226"/>
        <v>0</v>
      </c>
      <c r="V65" s="113">
        <f t="shared" ca="1" si="226"/>
        <v>1</v>
      </c>
      <c r="W65" s="114">
        <f ca="1">COUNTIF(OFFSET(class5_1,MATCH(W$1,'5 класс'!$A:$A,0)-7+'Итог по классам'!$B65,,,),"Ф")</f>
        <v>0</v>
      </c>
      <c r="X65" s="111">
        <f ca="1">COUNTIF(OFFSET(class5_1,MATCH(X$1,'5 класс'!$A:$A,0)-7+'Итог по классам'!$B65,,,),"р")</f>
        <v>0</v>
      </c>
      <c r="Y65" s="111">
        <f ca="1">COUNTIF(OFFSET(class5_1,MATCH(Y$1,'5 класс'!$A:$A,0)-7+'Итог по классам'!$B65,,,),"ш")</f>
        <v>0</v>
      </c>
      <c r="Z65" s="111">
        <f ca="1">COUNTIF(OFFSET(class5_2,MATCH(Z$1,'5 класс'!$A:$A,0)-7+'Итог по классам'!$B65,,,),"Ф")</f>
        <v>0</v>
      </c>
      <c r="AA65" s="111">
        <f ca="1">COUNTIF(OFFSET(class5_2,MATCH(AA$1,'5 класс'!$A:$A,0)-7+'Итог по классам'!$B65,,,),"р")</f>
        <v>0</v>
      </c>
      <c r="AB65" s="111">
        <f ca="1">COUNTIF(OFFSET(class5_2,MATCH(AB$1,'5 класс'!$A:$A,0)-7+'Итог по классам'!$B65,,,),"ш")</f>
        <v>1</v>
      </c>
      <c r="AC65" s="112">
        <f t="shared" ref="AC65:AE65" ca="1" si="227">Z65+W65</f>
        <v>0</v>
      </c>
      <c r="AD65" s="113">
        <f t="shared" ca="1" si="227"/>
        <v>0</v>
      </c>
      <c r="AE65" s="113">
        <f t="shared" ca="1" si="227"/>
        <v>1</v>
      </c>
      <c r="AF65" s="114">
        <f ca="1">COUNTIF(OFFSET(class5_1,MATCH(AF$1,'5 класс'!$A:$A,0)-7+'Итог по классам'!$B65,,,),"Ф")</f>
        <v>0</v>
      </c>
      <c r="AG65" s="111">
        <f ca="1">COUNTIF(OFFSET(class5_1,MATCH(AG$1,'5 класс'!$A:$A,0)-7+'Итог по классам'!$B65,,,),"р")</f>
        <v>0</v>
      </c>
      <c r="AH65" s="111">
        <f ca="1">COUNTIF(OFFSET(class5_1,MATCH(AH$1,'5 класс'!$A:$A,0)-7+'Итог по классам'!$B65,,,),"ш")</f>
        <v>0</v>
      </c>
      <c r="AI65" s="111">
        <f ca="1">COUNTIF(OFFSET(class5_2,MATCH(AI$1,'5 класс'!$A:$A,0)-7+'Итог по классам'!$B65,,,),"Ф")</f>
        <v>0</v>
      </c>
      <c r="AJ65" s="111">
        <f ca="1">COUNTIF(OFFSET(class5_2,MATCH(AJ$1,'5 класс'!$A:$A,0)-7+'Итог по классам'!$B65,,,),"р")</f>
        <v>0</v>
      </c>
      <c r="AK65" s="111">
        <f ca="1">COUNTIF(OFFSET(class5_2,MATCH(AK$1,'5 класс'!$A:$A,0)-7+'Итог по классам'!$B65,,,),"ш")</f>
        <v>1</v>
      </c>
      <c r="AL65" s="112">
        <f t="shared" ref="AL65:AN65" ca="1" si="228">AI65+AF65</f>
        <v>0</v>
      </c>
      <c r="AM65" s="113">
        <f t="shared" ca="1" si="228"/>
        <v>0</v>
      </c>
      <c r="AN65" s="113">
        <f t="shared" ca="1" si="228"/>
        <v>1</v>
      </c>
    </row>
    <row r="66" spans="1:40" ht="15.75" x14ac:dyDescent="0.25">
      <c r="A66" s="68">
        <f t="shared" si="160"/>
        <v>4</v>
      </c>
      <c r="B66" s="23">
        <v>18</v>
      </c>
      <c r="C66" s="110" t="s">
        <v>83</v>
      </c>
      <c r="D66" s="110" t="s">
        <v>93</v>
      </c>
      <c r="E66" s="111">
        <f ca="1">COUNTIF(OFFSET(class5_1,MATCH(E$1,'5 класс'!$A:$A,0)-7+'Итог по классам'!$B66,,,),"Ф")</f>
        <v>0</v>
      </c>
      <c r="F66" s="111">
        <f ca="1">COUNTIF(OFFSET(class5_1,MATCH(F$1,'5 класс'!$A:$A,0)-7+'Итог по классам'!$B66,,,),"р")</f>
        <v>0</v>
      </c>
      <c r="G66" s="111">
        <f ca="1">COUNTIF(OFFSET(class5_1,MATCH(G$1,'5 класс'!$A:$A,0)-7+'Итог по классам'!$B66,,,),"ш")</f>
        <v>0</v>
      </c>
      <c r="H66" s="111">
        <f ca="1">COUNTIF(OFFSET(class5_2,MATCH(H$1,'5 класс'!$A:$A,0)-7+'Итог по классам'!$B66,,,),"Ф")</f>
        <v>0</v>
      </c>
      <c r="I66" s="111">
        <f ca="1">COUNTIF(OFFSET(class5_2,MATCH(I$1,'5 класс'!$A:$A,0)-7+'Итог по классам'!$B66,,,),"р")</f>
        <v>0</v>
      </c>
      <c r="J66" s="111">
        <f ca="1">COUNTIF(OFFSET(class5_2,MATCH(J$1,'5 класс'!$A:$A,0)-7+'Итог по классам'!$B66,,,),"ш")</f>
        <v>0</v>
      </c>
      <c r="K66" s="112">
        <f t="shared" ref="K66:M66" ca="1" si="229">H66+E66</f>
        <v>0</v>
      </c>
      <c r="L66" s="113">
        <f t="shared" ca="1" si="229"/>
        <v>0</v>
      </c>
      <c r="M66" s="113">
        <f t="shared" ca="1" si="229"/>
        <v>0</v>
      </c>
      <c r="N66" s="114">
        <f ca="1">COUNTIF(OFFSET(class5_1,MATCH(N$1,'5 класс'!$A:$A,0)-7+'Итог по классам'!$B66,,,),"Ф")</f>
        <v>0</v>
      </c>
      <c r="O66" s="111">
        <f ca="1">COUNTIF(OFFSET(class5_1,MATCH(O$1,'5 класс'!$A:$A,0)-7+'Итог по классам'!$B66,,,),"р")</f>
        <v>0</v>
      </c>
      <c r="P66" s="111">
        <f ca="1">COUNTIF(OFFSET(class5_1,MATCH(P$1,'5 класс'!$A:$A,0)-7+'Итог по классам'!$B66,,,),"ш")</f>
        <v>0</v>
      </c>
      <c r="Q66" s="111">
        <f ca="1">COUNTIF(OFFSET(class5_2,MATCH(Q$1,'5 класс'!$A:$A,0)-7+'Итог по классам'!$B66,,,),"Ф")</f>
        <v>0</v>
      </c>
      <c r="R66" s="111">
        <f ca="1">COUNTIF(OFFSET(class5_2,MATCH(R$1,'5 класс'!$A:$A,0)-7+'Итог по классам'!$B66,,,),"р")</f>
        <v>0</v>
      </c>
      <c r="S66" s="111">
        <f ca="1">COUNTIF(OFFSET(class5_2,MATCH(S$1,'5 класс'!$A:$A,0)-7+'Итог по классам'!$B66,,,),"ш")</f>
        <v>0</v>
      </c>
      <c r="T66" s="112">
        <f t="shared" ref="T66:V66" ca="1" si="230">Q66+N66</f>
        <v>0</v>
      </c>
      <c r="U66" s="113">
        <f t="shared" ca="1" si="230"/>
        <v>0</v>
      </c>
      <c r="V66" s="113">
        <f t="shared" ca="1" si="230"/>
        <v>0</v>
      </c>
      <c r="W66" s="114">
        <f ca="1">COUNTIF(OFFSET(class5_1,MATCH(W$1,'5 класс'!$A:$A,0)-7+'Итог по классам'!$B66,,,),"Ф")</f>
        <v>0</v>
      </c>
      <c r="X66" s="111">
        <f ca="1">COUNTIF(OFFSET(class5_1,MATCH(X$1,'5 класс'!$A:$A,0)-7+'Итог по классам'!$B66,,,),"р")</f>
        <v>0</v>
      </c>
      <c r="Y66" s="111">
        <f ca="1">COUNTIF(OFFSET(class5_1,MATCH(Y$1,'5 класс'!$A:$A,0)-7+'Итог по классам'!$B66,,,),"ш")</f>
        <v>0</v>
      </c>
      <c r="Z66" s="111">
        <f ca="1">COUNTIF(OFFSET(class5_2,MATCH(Z$1,'5 класс'!$A:$A,0)-7+'Итог по классам'!$B66,,,),"Ф")</f>
        <v>0</v>
      </c>
      <c r="AA66" s="111">
        <f ca="1">COUNTIF(OFFSET(class5_2,MATCH(AA$1,'5 класс'!$A:$A,0)-7+'Итог по классам'!$B66,,,),"р")</f>
        <v>0</v>
      </c>
      <c r="AB66" s="111">
        <f ca="1">COUNTIF(OFFSET(class5_2,MATCH(AB$1,'5 класс'!$A:$A,0)-7+'Итог по классам'!$B66,,,),"ш")</f>
        <v>0</v>
      </c>
      <c r="AC66" s="112">
        <f t="shared" ref="AC66:AE66" ca="1" si="231">Z66+W66</f>
        <v>0</v>
      </c>
      <c r="AD66" s="113">
        <f t="shared" ca="1" si="231"/>
        <v>0</v>
      </c>
      <c r="AE66" s="113">
        <f t="shared" ca="1" si="231"/>
        <v>0</v>
      </c>
      <c r="AF66" s="114">
        <f ca="1">COUNTIF(OFFSET(class5_1,MATCH(AF$1,'5 класс'!$A:$A,0)-7+'Итог по классам'!$B66,,,),"Ф")</f>
        <v>0</v>
      </c>
      <c r="AG66" s="111">
        <f ca="1">COUNTIF(OFFSET(class5_1,MATCH(AG$1,'5 класс'!$A:$A,0)-7+'Итог по классам'!$B66,,,),"р")</f>
        <v>0</v>
      </c>
      <c r="AH66" s="111">
        <f ca="1">COUNTIF(OFFSET(class5_1,MATCH(AH$1,'5 класс'!$A:$A,0)-7+'Итог по классам'!$B66,,,),"ш")</f>
        <v>0</v>
      </c>
      <c r="AI66" s="111">
        <f ca="1">COUNTIF(OFFSET(class5_2,MATCH(AI$1,'5 класс'!$A:$A,0)-7+'Итог по классам'!$B66,,,),"Ф")</f>
        <v>0</v>
      </c>
      <c r="AJ66" s="111">
        <f ca="1">COUNTIF(OFFSET(class5_2,MATCH(AJ$1,'5 класс'!$A:$A,0)-7+'Итог по классам'!$B66,,,),"р")</f>
        <v>0</v>
      </c>
      <c r="AK66" s="111">
        <f ca="1">COUNTIF(OFFSET(class5_2,MATCH(AK$1,'5 класс'!$A:$A,0)-7+'Итог по классам'!$B66,,,),"ш")</f>
        <v>0</v>
      </c>
      <c r="AL66" s="112">
        <f t="shared" ref="AL66:AN66" ca="1" si="232">AI66+AF66</f>
        <v>0</v>
      </c>
      <c r="AM66" s="113">
        <f t="shared" ca="1" si="232"/>
        <v>0</v>
      </c>
      <c r="AN66" s="113">
        <f t="shared" ca="1" si="232"/>
        <v>0</v>
      </c>
    </row>
    <row r="67" spans="1:40" ht="15.75" x14ac:dyDescent="0.25">
      <c r="A67" s="68">
        <f t="shared" si="160"/>
        <v>4</v>
      </c>
      <c r="B67" s="23">
        <v>19</v>
      </c>
      <c r="C67" s="110" t="s">
        <v>104</v>
      </c>
      <c r="D67" s="110" t="s">
        <v>93</v>
      </c>
      <c r="E67" s="111">
        <f ca="1">COUNTIF(OFFSET(class5_1,MATCH(E$1,'5 класс'!$A:$A,0)-7+'Итог по классам'!$B67,,,),"Ф")</f>
        <v>0</v>
      </c>
      <c r="F67" s="111">
        <f ca="1">COUNTIF(OFFSET(class5_1,MATCH(F$1,'5 класс'!$A:$A,0)-7+'Итог по классам'!$B67,,,),"р")</f>
        <v>0</v>
      </c>
      <c r="G67" s="111">
        <f ca="1">COUNTIF(OFFSET(class5_1,MATCH(G$1,'5 класс'!$A:$A,0)-7+'Итог по классам'!$B67,,,),"ш")</f>
        <v>0</v>
      </c>
      <c r="H67" s="111">
        <f ca="1">COUNTIF(OFFSET(class5_2,MATCH(H$1,'5 класс'!$A:$A,0)-7+'Итог по классам'!$B67,,,),"Ф")</f>
        <v>0</v>
      </c>
      <c r="I67" s="111">
        <f ca="1">COUNTIF(OFFSET(class5_2,MATCH(I$1,'5 класс'!$A:$A,0)-7+'Итог по классам'!$B67,,,),"р")</f>
        <v>0</v>
      </c>
      <c r="J67" s="111">
        <f ca="1">COUNTIF(OFFSET(class5_2,MATCH(J$1,'5 класс'!$A:$A,0)-7+'Итог по классам'!$B67,,,),"ш")</f>
        <v>0</v>
      </c>
      <c r="K67" s="112">
        <f t="shared" ref="K67:M67" ca="1" si="233">H67+E67</f>
        <v>0</v>
      </c>
      <c r="L67" s="113">
        <f t="shared" ca="1" si="233"/>
        <v>0</v>
      </c>
      <c r="M67" s="113">
        <f t="shared" ca="1" si="233"/>
        <v>0</v>
      </c>
      <c r="N67" s="114">
        <f ca="1">COUNTIF(OFFSET(class5_1,MATCH(N$1,'5 класс'!$A:$A,0)-7+'Итог по классам'!$B67,,,),"Ф")</f>
        <v>0</v>
      </c>
      <c r="O67" s="111">
        <f ca="1">COUNTIF(OFFSET(class5_1,MATCH(O$1,'5 класс'!$A:$A,0)-7+'Итог по классам'!$B67,,,),"р")</f>
        <v>0</v>
      </c>
      <c r="P67" s="111">
        <f ca="1">COUNTIF(OFFSET(class5_1,MATCH(P$1,'5 класс'!$A:$A,0)-7+'Итог по классам'!$B67,,,),"ш")</f>
        <v>0</v>
      </c>
      <c r="Q67" s="111">
        <f ca="1">COUNTIF(OFFSET(class5_2,MATCH(Q$1,'5 класс'!$A:$A,0)-7+'Итог по классам'!$B67,,,),"Ф")</f>
        <v>0</v>
      </c>
      <c r="R67" s="111">
        <f ca="1">COUNTIF(OFFSET(class5_2,MATCH(R$1,'5 класс'!$A:$A,0)-7+'Итог по классам'!$B67,,,),"р")</f>
        <v>0</v>
      </c>
      <c r="S67" s="111">
        <f ca="1">COUNTIF(OFFSET(class5_2,MATCH(S$1,'5 класс'!$A:$A,0)-7+'Итог по классам'!$B67,,,),"ш")</f>
        <v>0</v>
      </c>
      <c r="T67" s="112">
        <f t="shared" ref="T67:V67" ca="1" si="234">Q67+N67</f>
        <v>0</v>
      </c>
      <c r="U67" s="113">
        <f t="shared" ca="1" si="234"/>
        <v>0</v>
      </c>
      <c r="V67" s="113">
        <f t="shared" ca="1" si="234"/>
        <v>0</v>
      </c>
      <c r="W67" s="114">
        <f ca="1">COUNTIF(OFFSET(class5_1,MATCH(W$1,'5 класс'!$A:$A,0)-7+'Итог по классам'!$B67,,,),"Ф")</f>
        <v>0</v>
      </c>
      <c r="X67" s="111">
        <f ca="1">COUNTIF(OFFSET(class5_1,MATCH(X$1,'5 класс'!$A:$A,0)-7+'Итог по классам'!$B67,,,),"р")</f>
        <v>0</v>
      </c>
      <c r="Y67" s="111">
        <f ca="1">COUNTIF(OFFSET(class5_1,MATCH(Y$1,'5 класс'!$A:$A,0)-7+'Итог по классам'!$B67,,,),"ш")</f>
        <v>0</v>
      </c>
      <c r="Z67" s="111">
        <f ca="1">COUNTIF(OFFSET(class5_2,MATCH(Z$1,'5 класс'!$A:$A,0)-7+'Итог по классам'!$B67,,,),"Ф")</f>
        <v>0</v>
      </c>
      <c r="AA67" s="111">
        <f ca="1">COUNTIF(OFFSET(class5_2,MATCH(AA$1,'5 класс'!$A:$A,0)-7+'Итог по классам'!$B67,,,),"р")</f>
        <v>0</v>
      </c>
      <c r="AB67" s="111">
        <f ca="1">COUNTIF(OFFSET(class5_2,MATCH(AB$1,'5 класс'!$A:$A,0)-7+'Итог по классам'!$B67,,,),"ш")</f>
        <v>0</v>
      </c>
      <c r="AC67" s="112">
        <f t="shared" ref="AC67:AE67" ca="1" si="235">Z67+W67</f>
        <v>0</v>
      </c>
      <c r="AD67" s="113">
        <f t="shared" ca="1" si="235"/>
        <v>0</v>
      </c>
      <c r="AE67" s="113">
        <f t="shared" ca="1" si="235"/>
        <v>0</v>
      </c>
      <c r="AF67" s="114">
        <f ca="1">COUNTIF(OFFSET(class5_1,MATCH(AF$1,'5 класс'!$A:$A,0)-7+'Итог по классам'!$B67,,,),"Ф")</f>
        <v>0</v>
      </c>
      <c r="AG67" s="111">
        <f ca="1">COUNTIF(OFFSET(class5_1,MATCH(AG$1,'5 класс'!$A:$A,0)-7+'Итог по классам'!$B67,,,),"р")</f>
        <v>0</v>
      </c>
      <c r="AH67" s="111">
        <f ca="1">COUNTIF(OFFSET(class5_1,MATCH(AH$1,'5 класс'!$A:$A,0)-7+'Итог по классам'!$B67,,,),"ш")</f>
        <v>0</v>
      </c>
      <c r="AI67" s="111">
        <f ca="1">COUNTIF(OFFSET(class5_2,MATCH(AI$1,'5 класс'!$A:$A,0)-7+'Итог по классам'!$B67,,,),"Ф")</f>
        <v>0</v>
      </c>
      <c r="AJ67" s="111">
        <f ca="1">COUNTIF(OFFSET(class5_2,MATCH(AJ$1,'5 класс'!$A:$A,0)-7+'Итог по классам'!$B67,,,),"р")</f>
        <v>0</v>
      </c>
      <c r="AK67" s="111">
        <f ca="1">COUNTIF(OFFSET(class5_2,MATCH(AK$1,'5 класс'!$A:$A,0)-7+'Итог по классам'!$B67,,,),"ш")</f>
        <v>0</v>
      </c>
      <c r="AL67" s="112">
        <f t="shared" ref="AL67:AN67" ca="1" si="236">AI67+AF67</f>
        <v>0</v>
      </c>
      <c r="AM67" s="113">
        <f t="shared" ca="1" si="236"/>
        <v>0</v>
      </c>
      <c r="AN67" s="113">
        <f t="shared" ca="1" si="236"/>
        <v>0</v>
      </c>
    </row>
    <row r="68" spans="1:40" ht="15.75" x14ac:dyDescent="0.25">
      <c r="A68" s="68">
        <f t="shared" si="160"/>
        <v>4</v>
      </c>
      <c r="B68" s="23">
        <v>20</v>
      </c>
      <c r="C68" s="110" t="s">
        <v>84</v>
      </c>
      <c r="D68" s="110" t="s">
        <v>93</v>
      </c>
      <c r="E68" s="111">
        <f ca="1">COUNTIF(OFFSET(class5_1,MATCH(E$1,'5 класс'!$A:$A,0)-7+'Итог по классам'!$B68,,,),"Ф")</f>
        <v>0</v>
      </c>
      <c r="F68" s="111">
        <f ca="1">COUNTIF(OFFSET(class5_1,MATCH(F$1,'5 класс'!$A:$A,0)-7+'Итог по классам'!$B68,,,),"р")</f>
        <v>0</v>
      </c>
      <c r="G68" s="111">
        <f ca="1">COUNTIF(OFFSET(class5_1,MATCH(G$1,'5 класс'!$A:$A,0)-7+'Итог по классам'!$B68,,,),"ш")</f>
        <v>0</v>
      </c>
      <c r="H68" s="111">
        <f ca="1">COUNTIF(OFFSET(class5_2,MATCH(H$1,'5 класс'!$A:$A,0)-7+'Итог по классам'!$B68,,,),"Ф")</f>
        <v>0</v>
      </c>
      <c r="I68" s="111">
        <f ca="1">COUNTIF(OFFSET(class5_2,MATCH(I$1,'5 класс'!$A:$A,0)-7+'Итог по классам'!$B68,,,),"р")</f>
        <v>0</v>
      </c>
      <c r="J68" s="111">
        <f ca="1">COUNTIF(OFFSET(class5_2,MATCH(J$1,'5 класс'!$A:$A,0)-7+'Итог по классам'!$B68,,,),"ш")</f>
        <v>0</v>
      </c>
      <c r="K68" s="112">
        <f t="shared" ref="K68:M68" ca="1" si="237">H68+E68</f>
        <v>0</v>
      </c>
      <c r="L68" s="113">
        <f t="shared" ca="1" si="237"/>
        <v>0</v>
      </c>
      <c r="M68" s="113">
        <f t="shared" ca="1" si="237"/>
        <v>0</v>
      </c>
      <c r="N68" s="114">
        <f ca="1">COUNTIF(OFFSET(class5_1,MATCH(N$1,'5 класс'!$A:$A,0)-7+'Итог по классам'!$B68,,,),"Ф")</f>
        <v>0</v>
      </c>
      <c r="O68" s="111">
        <f ca="1">COUNTIF(OFFSET(class5_1,MATCH(O$1,'5 класс'!$A:$A,0)-7+'Итог по классам'!$B68,,,),"р")</f>
        <v>0</v>
      </c>
      <c r="P68" s="111">
        <f ca="1">COUNTIF(OFFSET(class5_1,MATCH(P$1,'5 класс'!$A:$A,0)-7+'Итог по классам'!$B68,,,),"ш")</f>
        <v>0</v>
      </c>
      <c r="Q68" s="111">
        <f ca="1">COUNTIF(OFFSET(class5_2,MATCH(Q$1,'5 класс'!$A:$A,0)-7+'Итог по классам'!$B68,,,),"Ф")</f>
        <v>0</v>
      </c>
      <c r="R68" s="111">
        <f ca="1">COUNTIF(OFFSET(class5_2,MATCH(R$1,'5 класс'!$A:$A,0)-7+'Итог по классам'!$B68,,,),"р")</f>
        <v>0</v>
      </c>
      <c r="S68" s="111">
        <f ca="1">COUNTIF(OFFSET(class5_2,MATCH(S$1,'5 класс'!$A:$A,0)-7+'Итог по классам'!$B68,,,),"ш")</f>
        <v>0</v>
      </c>
      <c r="T68" s="112">
        <f t="shared" ref="T68:V68" ca="1" si="238">Q68+N68</f>
        <v>0</v>
      </c>
      <c r="U68" s="113">
        <f t="shared" ca="1" si="238"/>
        <v>0</v>
      </c>
      <c r="V68" s="113">
        <f t="shared" ca="1" si="238"/>
        <v>0</v>
      </c>
      <c r="W68" s="114">
        <f ca="1">COUNTIF(OFFSET(class5_1,MATCH(W$1,'5 класс'!$A:$A,0)-7+'Итог по классам'!$B68,,,),"Ф")</f>
        <v>0</v>
      </c>
      <c r="X68" s="111">
        <f ca="1">COUNTIF(OFFSET(class5_1,MATCH(X$1,'5 класс'!$A:$A,0)-7+'Итог по классам'!$B68,,,),"р")</f>
        <v>0</v>
      </c>
      <c r="Y68" s="111">
        <f ca="1">COUNTIF(OFFSET(class5_1,MATCH(Y$1,'5 класс'!$A:$A,0)-7+'Итог по классам'!$B68,,,),"ш")</f>
        <v>0</v>
      </c>
      <c r="Z68" s="111">
        <f ca="1">COUNTIF(OFFSET(class5_2,MATCH(Z$1,'5 класс'!$A:$A,0)-7+'Итог по классам'!$B68,,,),"Ф")</f>
        <v>0</v>
      </c>
      <c r="AA68" s="111">
        <f ca="1">COUNTIF(OFFSET(class5_2,MATCH(AA$1,'5 класс'!$A:$A,0)-7+'Итог по классам'!$B68,,,),"р")</f>
        <v>0</v>
      </c>
      <c r="AB68" s="111">
        <f ca="1">COUNTIF(OFFSET(class5_2,MATCH(AB$1,'5 класс'!$A:$A,0)-7+'Итог по классам'!$B68,,,),"ш")</f>
        <v>0</v>
      </c>
      <c r="AC68" s="112">
        <f t="shared" ref="AC68:AE68" ca="1" si="239">Z68+W68</f>
        <v>0</v>
      </c>
      <c r="AD68" s="113">
        <f t="shared" ca="1" si="239"/>
        <v>0</v>
      </c>
      <c r="AE68" s="113">
        <f t="shared" ca="1" si="239"/>
        <v>0</v>
      </c>
      <c r="AF68" s="114">
        <f ca="1">COUNTIF(OFFSET(class5_1,MATCH(AF$1,'5 класс'!$A:$A,0)-7+'Итог по классам'!$B68,,,),"Ф")</f>
        <v>0</v>
      </c>
      <c r="AG68" s="111">
        <f ca="1">COUNTIF(OFFSET(class5_1,MATCH(AG$1,'5 класс'!$A:$A,0)-7+'Итог по классам'!$B68,,,),"р")</f>
        <v>0</v>
      </c>
      <c r="AH68" s="111">
        <f ca="1">COUNTIF(OFFSET(class5_1,MATCH(AH$1,'5 класс'!$A:$A,0)-7+'Итог по классам'!$B68,,,),"ш")</f>
        <v>0</v>
      </c>
      <c r="AI68" s="111">
        <f ca="1">COUNTIF(OFFSET(class5_2,MATCH(AI$1,'5 класс'!$A:$A,0)-7+'Итог по классам'!$B68,,,),"Ф")</f>
        <v>0</v>
      </c>
      <c r="AJ68" s="111">
        <f ca="1">COUNTIF(OFFSET(class5_2,MATCH(AJ$1,'5 класс'!$A:$A,0)-7+'Итог по классам'!$B68,,,),"р")</f>
        <v>0</v>
      </c>
      <c r="AK68" s="111">
        <f ca="1">COUNTIF(OFFSET(class5_2,MATCH(AK$1,'5 класс'!$A:$A,0)-7+'Итог по классам'!$B68,,,),"ш")</f>
        <v>0</v>
      </c>
      <c r="AL68" s="112">
        <f t="shared" ref="AL68:AN68" ca="1" si="240">AI68+AF68</f>
        <v>0</v>
      </c>
      <c r="AM68" s="113">
        <f t="shared" ca="1" si="240"/>
        <v>0</v>
      </c>
      <c r="AN68" s="113">
        <f t="shared" ca="1" si="240"/>
        <v>0</v>
      </c>
    </row>
    <row r="69" spans="1:40" ht="15.75" x14ac:dyDescent="0.25">
      <c r="A69" s="68">
        <f t="shared" si="160"/>
        <v>4</v>
      </c>
      <c r="B69" s="23">
        <v>21</v>
      </c>
      <c r="C69" s="110"/>
      <c r="D69" s="110" t="s">
        <v>93</v>
      </c>
      <c r="E69" s="111"/>
      <c r="F69" s="111"/>
      <c r="G69" s="111"/>
      <c r="H69" s="111"/>
      <c r="I69" s="111"/>
      <c r="J69" s="111"/>
      <c r="K69" s="112">
        <f t="shared" ref="K69:M69" si="241">H69+E69</f>
        <v>0</v>
      </c>
      <c r="L69" s="113">
        <f t="shared" si="241"/>
        <v>0</v>
      </c>
      <c r="M69" s="113">
        <f t="shared" si="241"/>
        <v>0</v>
      </c>
      <c r="N69" s="114"/>
      <c r="O69" s="111"/>
      <c r="P69" s="111"/>
      <c r="Q69" s="111"/>
      <c r="R69" s="111"/>
      <c r="S69" s="111"/>
      <c r="T69" s="112">
        <f t="shared" ref="T69:V69" si="242">Q69+N69</f>
        <v>0</v>
      </c>
      <c r="U69" s="113">
        <f t="shared" si="242"/>
        <v>0</v>
      </c>
      <c r="V69" s="113">
        <f t="shared" si="242"/>
        <v>0</v>
      </c>
      <c r="W69" s="114"/>
      <c r="X69" s="111"/>
      <c r="Y69" s="111"/>
      <c r="Z69" s="111"/>
      <c r="AA69" s="111"/>
      <c r="AB69" s="111"/>
      <c r="AC69" s="112">
        <f t="shared" ref="AC69:AE69" si="243">Z69+W69</f>
        <v>0</v>
      </c>
      <c r="AD69" s="113">
        <f t="shared" si="243"/>
        <v>0</v>
      </c>
      <c r="AE69" s="113">
        <f t="shared" si="243"/>
        <v>0</v>
      </c>
      <c r="AF69" s="114"/>
      <c r="AG69" s="111"/>
      <c r="AH69" s="111"/>
      <c r="AI69" s="111"/>
      <c r="AJ69" s="111"/>
      <c r="AK69" s="111"/>
      <c r="AL69" s="112">
        <f t="shared" ref="AL69:AN69" si="244">AI69+AF69</f>
        <v>0</v>
      </c>
      <c r="AM69" s="113">
        <f t="shared" si="244"/>
        <v>0</v>
      </c>
      <c r="AN69" s="113">
        <f t="shared" si="244"/>
        <v>0</v>
      </c>
    </row>
    <row r="70" spans="1:40" ht="15.75" x14ac:dyDescent="0.25">
      <c r="A70" s="68">
        <f t="shared" si="160"/>
        <v>4</v>
      </c>
      <c r="B70" s="23">
        <v>22</v>
      </c>
      <c r="C70" s="110"/>
      <c r="D70" s="110" t="s">
        <v>93</v>
      </c>
      <c r="E70" s="111"/>
      <c r="F70" s="111"/>
      <c r="G70" s="111"/>
      <c r="H70" s="116"/>
      <c r="I70" s="111"/>
      <c r="J70" s="111"/>
      <c r="K70" s="112">
        <f t="shared" ref="K70:M70" si="245">H70+E70</f>
        <v>0</v>
      </c>
      <c r="L70" s="113">
        <f t="shared" si="245"/>
        <v>0</v>
      </c>
      <c r="M70" s="113">
        <f t="shared" si="245"/>
        <v>0</v>
      </c>
      <c r="N70" s="114"/>
      <c r="O70" s="111"/>
      <c r="P70" s="111"/>
      <c r="Q70" s="111"/>
      <c r="R70" s="111"/>
      <c r="S70" s="111"/>
      <c r="T70" s="112">
        <f t="shared" ref="T70:V70" si="246">Q70+N70</f>
        <v>0</v>
      </c>
      <c r="U70" s="113">
        <f t="shared" si="246"/>
        <v>0</v>
      </c>
      <c r="V70" s="113">
        <f t="shared" si="246"/>
        <v>0</v>
      </c>
      <c r="W70" s="114"/>
      <c r="X70" s="111"/>
      <c r="Y70" s="111"/>
      <c r="Z70" s="111"/>
      <c r="AA70" s="111"/>
      <c r="AB70" s="111"/>
      <c r="AC70" s="112">
        <f t="shared" ref="AC70:AE70" si="247">Z70+W70</f>
        <v>0</v>
      </c>
      <c r="AD70" s="113">
        <f t="shared" si="247"/>
        <v>0</v>
      </c>
      <c r="AE70" s="113">
        <f t="shared" si="247"/>
        <v>0</v>
      </c>
      <c r="AF70" s="114"/>
      <c r="AG70" s="111"/>
      <c r="AH70" s="111"/>
      <c r="AI70" s="111"/>
      <c r="AJ70" s="111"/>
      <c r="AK70" s="111"/>
      <c r="AL70" s="112">
        <f t="shared" ref="AL70:AN70" si="248">AI70+AF70</f>
        <v>0</v>
      </c>
      <c r="AM70" s="113">
        <f t="shared" si="248"/>
        <v>0</v>
      </c>
      <c r="AN70" s="113">
        <f t="shared" si="248"/>
        <v>0</v>
      </c>
    </row>
    <row r="71" spans="1:40" ht="15.75" x14ac:dyDescent="0.25">
      <c r="A71" s="68">
        <f t="shared" si="160"/>
        <v>4</v>
      </c>
      <c r="B71" s="23">
        <v>23</v>
      </c>
      <c r="C71" s="110"/>
      <c r="D71" s="110" t="s">
        <v>93</v>
      </c>
      <c r="E71" s="111"/>
      <c r="F71" s="111"/>
      <c r="G71" s="111"/>
      <c r="H71" s="117"/>
      <c r="I71" s="111"/>
      <c r="J71" s="111"/>
      <c r="K71" s="112">
        <f t="shared" ref="K71:M71" si="249">H71+E71</f>
        <v>0</v>
      </c>
      <c r="L71" s="113">
        <f t="shared" si="249"/>
        <v>0</v>
      </c>
      <c r="M71" s="113">
        <f t="shared" si="249"/>
        <v>0</v>
      </c>
      <c r="N71" s="114"/>
      <c r="O71" s="111"/>
      <c r="P71" s="111"/>
      <c r="Q71" s="111"/>
      <c r="R71" s="111"/>
      <c r="S71" s="111"/>
      <c r="T71" s="112">
        <f t="shared" ref="T71:V71" si="250">Q71+N71</f>
        <v>0</v>
      </c>
      <c r="U71" s="113">
        <f t="shared" si="250"/>
        <v>0</v>
      </c>
      <c r="V71" s="113">
        <f t="shared" si="250"/>
        <v>0</v>
      </c>
      <c r="W71" s="114"/>
      <c r="X71" s="111"/>
      <c r="Y71" s="111"/>
      <c r="Z71" s="111"/>
      <c r="AA71" s="111"/>
      <c r="AB71" s="111"/>
      <c r="AC71" s="112">
        <f t="shared" ref="AC71:AE71" si="251">Z71+W71</f>
        <v>0</v>
      </c>
      <c r="AD71" s="113">
        <f t="shared" si="251"/>
        <v>0</v>
      </c>
      <c r="AE71" s="113">
        <f t="shared" si="251"/>
        <v>0</v>
      </c>
      <c r="AF71" s="114"/>
      <c r="AG71" s="111"/>
      <c r="AH71" s="111"/>
      <c r="AI71" s="111"/>
      <c r="AJ71" s="111"/>
      <c r="AK71" s="111"/>
      <c r="AL71" s="112">
        <f t="shared" ref="AL71:AN71" si="252">AI71+AF71</f>
        <v>0</v>
      </c>
      <c r="AM71" s="113">
        <f t="shared" si="252"/>
        <v>0</v>
      </c>
      <c r="AN71" s="113">
        <f t="shared" si="252"/>
        <v>0</v>
      </c>
    </row>
    <row r="72" spans="1:40" ht="15.75" x14ac:dyDescent="0.25">
      <c r="A72" s="68">
        <f t="shared" si="160"/>
        <v>4</v>
      </c>
      <c r="B72" s="23">
        <v>24</v>
      </c>
      <c r="C72" s="110"/>
      <c r="D72" s="110" t="s">
        <v>93</v>
      </c>
      <c r="E72" s="111"/>
      <c r="F72" s="111"/>
      <c r="G72" s="111"/>
      <c r="H72" s="111"/>
      <c r="I72" s="111"/>
      <c r="J72" s="111"/>
      <c r="K72" s="112">
        <f t="shared" ref="K72:M72" si="253">H72+E72</f>
        <v>0</v>
      </c>
      <c r="L72" s="113">
        <f t="shared" si="253"/>
        <v>0</v>
      </c>
      <c r="M72" s="113">
        <f t="shared" si="253"/>
        <v>0</v>
      </c>
      <c r="N72" s="114"/>
      <c r="O72" s="111"/>
      <c r="P72" s="111"/>
      <c r="Q72" s="111"/>
      <c r="R72" s="111"/>
      <c r="S72" s="111"/>
      <c r="T72" s="112">
        <f t="shared" ref="T72:V72" si="254">Q72+N72</f>
        <v>0</v>
      </c>
      <c r="U72" s="113">
        <f t="shared" si="254"/>
        <v>0</v>
      </c>
      <c r="V72" s="113">
        <f t="shared" si="254"/>
        <v>0</v>
      </c>
      <c r="W72" s="114"/>
      <c r="X72" s="111"/>
      <c r="Y72" s="111"/>
      <c r="Z72" s="111"/>
      <c r="AA72" s="111"/>
      <c r="AB72" s="111"/>
      <c r="AC72" s="112">
        <f t="shared" ref="AC72:AE72" si="255">Z72+W72</f>
        <v>0</v>
      </c>
      <c r="AD72" s="113">
        <f t="shared" si="255"/>
        <v>0</v>
      </c>
      <c r="AE72" s="113">
        <f t="shared" si="255"/>
        <v>0</v>
      </c>
      <c r="AF72" s="114"/>
      <c r="AG72" s="111"/>
      <c r="AH72" s="111"/>
      <c r="AI72" s="111"/>
      <c r="AJ72" s="111"/>
      <c r="AK72" s="111"/>
      <c r="AL72" s="112">
        <f t="shared" ref="AL72:AN72" si="256">AI72+AF72</f>
        <v>0</v>
      </c>
      <c r="AM72" s="113">
        <f t="shared" si="256"/>
        <v>0</v>
      </c>
      <c r="AN72" s="113">
        <f t="shared" si="256"/>
        <v>0</v>
      </c>
    </row>
    <row r="73" spans="1:40" ht="15.75" x14ac:dyDescent="0.25">
      <c r="A73" s="68">
        <f t="shared" si="160"/>
        <v>4</v>
      </c>
      <c r="B73" s="23">
        <v>25</v>
      </c>
      <c r="C73" s="110"/>
      <c r="D73" s="110" t="s">
        <v>93</v>
      </c>
      <c r="E73" s="111"/>
      <c r="F73" s="111"/>
      <c r="G73" s="111"/>
      <c r="H73" s="111"/>
      <c r="I73" s="111"/>
      <c r="J73" s="111"/>
      <c r="K73" s="112">
        <f t="shared" ref="K73:M73" si="257">H73+E73</f>
        <v>0</v>
      </c>
      <c r="L73" s="113">
        <f t="shared" si="257"/>
        <v>0</v>
      </c>
      <c r="M73" s="113">
        <f t="shared" si="257"/>
        <v>0</v>
      </c>
      <c r="N73" s="114"/>
      <c r="O73" s="111"/>
      <c r="P73" s="111"/>
      <c r="Q73" s="111"/>
      <c r="R73" s="111"/>
      <c r="S73" s="111"/>
      <c r="T73" s="112">
        <f t="shared" ref="T73:V73" si="258">Q73+N73</f>
        <v>0</v>
      </c>
      <c r="U73" s="113">
        <f t="shared" si="258"/>
        <v>0</v>
      </c>
      <c r="V73" s="113">
        <f t="shared" si="258"/>
        <v>0</v>
      </c>
      <c r="W73" s="114"/>
      <c r="X73" s="111"/>
      <c r="Y73" s="111"/>
      <c r="Z73" s="111"/>
      <c r="AA73" s="111"/>
      <c r="AB73" s="111"/>
      <c r="AC73" s="112">
        <f t="shared" ref="AC73:AE73" si="259">Z73+W73</f>
        <v>0</v>
      </c>
      <c r="AD73" s="113">
        <f t="shared" si="259"/>
        <v>0</v>
      </c>
      <c r="AE73" s="113">
        <f t="shared" si="259"/>
        <v>0</v>
      </c>
      <c r="AF73" s="114"/>
      <c r="AG73" s="111"/>
      <c r="AH73" s="111"/>
      <c r="AI73" s="111"/>
      <c r="AJ73" s="111"/>
      <c r="AK73" s="111"/>
      <c r="AL73" s="112">
        <f t="shared" ref="AL73:AN73" si="260">AI73+AF73</f>
        <v>0</v>
      </c>
      <c r="AM73" s="113">
        <f t="shared" si="260"/>
        <v>0</v>
      </c>
      <c r="AN73" s="113">
        <f t="shared" si="260"/>
        <v>0</v>
      </c>
    </row>
    <row r="74" spans="1:40" ht="15.75" x14ac:dyDescent="0.25">
      <c r="A74" s="68">
        <f>'6 класс'!C2</f>
        <v>3</v>
      </c>
      <c r="B74" s="23"/>
      <c r="C74" s="106" t="s">
        <v>106</v>
      </c>
      <c r="D74" s="106"/>
      <c r="E74" s="107" t="str">
        <f ca="1">"6 "&amp;CLEAN(OFFSET(cl6name,(E$1-1)*28,,,))</f>
        <v>6 А</v>
      </c>
      <c r="F74" s="108"/>
      <c r="G74" s="108"/>
      <c r="H74" s="108"/>
      <c r="I74" s="108"/>
      <c r="J74" s="108"/>
      <c r="K74" s="108"/>
      <c r="L74" s="108"/>
      <c r="M74" s="109"/>
      <c r="N74" s="107" t="str">
        <f ca="1">"6 "&amp;CLEAN(OFFSET(cl6name,(N$1-1)*28,,,))</f>
        <v>6 Б</v>
      </c>
      <c r="O74" s="108"/>
      <c r="P74" s="108"/>
      <c r="Q74" s="108"/>
      <c r="R74" s="108"/>
      <c r="S74" s="108"/>
      <c r="T74" s="108"/>
      <c r="U74" s="108"/>
      <c r="V74" s="109"/>
      <c r="W74" s="107" t="str">
        <f ca="1">"6 "&amp;CLEAN(OFFSET(cl6name,(W$1-1)*28,,,))</f>
        <v>6 В</v>
      </c>
      <c r="X74" s="108"/>
      <c r="Y74" s="108"/>
      <c r="Z74" s="108"/>
      <c r="AA74" s="108"/>
      <c r="AB74" s="108"/>
      <c r="AC74" s="108"/>
      <c r="AD74" s="108"/>
      <c r="AE74" s="109"/>
      <c r="AF74" s="107" t="str">
        <f ca="1">"6 "&amp;CLEAN(OFFSET(cl6name,(AF$1-1)*28,,,))</f>
        <v xml:space="preserve">6 </v>
      </c>
      <c r="AG74" s="108"/>
      <c r="AH74" s="108"/>
      <c r="AI74" s="108"/>
      <c r="AJ74" s="108"/>
      <c r="AK74" s="108"/>
      <c r="AL74" s="108"/>
      <c r="AM74" s="108"/>
      <c r="AN74" s="109"/>
    </row>
    <row r="75" spans="1:40" ht="15.75" x14ac:dyDescent="0.25">
      <c r="A75" s="68">
        <f t="shared" ref="A75:A84" si="261">A74</f>
        <v>3</v>
      </c>
      <c r="B75" s="23">
        <v>1</v>
      </c>
      <c r="C75" s="110" t="s">
        <v>72</v>
      </c>
      <c r="D75" s="110" t="s">
        <v>106</v>
      </c>
      <c r="E75" s="111">
        <f ca="1">COUNTIF(OFFSET(class6_1,MATCH(E$1,'6 класс'!$A:$A,0)-7+'Итог по классам'!$B75,,,),"Ф")</f>
        <v>0</v>
      </c>
      <c r="F75" s="111">
        <f ca="1">COUNTIF(OFFSET(class6_1,MATCH(F$1,'6 класс'!$A:$A,0)-7+'Итог по классам'!$B75,,,),"р")</f>
        <v>0</v>
      </c>
      <c r="G75" s="111">
        <f ca="1">COUNTIF(OFFSET(class6_1,MATCH(G$1,'6 класс'!$A:$A,0)-7+'Итог по классам'!$B75,,,),"ш")</f>
        <v>5</v>
      </c>
      <c r="H75" s="111">
        <f ca="1">COUNTIF(OFFSET(class6_2,MATCH(H$1,'6 класс'!$A:$A,0)-7+'Итог по классам'!$B75,,,),"Ф")</f>
        <v>1</v>
      </c>
      <c r="I75" s="111">
        <f ca="1">COUNTIF(OFFSET(class6_2,MATCH(I$1,'6 класс'!$A:$A,0)-7+'Итог по классам'!$B75,,,),"р")</f>
        <v>0</v>
      </c>
      <c r="J75" s="111">
        <f ca="1">COUNTIF(OFFSET(class6_2,MATCH(J$1,'6 класс'!$A:$A,0)-7+'Итог по классам'!$B75,,,),"ш")</f>
        <v>4</v>
      </c>
      <c r="K75" s="112">
        <f t="shared" ref="K75:M75" ca="1" si="262">H75+E75</f>
        <v>1</v>
      </c>
      <c r="L75" s="113">
        <f t="shared" ca="1" si="262"/>
        <v>0</v>
      </c>
      <c r="M75" s="113">
        <f t="shared" ca="1" si="262"/>
        <v>9</v>
      </c>
      <c r="N75" s="114">
        <f ca="1">COUNTIF(OFFSET(class6_1,MATCH(N$1,'6 класс'!$A:$A,0)-7+'Итог по классам'!$B75,,,),"Ф")</f>
        <v>0</v>
      </c>
      <c r="O75" s="111">
        <f ca="1">COUNTIF(OFFSET(class6_1,MATCH(O$1,'6 класс'!$A:$A,0)-7+'Итог по классам'!$B75,,,),"р")</f>
        <v>0</v>
      </c>
      <c r="P75" s="111">
        <f ca="1">COUNTIF(OFFSET(class6_1,MATCH(P$1,'6 класс'!$A:$A,0)-7+'Итог по классам'!$B75,,,),"ш")</f>
        <v>5</v>
      </c>
      <c r="Q75" s="111">
        <f ca="1">COUNTIF(OFFSET(class6_2,MATCH(Q$1,'6 класс'!$A:$A,0)-7+'Итог по классам'!$B75,,,),"Ф")</f>
        <v>1</v>
      </c>
      <c r="R75" s="111">
        <f ca="1">COUNTIF(OFFSET(class6_2,MATCH(R$1,'6 класс'!$A:$A,0)-7+'Итог по классам'!$B75,,,),"р")</f>
        <v>0</v>
      </c>
      <c r="S75" s="111">
        <f ca="1">COUNTIF(OFFSET(class6_2,MATCH(S$1,'6 класс'!$A:$A,0)-7+'Итог по классам'!$B75,,,),"ш")</f>
        <v>4</v>
      </c>
      <c r="T75" s="112">
        <f t="shared" ref="T75:V75" ca="1" si="263">Q75+N75</f>
        <v>1</v>
      </c>
      <c r="U75" s="113">
        <f t="shared" ca="1" si="263"/>
        <v>0</v>
      </c>
      <c r="V75" s="113">
        <f t="shared" ca="1" si="263"/>
        <v>9</v>
      </c>
      <c r="W75" s="114">
        <f ca="1">COUNTIF(OFFSET(class6_1,MATCH(W$1,'6 класс'!$A:$A,0)-7+'Итог по классам'!$B75,,,),"Ф")</f>
        <v>0</v>
      </c>
      <c r="X75" s="111">
        <f ca="1">COUNTIF(OFFSET(class6_1,MATCH(X$1,'6 класс'!$A:$A,0)-7+'Итог по классам'!$B75,,,),"р")</f>
        <v>0</v>
      </c>
      <c r="Y75" s="111">
        <f ca="1">COUNTIF(OFFSET(class6_1,MATCH(Y$1,'6 класс'!$A:$A,0)-7+'Итог по классам'!$B75,,,),"ш")</f>
        <v>5</v>
      </c>
      <c r="Z75" s="111">
        <f ca="1">COUNTIF(OFFSET(class6_2,MATCH(Z$1,'6 класс'!$A:$A,0)-7+'Итог по классам'!$B75,,,),"Ф")</f>
        <v>1</v>
      </c>
      <c r="AA75" s="111">
        <f ca="1">COUNTIF(OFFSET(class6_2,MATCH(AA$1,'6 класс'!$A:$A,0)-7+'Итог по классам'!$B75,,,),"р")</f>
        <v>0</v>
      </c>
      <c r="AB75" s="111">
        <f ca="1">COUNTIF(OFFSET(class6_2,MATCH(AB$1,'6 класс'!$A:$A,0)-7+'Итог по классам'!$B75,,,),"ш")</f>
        <v>4</v>
      </c>
      <c r="AC75" s="112">
        <f t="shared" ref="AC75:AE75" ca="1" si="264">Z75+W75</f>
        <v>1</v>
      </c>
      <c r="AD75" s="113">
        <f t="shared" ca="1" si="264"/>
        <v>0</v>
      </c>
      <c r="AE75" s="113">
        <f t="shared" ca="1" si="264"/>
        <v>9</v>
      </c>
      <c r="AF75" s="114" t="e">
        <f ca="1">COUNTIF(OFFSET(class6_1,MATCH(AF$1,'6 класс'!$A:$A,0)-7+'Итог по классам'!$B75,,,),"Ф")</f>
        <v>#N/A</v>
      </c>
      <c r="AG75" s="111" t="e">
        <f ca="1">COUNTIF(OFFSET(class6_1,MATCH(AG$1,'6 класс'!$A:$A,0)-7+'Итог по классам'!$B75,,,),"р")</f>
        <v>#N/A</v>
      </c>
      <c r="AH75" s="111" t="e">
        <f ca="1">COUNTIF(OFFSET(class6_1,MATCH(AH$1,'6 класс'!$A:$A,0)-7+'Итог по классам'!$B75,,,),"ш")</f>
        <v>#N/A</v>
      </c>
      <c r="AI75" s="111" t="e">
        <f ca="1">COUNTIF(OFFSET(class6_2,MATCH(AI$1,'6 класс'!$A:$A,0)-7+'Итог по классам'!$B75,,,),"Ф")</f>
        <v>#N/A</v>
      </c>
      <c r="AJ75" s="111" t="e">
        <f ca="1">COUNTIF(OFFSET(class6_2,MATCH(AJ$1,'6 класс'!$A:$A,0)-7+'Итог по классам'!$B75,,,),"р")</f>
        <v>#N/A</v>
      </c>
      <c r="AK75" s="111" t="e">
        <f ca="1">COUNTIF(OFFSET(class6_2,MATCH(AK$1,'6 класс'!$A:$A,0)-7+'Итог по классам'!$B75,,,),"ш")</f>
        <v>#N/A</v>
      </c>
      <c r="AL75" s="112" t="e">
        <f t="shared" ref="AL75:AN75" ca="1" si="265">AI75+AF75</f>
        <v>#N/A</v>
      </c>
      <c r="AM75" s="113" t="e">
        <f t="shared" ca="1" si="265"/>
        <v>#N/A</v>
      </c>
      <c r="AN75" s="113" t="e">
        <f t="shared" ca="1" si="265"/>
        <v>#N/A</v>
      </c>
    </row>
    <row r="76" spans="1:40" ht="15.75" x14ac:dyDescent="0.25">
      <c r="A76" s="68">
        <f t="shared" si="261"/>
        <v>3</v>
      </c>
      <c r="B76" s="23">
        <v>2</v>
      </c>
      <c r="C76" s="110" t="s">
        <v>94</v>
      </c>
      <c r="D76" s="110" t="s">
        <v>106</v>
      </c>
      <c r="E76" s="111">
        <f ca="1">COUNTIF(OFFSET(class6_1,MATCH(E$1,'6 класс'!$A:$A,0)-7+'Итог по классам'!$B76,,,),"Ф")</f>
        <v>0</v>
      </c>
      <c r="F76" s="111">
        <f ca="1">COUNTIF(OFFSET(class6_1,MATCH(F$1,'6 класс'!$A:$A,0)-7+'Итог по классам'!$B76,,,),"р")</f>
        <v>0</v>
      </c>
      <c r="G76" s="111">
        <f ca="1">COUNTIF(OFFSET(class6_1,MATCH(G$1,'6 класс'!$A:$A,0)-7+'Итог по классам'!$B76,,,),"ш")</f>
        <v>0</v>
      </c>
      <c r="H76" s="111">
        <f ca="1">COUNTIF(OFFSET(class6_2,MATCH(H$1,'6 класс'!$A:$A,0)-7+'Итог по классам'!$B76,,,),"Ф")</f>
        <v>1</v>
      </c>
      <c r="I76" s="111">
        <f ca="1">COUNTIF(OFFSET(class6_2,MATCH(I$1,'6 класс'!$A:$A,0)-7+'Итог по классам'!$B76,,,),"р")</f>
        <v>0</v>
      </c>
      <c r="J76" s="111">
        <f ca="1">COUNTIF(OFFSET(class6_2,MATCH(J$1,'6 класс'!$A:$A,0)-7+'Итог по классам'!$B76,,,),"ш")</f>
        <v>2</v>
      </c>
      <c r="K76" s="112">
        <f t="shared" ref="K76:M76" ca="1" si="266">H76+E76</f>
        <v>1</v>
      </c>
      <c r="L76" s="113">
        <f t="shared" ca="1" si="266"/>
        <v>0</v>
      </c>
      <c r="M76" s="113">
        <f t="shared" ca="1" si="266"/>
        <v>2</v>
      </c>
      <c r="N76" s="114">
        <f ca="1">COUNTIF(OFFSET(class6_1,MATCH(N$1,'6 класс'!$A:$A,0)-7+'Итог по классам'!$B76,,,),"Ф")</f>
        <v>0</v>
      </c>
      <c r="O76" s="111">
        <f ca="1">COUNTIF(OFFSET(class6_1,MATCH(O$1,'6 класс'!$A:$A,0)-7+'Итог по классам'!$B76,,,),"р")</f>
        <v>0</v>
      </c>
      <c r="P76" s="111">
        <f ca="1">COUNTIF(OFFSET(class6_1,MATCH(P$1,'6 класс'!$A:$A,0)-7+'Итог по классам'!$B76,,,),"ш")</f>
        <v>0</v>
      </c>
      <c r="Q76" s="111">
        <f ca="1">COUNTIF(OFFSET(class6_2,MATCH(Q$1,'6 класс'!$A:$A,0)-7+'Итог по классам'!$B76,,,),"Ф")</f>
        <v>1</v>
      </c>
      <c r="R76" s="111">
        <f ca="1">COUNTIF(OFFSET(class6_2,MATCH(R$1,'6 класс'!$A:$A,0)-7+'Итог по классам'!$B76,,,),"р")</f>
        <v>0</v>
      </c>
      <c r="S76" s="111">
        <f ca="1">COUNTIF(OFFSET(class6_2,MATCH(S$1,'6 класс'!$A:$A,0)-7+'Итог по классам'!$B76,,,),"ш")</f>
        <v>2</v>
      </c>
      <c r="T76" s="112">
        <f t="shared" ref="T76:V76" ca="1" si="267">Q76+N76</f>
        <v>1</v>
      </c>
      <c r="U76" s="113">
        <f t="shared" ca="1" si="267"/>
        <v>0</v>
      </c>
      <c r="V76" s="113">
        <f t="shared" ca="1" si="267"/>
        <v>2</v>
      </c>
      <c r="W76" s="114">
        <f ca="1">COUNTIF(OFFSET(class6_1,MATCH(W$1,'6 класс'!$A:$A,0)-7+'Итог по классам'!$B76,,,),"Ф")</f>
        <v>0</v>
      </c>
      <c r="X76" s="111">
        <f ca="1">COUNTIF(OFFSET(class6_1,MATCH(X$1,'6 класс'!$A:$A,0)-7+'Итог по классам'!$B76,,,),"р")</f>
        <v>0</v>
      </c>
      <c r="Y76" s="111">
        <f ca="1">COUNTIF(OFFSET(class6_1,MATCH(Y$1,'6 класс'!$A:$A,0)-7+'Итог по классам'!$B76,,,),"ш")</f>
        <v>0</v>
      </c>
      <c r="Z76" s="111">
        <f ca="1">COUNTIF(OFFSET(class6_2,MATCH(Z$1,'6 класс'!$A:$A,0)-7+'Итог по классам'!$B76,,,),"Ф")</f>
        <v>1</v>
      </c>
      <c r="AA76" s="111">
        <f ca="1">COUNTIF(OFFSET(class6_2,MATCH(AA$1,'6 класс'!$A:$A,0)-7+'Итог по классам'!$B76,,,),"р")</f>
        <v>0</v>
      </c>
      <c r="AB76" s="111">
        <f ca="1">COUNTIF(OFFSET(class6_2,MATCH(AB$1,'6 класс'!$A:$A,0)-7+'Итог по классам'!$B76,,,),"ш")</f>
        <v>2</v>
      </c>
      <c r="AC76" s="112">
        <f t="shared" ref="AC76:AE76" ca="1" si="268">Z76+W76</f>
        <v>1</v>
      </c>
      <c r="AD76" s="113">
        <f t="shared" ca="1" si="268"/>
        <v>0</v>
      </c>
      <c r="AE76" s="113">
        <f t="shared" ca="1" si="268"/>
        <v>2</v>
      </c>
      <c r="AF76" s="114" t="e">
        <f ca="1">COUNTIF(OFFSET(class6_1,MATCH(AF$1,'6 класс'!$A:$A,0)-7+'Итог по классам'!$B76,,,),"Ф")</f>
        <v>#N/A</v>
      </c>
      <c r="AG76" s="111" t="e">
        <f ca="1">COUNTIF(OFFSET(class6_1,MATCH(AG$1,'6 класс'!$A:$A,0)-7+'Итог по классам'!$B76,,,),"р")</f>
        <v>#N/A</v>
      </c>
      <c r="AH76" s="111" t="e">
        <f ca="1">COUNTIF(OFFSET(class6_1,MATCH(AH$1,'6 класс'!$A:$A,0)-7+'Итог по классам'!$B76,,,),"ш")</f>
        <v>#N/A</v>
      </c>
      <c r="AI76" s="111" t="e">
        <f ca="1">COUNTIF(OFFSET(class6_2,MATCH(AI$1,'6 класс'!$A:$A,0)-7+'Итог по классам'!$B76,,,),"Ф")</f>
        <v>#N/A</v>
      </c>
      <c r="AJ76" s="111" t="e">
        <f ca="1">COUNTIF(OFFSET(class6_2,MATCH(AJ$1,'6 класс'!$A:$A,0)-7+'Итог по классам'!$B76,,,),"р")</f>
        <v>#N/A</v>
      </c>
      <c r="AK76" s="111" t="e">
        <f ca="1">COUNTIF(OFFSET(class6_2,MATCH(AK$1,'6 класс'!$A:$A,0)-7+'Итог по классам'!$B76,,,),"ш")</f>
        <v>#N/A</v>
      </c>
      <c r="AL76" s="112" t="e">
        <f t="shared" ref="AL76:AN76" ca="1" si="269">AI76+AF76</f>
        <v>#N/A</v>
      </c>
      <c r="AM76" s="113" t="e">
        <f t="shared" ca="1" si="269"/>
        <v>#N/A</v>
      </c>
      <c r="AN76" s="113" t="e">
        <f t="shared" ca="1" si="269"/>
        <v>#N/A</v>
      </c>
    </row>
    <row r="77" spans="1:40" ht="15.75" x14ac:dyDescent="0.25">
      <c r="A77" s="68">
        <f t="shared" si="261"/>
        <v>3</v>
      </c>
      <c r="B77" s="23">
        <v>3</v>
      </c>
      <c r="C77" s="110" t="s">
        <v>74</v>
      </c>
      <c r="D77" s="110" t="s">
        <v>106</v>
      </c>
      <c r="E77" s="111">
        <f ca="1">COUNTIF(OFFSET(class6_1,MATCH(E$1,'6 класс'!$A:$A,0)-7+'Итог по классам'!$B77,,,),"Ф")</f>
        <v>0</v>
      </c>
      <c r="F77" s="111">
        <f ca="1">COUNTIF(OFFSET(class6_1,MATCH(F$1,'6 класс'!$A:$A,0)-7+'Итог по классам'!$B77,,,),"р")</f>
        <v>0</v>
      </c>
      <c r="G77" s="111">
        <f ca="1">COUNTIF(OFFSET(class6_1,MATCH(G$1,'6 класс'!$A:$A,0)-7+'Итог по классам'!$B77,,,),"ш")</f>
        <v>0</v>
      </c>
      <c r="H77" s="111">
        <f ca="1">COUNTIF(OFFSET(class6_2,MATCH(H$1,'6 класс'!$A:$A,0)-7+'Итог по классам'!$B77,,,),"Ф")</f>
        <v>0</v>
      </c>
      <c r="I77" s="111">
        <f ca="1">COUNTIF(OFFSET(class6_2,MATCH(I$1,'6 класс'!$A:$A,0)-7+'Итог по классам'!$B77,,,),"р")</f>
        <v>0</v>
      </c>
      <c r="J77" s="111">
        <f ca="1">COUNTIF(OFFSET(class6_2,MATCH(J$1,'6 класс'!$A:$A,0)-7+'Итог по классам'!$B77,,,),"ш")</f>
        <v>0</v>
      </c>
      <c r="K77" s="112">
        <f t="shared" ref="K77:M77" ca="1" si="270">H77+E77</f>
        <v>0</v>
      </c>
      <c r="L77" s="113">
        <f t="shared" ca="1" si="270"/>
        <v>0</v>
      </c>
      <c r="M77" s="113">
        <f t="shared" ca="1" si="270"/>
        <v>0</v>
      </c>
      <c r="N77" s="114">
        <f ca="1">COUNTIF(OFFSET(class6_1,MATCH(N$1,'6 класс'!$A:$A,0)-7+'Итог по классам'!$B77,,,),"Ф")</f>
        <v>0</v>
      </c>
      <c r="O77" s="111">
        <f ca="1">COUNTIF(OFFSET(class6_1,MATCH(O$1,'6 класс'!$A:$A,0)-7+'Итог по классам'!$B77,,,),"р")</f>
        <v>0</v>
      </c>
      <c r="P77" s="111">
        <f ca="1">COUNTIF(OFFSET(class6_1,MATCH(P$1,'6 класс'!$A:$A,0)-7+'Итог по классам'!$B77,,,),"ш")</f>
        <v>0</v>
      </c>
      <c r="Q77" s="111">
        <f ca="1">COUNTIF(OFFSET(class6_2,MATCH(Q$1,'6 класс'!$A:$A,0)-7+'Итог по классам'!$B77,,,),"Ф")</f>
        <v>0</v>
      </c>
      <c r="R77" s="111">
        <f ca="1">COUNTIF(OFFSET(class6_2,MATCH(R$1,'6 класс'!$A:$A,0)-7+'Итог по классам'!$B77,,,),"р")</f>
        <v>0</v>
      </c>
      <c r="S77" s="111">
        <f ca="1">COUNTIF(OFFSET(class6_2,MATCH(S$1,'6 класс'!$A:$A,0)-7+'Итог по классам'!$B77,,,),"ш")</f>
        <v>0</v>
      </c>
      <c r="T77" s="112">
        <f t="shared" ref="T77:V77" ca="1" si="271">Q77+N77</f>
        <v>0</v>
      </c>
      <c r="U77" s="113">
        <f t="shared" ca="1" si="271"/>
        <v>0</v>
      </c>
      <c r="V77" s="113">
        <f t="shared" ca="1" si="271"/>
        <v>0</v>
      </c>
      <c r="W77" s="114">
        <f ca="1">COUNTIF(OFFSET(class6_1,MATCH(W$1,'6 класс'!$A:$A,0)-7+'Итог по классам'!$B77,,,),"Ф")</f>
        <v>0</v>
      </c>
      <c r="X77" s="111">
        <f ca="1">COUNTIF(OFFSET(class6_1,MATCH(X$1,'6 класс'!$A:$A,0)-7+'Итог по классам'!$B77,,,),"р")</f>
        <v>0</v>
      </c>
      <c r="Y77" s="111">
        <f ca="1">COUNTIF(OFFSET(class6_1,MATCH(Y$1,'6 класс'!$A:$A,0)-7+'Итог по классам'!$B77,,,),"ш")</f>
        <v>0</v>
      </c>
      <c r="Z77" s="111">
        <f ca="1">COUNTIF(OFFSET(class6_2,MATCH(Z$1,'6 класс'!$A:$A,0)-7+'Итог по классам'!$B77,,,),"Ф")</f>
        <v>0</v>
      </c>
      <c r="AA77" s="111">
        <f ca="1">COUNTIF(OFFSET(class6_2,MATCH(AA$1,'6 класс'!$A:$A,0)-7+'Итог по классам'!$B77,,,),"р")</f>
        <v>0</v>
      </c>
      <c r="AB77" s="111">
        <f ca="1">COUNTIF(OFFSET(class6_2,MATCH(AB$1,'6 класс'!$A:$A,0)-7+'Итог по классам'!$B77,,,),"ш")</f>
        <v>0</v>
      </c>
      <c r="AC77" s="112">
        <f t="shared" ref="AC77:AE77" ca="1" si="272">Z77+W77</f>
        <v>0</v>
      </c>
      <c r="AD77" s="113">
        <f t="shared" ca="1" si="272"/>
        <v>0</v>
      </c>
      <c r="AE77" s="113">
        <f t="shared" ca="1" si="272"/>
        <v>0</v>
      </c>
      <c r="AF77" s="114" t="e">
        <f ca="1">COUNTIF(OFFSET(class6_1,MATCH(AF$1,'6 класс'!$A:$A,0)-7+'Итог по классам'!$B77,,,),"Ф")</f>
        <v>#N/A</v>
      </c>
      <c r="AG77" s="111" t="e">
        <f ca="1">COUNTIF(OFFSET(class6_1,MATCH(AG$1,'6 класс'!$A:$A,0)-7+'Итог по классам'!$B77,,,),"р")</f>
        <v>#N/A</v>
      </c>
      <c r="AH77" s="111" t="e">
        <f ca="1">COUNTIF(OFFSET(class6_1,MATCH(AH$1,'6 класс'!$A:$A,0)-7+'Итог по классам'!$B77,,,),"ш")</f>
        <v>#N/A</v>
      </c>
      <c r="AI77" s="111" t="e">
        <f ca="1">COUNTIF(OFFSET(class6_2,MATCH(AI$1,'6 класс'!$A:$A,0)-7+'Итог по классам'!$B77,,,),"Ф")</f>
        <v>#N/A</v>
      </c>
      <c r="AJ77" s="111" t="e">
        <f ca="1">COUNTIF(OFFSET(class6_2,MATCH(AJ$1,'6 класс'!$A:$A,0)-7+'Итог по классам'!$B77,,,),"р")</f>
        <v>#N/A</v>
      </c>
      <c r="AK77" s="111" t="e">
        <f ca="1">COUNTIF(OFFSET(class6_2,MATCH(AK$1,'6 класс'!$A:$A,0)-7+'Итог по классам'!$B77,,,),"ш")</f>
        <v>#N/A</v>
      </c>
      <c r="AL77" s="112" t="e">
        <f t="shared" ref="AL77:AN77" ca="1" si="273">AI77+AF77</f>
        <v>#N/A</v>
      </c>
      <c r="AM77" s="113" t="e">
        <f t="shared" ca="1" si="273"/>
        <v>#N/A</v>
      </c>
      <c r="AN77" s="113" t="e">
        <f t="shared" ca="1" si="273"/>
        <v>#N/A</v>
      </c>
    </row>
    <row r="78" spans="1:40" ht="15.75" x14ac:dyDescent="0.25">
      <c r="A78" s="68">
        <f t="shared" si="261"/>
        <v>3</v>
      </c>
      <c r="B78" s="23">
        <v>4</v>
      </c>
      <c r="C78" s="110" t="s">
        <v>95</v>
      </c>
      <c r="D78" s="110" t="s">
        <v>106</v>
      </c>
      <c r="E78" s="111">
        <f ca="1">COUNTIF(OFFSET(class6_1,MATCH(E$1,'6 класс'!$A:$A,0)-7+'Итог по классам'!$B78,,,),"Ф")</f>
        <v>0</v>
      </c>
      <c r="F78" s="111">
        <f ca="1">COUNTIF(OFFSET(class6_1,MATCH(F$1,'6 класс'!$A:$A,0)-7+'Итог по классам'!$B78,,,),"р")</f>
        <v>0</v>
      </c>
      <c r="G78" s="111">
        <f ca="1">COUNTIF(OFFSET(class6_1,MATCH(G$1,'6 класс'!$A:$A,0)-7+'Итог по классам'!$B78,,,),"ш")</f>
        <v>0</v>
      </c>
      <c r="H78" s="111">
        <f ca="1">COUNTIF(OFFSET(class6_2,MATCH(H$1,'6 класс'!$A:$A,0)-7+'Итог по классам'!$B78,,,),"Ф")</f>
        <v>0</v>
      </c>
      <c r="I78" s="111">
        <f ca="1">COUNTIF(OFFSET(class6_2,MATCH(I$1,'6 класс'!$A:$A,0)-7+'Итог по классам'!$B78,,,),"р")</f>
        <v>0</v>
      </c>
      <c r="J78" s="111">
        <f ca="1">COUNTIF(OFFSET(class6_2,MATCH(J$1,'6 класс'!$A:$A,0)-7+'Итог по классам'!$B78,,,),"ш")</f>
        <v>0</v>
      </c>
      <c r="K78" s="112">
        <f t="shared" ref="K78:M78" ca="1" si="274">H78+E78</f>
        <v>0</v>
      </c>
      <c r="L78" s="113">
        <f t="shared" ca="1" si="274"/>
        <v>0</v>
      </c>
      <c r="M78" s="113">
        <f t="shared" ca="1" si="274"/>
        <v>0</v>
      </c>
      <c r="N78" s="114">
        <f ca="1">COUNTIF(OFFSET(class6_1,MATCH(N$1,'6 класс'!$A:$A,0)-7+'Итог по классам'!$B78,,,),"Ф")</f>
        <v>0</v>
      </c>
      <c r="O78" s="111">
        <f ca="1">COUNTIF(OFFSET(class6_1,MATCH(O$1,'6 класс'!$A:$A,0)-7+'Итог по классам'!$B78,,,),"р")</f>
        <v>0</v>
      </c>
      <c r="P78" s="111">
        <f ca="1">COUNTIF(OFFSET(class6_1,MATCH(P$1,'6 класс'!$A:$A,0)-7+'Итог по классам'!$B78,,,),"ш")</f>
        <v>0</v>
      </c>
      <c r="Q78" s="111">
        <f ca="1">COUNTIF(OFFSET(class6_2,MATCH(Q$1,'6 класс'!$A:$A,0)-7+'Итог по классам'!$B78,,,),"Ф")</f>
        <v>0</v>
      </c>
      <c r="R78" s="111">
        <f ca="1">COUNTIF(OFFSET(class6_2,MATCH(R$1,'6 класс'!$A:$A,0)-7+'Итог по классам'!$B78,,,),"р")</f>
        <v>0</v>
      </c>
      <c r="S78" s="111">
        <f ca="1">COUNTIF(OFFSET(class6_2,MATCH(S$1,'6 класс'!$A:$A,0)-7+'Итог по классам'!$B78,,,),"ш")</f>
        <v>0</v>
      </c>
      <c r="T78" s="112">
        <f t="shared" ref="T78:V78" ca="1" si="275">Q78+N78</f>
        <v>0</v>
      </c>
      <c r="U78" s="113">
        <f t="shared" ca="1" si="275"/>
        <v>0</v>
      </c>
      <c r="V78" s="113">
        <f t="shared" ca="1" si="275"/>
        <v>0</v>
      </c>
      <c r="W78" s="114">
        <f ca="1">COUNTIF(OFFSET(class6_1,MATCH(W$1,'6 класс'!$A:$A,0)-7+'Итог по классам'!$B78,,,),"Ф")</f>
        <v>0</v>
      </c>
      <c r="X78" s="111">
        <f ca="1">COUNTIF(OFFSET(class6_1,MATCH(X$1,'6 класс'!$A:$A,0)-7+'Итог по классам'!$B78,,,),"р")</f>
        <v>0</v>
      </c>
      <c r="Y78" s="111">
        <f ca="1">COUNTIF(OFFSET(class6_1,MATCH(Y$1,'6 класс'!$A:$A,0)-7+'Итог по классам'!$B78,,,),"ш")</f>
        <v>0</v>
      </c>
      <c r="Z78" s="111">
        <f ca="1">COUNTIF(OFFSET(class6_2,MATCH(Z$1,'6 класс'!$A:$A,0)-7+'Итог по классам'!$B78,,,),"Ф")</f>
        <v>0</v>
      </c>
      <c r="AA78" s="111">
        <f ca="1">COUNTIF(OFFSET(class6_2,MATCH(AA$1,'6 класс'!$A:$A,0)-7+'Итог по классам'!$B78,,,),"р")</f>
        <v>0</v>
      </c>
      <c r="AB78" s="111">
        <f ca="1">COUNTIF(OFFSET(class6_2,MATCH(AB$1,'6 класс'!$A:$A,0)-7+'Итог по классам'!$B78,,,),"ш")</f>
        <v>0</v>
      </c>
      <c r="AC78" s="112">
        <f t="shared" ref="AC78:AE78" ca="1" si="276">Z78+W78</f>
        <v>0</v>
      </c>
      <c r="AD78" s="113">
        <f t="shared" ca="1" si="276"/>
        <v>0</v>
      </c>
      <c r="AE78" s="113">
        <f t="shared" ca="1" si="276"/>
        <v>0</v>
      </c>
      <c r="AF78" s="114" t="e">
        <f ca="1">COUNTIF(OFFSET(class6_1,MATCH(AF$1,'6 класс'!$A:$A,0)-7+'Итог по классам'!$B78,,,),"Ф")</f>
        <v>#N/A</v>
      </c>
      <c r="AG78" s="111" t="e">
        <f ca="1">COUNTIF(OFFSET(class6_1,MATCH(AG$1,'6 класс'!$A:$A,0)-7+'Итог по классам'!$B78,,,),"р")</f>
        <v>#N/A</v>
      </c>
      <c r="AH78" s="111" t="e">
        <f ca="1">COUNTIF(OFFSET(class6_1,MATCH(AH$1,'6 класс'!$A:$A,0)-7+'Итог по классам'!$B78,,,),"ш")</f>
        <v>#N/A</v>
      </c>
      <c r="AI78" s="111" t="e">
        <f ca="1">COUNTIF(OFFSET(class6_2,MATCH(AI$1,'6 класс'!$A:$A,0)-7+'Итог по классам'!$B78,,,),"Ф")</f>
        <v>#N/A</v>
      </c>
      <c r="AJ78" s="111" t="e">
        <f ca="1">COUNTIF(OFFSET(class6_2,MATCH(AJ$1,'6 класс'!$A:$A,0)-7+'Итог по классам'!$B78,,,),"р")</f>
        <v>#N/A</v>
      </c>
      <c r="AK78" s="111" t="e">
        <f ca="1">COUNTIF(OFFSET(class6_2,MATCH(AK$1,'6 класс'!$A:$A,0)-7+'Итог по классам'!$B78,,,),"ш")</f>
        <v>#N/A</v>
      </c>
      <c r="AL78" s="112" t="e">
        <f t="shared" ref="AL78:AN78" ca="1" si="277">AI78+AF78</f>
        <v>#N/A</v>
      </c>
      <c r="AM78" s="113" t="e">
        <f t="shared" ca="1" si="277"/>
        <v>#N/A</v>
      </c>
      <c r="AN78" s="113" t="e">
        <f t="shared" ca="1" si="277"/>
        <v>#N/A</v>
      </c>
    </row>
    <row r="79" spans="1:40" ht="15.75" x14ac:dyDescent="0.25">
      <c r="A79" s="68">
        <f t="shared" si="261"/>
        <v>3</v>
      </c>
      <c r="B79" s="23">
        <v>5</v>
      </c>
      <c r="C79" s="110" t="s">
        <v>76</v>
      </c>
      <c r="D79" s="110" t="s">
        <v>106</v>
      </c>
      <c r="E79" s="111">
        <f ca="1">COUNTIF(OFFSET(class6_1,MATCH(E$1,'6 класс'!$A:$A,0)-7+'Итог по классам'!$B79,,,),"Ф")</f>
        <v>0</v>
      </c>
      <c r="F79" s="111">
        <f ca="1">COUNTIF(OFFSET(class6_1,MATCH(F$1,'6 класс'!$A:$A,0)-7+'Итог по классам'!$B79,,,),"р")</f>
        <v>0</v>
      </c>
      <c r="G79" s="111">
        <f ca="1">COUNTIF(OFFSET(class6_1,MATCH(G$1,'6 класс'!$A:$A,0)-7+'Итог по классам'!$B79,,,),"ш")</f>
        <v>2</v>
      </c>
      <c r="H79" s="111">
        <f ca="1">COUNTIF(OFFSET(class6_2,MATCH(H$1,'6 класс'!$A:$A,0)-7+'Итог по классам'!$B79,,,),"Ф")</f>
        <v>0</v>
      </c>
      <c r="I79" s="111">
        <f ca="1">COUNTIF(OFFSET(class6_2,MATCH(I$1,'6 класс'!$A:$A,0)-7+'Итог по классам'!$B79,,,),"р")</f>
        <v>0</v>
      </c>
      <c r="J79" s="111">
        <f ca="1">COUNTIF(OFFSET(class6_2,MATCH(J$1,'6 класс'!$A:$A,0)-7+'Итог по классам'!$B79,,,),"ш")</f>
        <v>2</v>
      </c>
      <c r="K79" s="112">
        <f t="shared" ref="K79:M79" ca="1" si="278">H79+E79</f>
        <v>0</v>
      </c>
      <c r="L79" s="113">
        <f t="shared" ca="1" si="278"/>
        <v>0</v>
      </c>
      <c r="M79" s="113">
        <f t="shared" ca="1" si="278"/>
        <v>4</v>
      </c>
      <c r="N79" s="114">
        <f ca="1">COUNTIF(OFFSET(class6_1,MATCH(N$1,'6 класс'!$A:$A,0)-7+'Итог по классам'!$B79,,,),"Ф")</f>
        <v>0</v>
      </c>
      <c r="O79" s="111">
        <f ca="1">COUNTIF(OFFSET(class6_1,MATCH(O$1,'6 класс'!$A:$A,0)-7+'Итог по классам'!$B79,,,),"р")</f>
        <v>0</v>
      </c>
      <c r="P79" s="111">
        <f ca="1">COUNTIF(OFFSET(class6_1,MATCH(P$1,'6 класс'!$A:$A,0)-7+'Итог по классам'!$B79,,,),"ш")</f>
        <v>2</v>
      </c>
      <c r="Q79" s="111">
        <f ca="1">COUNTIF(OFFSET(class6_2,MATCH(Q$1,'6 класс'!$A:$A,0)-7+'Итог по классам'!$B79,,,),"Ф")</f>
        <v>0</v>
      </c>
      <c r="R79" s="111">
        <f ca="1">COUNTIF(OFFSET(class6_2,MATCH(R$1,'6 класс'!$A:$A,0)-7+'Итог по классам'!$B79,,,),"р")</f>
        <v>0</v>
      </c>
      <c r="S79" s="111">
        <f ca="1">COUNTIF(OFFSET(class6_2,MATCH(S$1,'6 класс'!$A:$A,0)-7+'Итог по классам'!$B79,,,),"ш")</f>
        <v>2</v>
      </c>
      <c r="T79" s="112">
        <f t="shared" ref="T79:V79" ca="1" si="279">Q79+N79</f>
        <v>0</v>
      </c>
      <c r="U79" s="113">
        <f t="shared" ca="1" si="279"/>
        <v>0</v>
      </c>
      <c r="V79" s="113">
        <f t="shared" ca="1" si="279"/>
        <v>4</v>
      </c>
      <c r="W79" s="114">
        <f ca="1">COUNTIF(OFFSET(class6_1,MATCH(W$1,'6 класс'!$A:$A,0)-7+'Итог по классам'!$B79,,,),"Ф")</f>
        <v>0</v>
      </c>
      <c r="X79" s="111">
        <f ca="1">COUNTIF(OFFSET(class6_1,MATCH(X$1,'6 класс'!$A:$A,0)-7+'Итог по классам'!$B79,,,),"р")</f>
        <v>0</v>
      </c>
      <c r="Y79" s="111">
        <f ca="1">COUNTIF(OFFSET(class6_1,MATCH(Y$1,'6 класс'!$A:$A,0)-7+'Итог по классам'!$B79,,,),"ш")</f>
        <v>2</v>
      </c>
      <c r="Z79" s="111">
        <f ca="1">COUNTIF(OFFSET(class6_2,MATCH(Z$1,'6 класс'!$A:$A,0)-7+'Итог по классам'!$B79,,,),"Ф")</f>
        <v>0</v>
      </c>
      <c r="AA79" s="111">
        <f ca="1">COUNTIF(OFFSET(class6_2,MATCH(AA$1,'6 класс'!$A:$A,0)-7+'Итог по классам'!$B79,,,),"р")</f>
        <v>0</v>
      </c>
      <c r="AB79" s="111">
        <f ca="1">COUNTIF(OFFSET(class6_2,MATCH(AB$1,'6 класс'!$A:$A,0)-7+'Итог по классам'!$B79,,,),"ш")</f>
        <v>2</v>
      </c>
      <c r="AC79" s="112">
        <f t="shared" ref="AC79:AE79" ca="1" si="280">Z79+W79</f>
        <v>0</v>
      </c>
      <c r="AD79" s="113">
        <f t="shared" ca="1" si="280"/>
        <v>0</v>
      </c>
      <c r="AE79" s="113">
        <f t="shared" ca="1" si="280"/>
        <v>4</v>
      </c>
      <c r="AF79" s="114" t="e">
        <f ca="1">COUNTIF(OFFSET(class6_1,MATCH(AF$1,'6 класс'!$A:$A,0)-7+'Итог по классам'!$B79,,,),"Ф")</f>
        <v>#N/A</v>
      </c>
      <c r="AG79" s="111" t="e">
        <f ca="1">COUNTIF(OFFSET(class6_1,MATCH(AG$1,'6 класс'!$A:$A,0)-7+'Итог по классам'!$B79,,,),"р")</f>
        <v>#N/A</v>
      </c>
      <c r="AH79" s="111" t="e">
        <f ca="1">COUNTIF(OFFSET(class6_1,MATCH(AH$1,'6 класс'!$A:$A,0)-7+'Итог по классам'!$B79,,,),"ш")</f>
        <v>#N/A</v>
      </c>
      <c r="AI79" s="111" t="e">
        <f ca="1">COUNTIF(OFFSET(class6_2,MATCH(AI$1,'6 класс'!$A:$A,0)-7+'Итог по классам'!$B79,,,),"Ф")</f>
        <v>#N/A</v>
      </c>
      <c r="AJ79" s="111" t="e">
        <f ca="1">COUNTIF(OFFSET(class6_2,MATCH(AJ$1,'6 класс'!$A:$A,0)-7+'Итог по классам'!$B79,,,),"р")</f>
        <v>#N/A</v>
      </c>
      <c r="AK79" s="111" t="e">
        <f ca="1">COUNTIF(OFFSET(class6_2,MATCH(AK$1,'6 класс'!$A:$A,0)-7+'Итог по классам'!$B79,,,),"ш")</f>
        <v>#N/A</v>
      </c>
      <c r="AL79" s="112" t="e">
        <f t="shared" ref="AL79:AN79" ca="1" si="281">AI79+AF79</f>
        <v>#N/A</v>
      </c>
      <c r="AM79" s="113" t="e">
        <f t="shared" ca="1" si="281"/>
        <v>#N/A</v>
      </c>
      <c r="AN79" s="113" t="e">
        <f t="shared" ca="1" si="281"/>
        <v>#N/A</v>
      </c>
    </row>
    <row r="80" spans="1:40" ht="15.75" x14ac:dyDescent="0.25">
      <c r="A80" s="68">
        <f t="shared" si="261"/>
        <v>3</v>
      </c>
      <c r="B80" s="23">
        <v>6</v>
      </c>
      <c r="C80" s="110" t="s">
        <v>96</v>
      </c>
      <c r="D80" s="110" t="s">
        <v>106</v>
      </c>
      <c r="E80" s="111">
        <f ca="1">COUNTIF(OFFSET(class6_1,MATCH(E$1,'6 класс'!$A:$A,0)-7+'Итог по классам'!$B80,,,),"Ф")</f>
        <v>0</v>
      </c>
      <c r="F80" s="111">
        <f ca="1">COUNTIF(OFFSET(class6_1,MATCH(F$1,'6 класс'!$A:$A,0)-7+'Итог по классам'!$B80,,,),"р")</f>
        <v>0</v>
      </c>
      <c r="G80" s="111">
        <f ca="1">COUNTIF(OFFSET(class6_1,MATCH(G$1,'6 класс'!$A:$A,0)-7+'Итог по классам'!$B80,,,),"ш")</f>
        <v>0</v>
      </c>
      <c r="H80" s="111">
        <f ca="1">COUNTIF(OFFSET(class6_2,MATCH(H$1,'6 класс'!$A:$A,0)-7+'Итог по классам'!$B80,,,),"Ф")</f>
        <v>0</v>
      </c>
      <c r="I80" s="111">
        <f ca="1">COUNTIF(OFFSET(class6_2,MATCH(I$1,'6 класс'!$A:$A,0)-7+'Итог по классам'!$B80,,,),"р")</f>
        <v>0</v>
      </c>
      <c r="J80" s="111">
        <f ca="1">COUNTIF(OFFSET(class6_2,MATCH(J$1,'6 класс'!$A:$A,0)-7+'Итог по классам'!$B80,,,),"ш")</f>
        <v>0</v>
      </c>
      <c r="K80" s="112">
        <f t="shared" ref="K80:M80" ca="1" si="282">H80+E80</f>
        <v>0</v>
      </c>
      <c r="L80" s="113">
        <f t="shared" ca="1" si="282"/>
        <v>0</v>
      </c>
      <c r="M80" s="113">
        <f t="shared" ca="1" si="282"/>
        <v>0</v>
      </c>
      <c r="N80" s="114">
        <f ca="1">COUNTIF(OFFSET(class6_1,MATCH(N$1,'6 класс'!$A:$A,0)-7+'Итог по классам'!$B80,,,),"Ф")</f>
        <v>0</v>
      </c>
      <c r="O80" s="111">
        <f ca="1">COUNTIF(OFFSET(class6_1,MATCH(O$1,'6 класс'!$A:$A,0)-7+'Итог по классам'!$B80,,,),"р")</f>
        <v>0</v>
      </c>
      <c r="P80" s="111">
        <f ca="1">COUNTIF(OFFSET(class6_1,MATCH(P$1,'6 класс'!$A:$A,0)-7+'Итог по классам'!$B80,,,),"ш")</f>
        <v>0</v>
      </c>
      <c r="Q80" s="111">
        <f ca="1">COUNTIF(OFFSET(class6_2,MATCH(Q$1,'6 класс'!$A:$A,0)-7+'Итог по классам'!$B80,,,),"Ф")</f>
        <v>0</v>
      </c>
      <c r="R80" s="111">
        <f ca="1">COUNTIF(OFFSET(class6_2,MATCH(R$1,'6 класс'!$A:$A,0)-7+'Итог по классам'!$B80,,,),"р")</f>
        <v>0</v>
      </c>
      <c r="S80" s="111">
        <f ca="1">COUNTIF(OFFSET(class6_2,MATCH(S$1,'6 класс'!$A:$A,0)-7+'Итог по классам'!$B80,,,),"ш")</f>
        <v>0</v>
      </c>
      <c r="T80" s="112">
        <f t="shared" ref="T80:V80" ca="1" si="283">Q80+N80</f>
        <v>0</v>
      </c>
      <c r="U80" s="113">
        <f t="shared" ca="1" si="283"/>
        <v>0</v>
      </c>
      <c r="V80" s="113">
        <f t="shared" ca="1" si="283"/>
        <v>0</v>
      </c>
      <c r="W80" s="114">
        <f ca="1">COUNTIF(OFFSET(class6_1,MATCH(W$1,'6 класс'!$A:$A,0)-7+'Итог по классам'!$B80,,,),"Ф")</f>
        <v>0</v>
      </c>
      <c r="X80" s="111">
        <f ca="1">COUNTIF(OFFSET(class6_1,MATCH(X$1,'6 класс'!$A:$A,0)-7+'Итог по классам'!$B80,,,),"р")</f>
        <v>0</v>
      </c>
      <c r="Y80" s="111">
        <f ca="1">COUNTIF(OFFSET(class6_1,MATCH(Y$1,'6 класс'!$A:$A,0)-7+'Итог по классам'!$B80,,,),"ш")</f>
        <v>0</v>
      </c>
      <c r="Z80" s="111">
        <f ca="1">COUNTIF(OFFSET(class6_2,MATCH(Z$1,'6 класс'!$A:$A,0)-7+'Итог по классам'!$B80,,,),"Ф")</f>
        <v>0</v>
      </c>
      <c r="AA80" s="111">
        <f ca="1">COUNTIF(OFFSET(class6_2,MATCH(AA$1,'6 класс'!$A:$A,0)-7+'Итог по классам'!$B80,,,),"р")</f>
        <v>0</v>
      </c>
      <c r="AB80" s="111">
        <f ca="1">COUNTIF(OFFSET(class6_2,MATCH(AB$1,'6 класс'!$A:$A,0)-7+'Итог по классам'!$B80,,,),"ш")</f>
        <v>0</v>
      </c>
      <c r="AC80" s="112">
        <f t="shared" ref="AC80:AE80" ca="1" si="284">Z80+W80</f>
        <v>0</v>
      </c>
      <c r="AD80" s="113">
        <f t="shared" ca="1" si="284"/>
        <v>0</v>
      </c>
      <c r="AE80" s="113">
        <f t="shared" ca="1" si="284"/>
        <v>0</v>
      </c>
      <c r="AF80" s="114" t="e">
        <f ca="1">COUNTIF(OFFSET(class6_1,MATCH(AF$1,'6 класс'!$A:$A,0)-7+'Итог по классам'!$B80,,,),"Ф")</f>
        <v>#N/A</v>
      </c>
      <c r="AG80" s="111" t="e">
        <f ca="1">COUNTIF(OFFSET(class6_1,MATCH(AG$1,'6 класс'!$A:$A,0)-7+'Итог по классам'!$B80,,,),"р")</f>
        <v>#N/A</v>
      </c>
      <c r="AH80" s="111" t="e">
        <f ca="1">COUNTIF(OFFSET(class6_1,MATCH(AH$1,'6 класс'!$A:$A,0)-7+'Итог по классам'!$B80,,,),"ш")</f>
        <v>#N/A</v>
      </c>
      <c r="AI80" s="111" t="e">
        <f ca="1">COUNTIF(OFFSET(class6_2,MATCH(AI$1,'6 класс'!$A:$A,0)-7+'Итог по классам'!$B80,,,),"Ф")</f>
        <v>#N/A</v>
      </c>
      <c r="AJ80" s="111" t="e">
        <f ca="1">COUNTIF(OFFSET(class6_2,MATCH(AJ$1,'6 класс'!$A:$A,0)-7+'Итог по классам'!$B80,,,),"р")</f>
        <v>#N/A</v>
      </c>
      <c r="AK80" s="111" t="e">
        <f ca="1">COUNTIF(OFFSET(class6_2,MATCH(AK$1,'6 класс'!$A:$A,0)-7+'Итог по классам'!$B80,,,),"ш")</f>
        <v>#N/A</v>
      </c>
      <c r="AL80" s="112" t="e">
        <f t="shared" ref="AL80:AN80" ca="1" si="285">AI80+AF80</f>
        <v>#N/A</v>
      </c>
      <c r="AM80" s="113" t="e">
        <f t="shared" ca="1" si="285"/>
        <v>#N/A</v>
      </c>
      <c r="AN80" s="113" t="e">
        <f t="shared" ca="1" si="285"/>
        <v>#N/A</v>
      </c>
    </row>
    <row r="81" spans="1:40" ht="15.75" x14ac:dyDescent="0.25">
      <c r="A81" s="68">
        <f t="shared" si="261"/>
        <v>3</v>
      </c>
      <c r="B81" s="23">
        <v>7</v>
      </c>
      <c r="C81" s="110" t="s">
        <v>77</v>
      </c>
      <c r="D81" s="110" t="s">
        <v>106</v>
      </c>
      <c r="E81" s="111">
        <f ca="1">COUNTIF(OFFSET(class6_1,MATCH(E$1,'6 класс'!$A:$A,0)-7+'Итог по классам'!$B81,,,),"Ф")</f>
        <v>0</v>
      </c>
      <c r="F81" s="111">
        <f ca="1">COUNTIF(OFFSET(class6_1,MATCH(F$1,'6 класс'!$A:$A,0)-7+'Итог по классам'!$B81,,,),"р")</f>
        <v>0</v>
      </c>
      <c r="G81" s="111">
        <f ca="1">COUNTIF(OFFSET(class6_1,MATCH(G$1,'6 класс'!$A:$A,0)-7+'Итог по классам'!$B81,,,),"ш")</f>
        <v>5</v>
      </c>
      <c r="H81" s="111">
        <f ca="1">COUNTIF(OFFSET(class6_2,MATCH(H$1,'6 класс'!$A:$A,0)-7+'Итог по классам'!$B81,,,),"Ф")</f>
        <v>1</v>
      </c>
      <c r="I81" s="111">
        <f ca="1">COUNTIF(OFFSET(class6_2,MATCH(I$1,'6 класс'!$A:$A,0)-7+'Итог по классам'!$B81,,,),"р")</f>
        <v>0</v>
      </c>
      <c r="J81" s="111">
        <f ca="1">COUNTIF(OFFSET(class6_2,MATCH(J$1,'6 класс'!$A:$A,0)-7+'Итог по классам'!$B81,,,),"ш")</f>
        <v>5</v>
      </c>
      <c r="K81" s="112">
        <f t="shared" ref="K81:M81" ca="1" si="286">H81+E81</f>
        <v>1</v>
      </c>
      <c r="L81" s="113">
        <f t="shared" ca="1" si="286"/>
        <v>0</v>
      </c>
      <c r="M81" s="113">
        <f t="shared" ca="1" si="286"/>
        <v>10</v>
      </c>
      <c r="N81" s="114">
        <f ca="1">COUNTIF(OFFSET(class6_1,MATCH(N$1,'6 класс'!$A:$A,0)-7+'Итог по классам'!$B81,,,),"Ф")</f>
        <v>0</v>
      </c>
      <c r="O81" s="111">
        <f ca="1">COUNTIF(OFFSET(class6_1,MATCH(O$1,'6 класс'!$A:$A,0)-7+'Итог по классам'!$B81,,,),"р")</f>
        <v>0</v>
      </c>
      <c r="P81" s="111">
        <f ca="1">COUNTIF(OFFSET(class6_1,MATCH(P$1,'6 класс'!$A:$A,0)-7+'Итог по классам'!$B81,,,),"ш")</f>
        <v>5</v>
      </c>
      <c r="Q81" s="111">
        <f ca="1">COUNTIF(OFFSET(class6_2,MATCH(Q$1,'6 класс'!$A:$A,0)-7+'Итог по классам'!$B81,,,),"Ф")</f>
        <v>1</v>
      </c>
      <c r="R81" s="111">
        <f ca="1">COUNTIF(OFFSET(class6_2,MATCH(R$1,'6 класс'!$A:$A,0)-7+'Итог по классам'!$B81,,,),"р")</f>
        <v>0</v>
      </c>
      <c r="S81" s="111">
        <f ca="1">COUNTIF(OFFSET(class6_2,MATCH(S$1,'6 класс'!$A:$A,0)-7+'Итог по классам'!$B81,,,),"ш")</f>
        <v>5</v>
      </c>
      <c r="T81" s="112">
        <f t="shared" ref="T81:V81" ca="1" si="287">Q81+N81</f>
        <v>1</v>
      </c>
      <c r="U81" s="113">
        <f t="shared" ca="1" si="287"/>
        <v>0</v>
      </c>
      <c r="V81" s="113">
        <f t="shared" ca="1" si="287"/>
        <v>10</v>
      </c>
      <c r="W81" s="114">
        <f ca="1">COUNTIF(OFFSET(class6_1,MATCH(W$1,'6 класс'!$A:$A,0)-7+'Итог по классам'!$B81,,,),"Ф")</f>
        <v>0</v>
      </c>
      <c r="X81" s="111">
        <f ca="1">COUNTIF(OFFSET(class6_1,MATCH(X$1,'6 класс'!$A:$A,0)-7+'Итог по классам'!$B81,,,),"р")</f>
        <v>0</v>
      </c>
      <c r="Y81" s="111">
        <f ca="1">COUNTIF(OFFSET(class6_1,MATCH(Y$1,'6 класс'!$A:$A,0)-7+'Итог по классам'!$B81,,,),"ш")</f>
        <v>5</v>
      </c>
      <c r="Z81" s="111">
        <f ca="1">COUNTIF(OFFSET(class6_2,MATCH(Z$1,'6 класс'!$A:$A,0)-7+'Итог по классам'!$B81,,,),"Ф")</f>
        <v>1</v>
      </c>
      <c r="AA81" s="111">
        <f ca="1">COUNTIF(OFFSET(class6_2,MATCH(AA$1,'6 класс'!$A:$A,0)-7+'Итог по классам'!$B81,,,),"р")</f>
        <v>0</v>
      </c>
      <c r="AB81" s="111">
        <f ca="1">COUNTIF(OFFSET(class6_2,MATCH(AB$1,'6 класс'!$A:$A,0)-7+'Итог по классам'!$B81,,,),"ш")</f>
        <v>5</v>
      </c>
      <c r="AC81" s="112">
        <f t="shared" ref="AC81:AE81" ca="1" si="288">Z81+W81</f>
        <v>1</v>
      </c>
      <c r="AD81" s="113">
        <f t="shared" ca="1" si="288"/>
        <v>0</v>
      </c>
      <c r="AE81" s="113">
        <f t="shared" ca="1" si="288"/>
        <v>10</v>
      </c>
      <c r="AF81" s="114" t="e">
        <f ca="1">COUNTIF(OFFSET(class6_1,MATCH(AF$1,'6 класс'!$A:$A,0)-7+'Итог по классам'!$B81,,,),"Ф")</f>
        <v>#N/A</v>
      </c>
      <c r="AG81" s="111" t="e">
        <f ca="1">COUNTIF(OFFSET(class6_1,MATCH(AG$1,'6 класс'!$A:$A,0)-7+'Итог по классам'!$B81,,,),"р")</f>
        <v>#N/A</v>
      </c>
      <c r="AH81" s="111" t="e">
        <f ca="1">COUNTIF(OFFSET(class6_1,MATCH(AH$1,'6 класс'!$A:$A,0)-7+'Итог по классам'!$B81,,,),"ш")</f>
        <v>#N/A</v>
      </c>
      <c r="AI81" s="111" t="e">
        <f ca="1">COUNTIF(OFFSET(class6_2,MATCH(AI$1,'6 класс'!$A:$A,0)-7+'Итог по классам'!$B81,,,),"Ф")</f>
        <v>#N/A</v>
      </c>
      <c r="AJ81" s="111" t="e">
        <f ca="1">COUNTIF(OFFSET(class6_2,MATCH(AJ$1,'6 класс'!$A:$A,0)-7+'Итог по классам'!$B81,,,),"р")</f>
        <v>#N/A</v>
      </c>
      <c r="AK81" s="111" t="e">
        <f ca="1">COUNTIF(OFFSET(class6_2,MATCH(AK$1,'6 класс'!$A:$A,0)-7+'Итог по классам'!$B81,,,),"ш")</f>
        <v>#N/A</v>
      </c>
      <c r="AL81" s="112" t="e">
        <f t="shared" ref="AL81:AN81" ca="1" si="289">AI81+AF81</f>
        <v>#N/A</v>
      </c>
      <c r="AM81" s="113" t="e">
        <f t="shared" ca="1" si="289"/>
        <v>#N/A</v>
      </c>
      <c r="AN81" s="113" t="e">
        <f t="shared" ca="1" si="289"/>
        <v>#N/A</v>
      </c>
    </row>
    <row r="82" spans="1:40" ht="15.75" x14ac:dyDescent="0.25">
      <c r="A82" s="68">
        <f t="shared" si="261"/>
        <v>3</v>
      </c>
      <c r="B82" s="23">
        <v>8</v>
      </c>
      <c r="C82" s="110" t="s">
        <v>97</v>
      </c>
      <c r="D82" s="110" t="s">
        <v>106</v>
      </c>
      <c r="E82" s="111">
        <f ca="1">COUNTIF(OFFSET(class6_1,MATCH(E$1,'6 класс'!$A:$A,0)-7+'Итог по классам'!$B82,,,),"Ф")</f>
        <v>0</v>
      </c>
      <c r="F82" s="111">
        <f ca="1">COUNTIF(OFFSET(class6_1,MATCH(F$1,'6 класс'!$A:$A,0)-7+'Итог по классам'!$B82,,,),"р")</f>
        <v>0</v>
      </c>
      <c r="G82" s="111">
        <f ca="1">COUNTIF(OFFSET(class6_1,MATCH(G$1,'6 класс'!$A:$A,0)-7+'Итог по классам'!$B82,,,),"ш")</f>
        <v>0</v>
      </c>
      <c r="H82" s="111">
        <f ca="1">COUNTIF(OFFSET(class6_2,MATCH(H$1,'6 класс'!$A:$A,0)-7+'Итог по классам'!$B82,,,),"Ф")</f>
        <v>0</v>
      </c>
      <c r="I82" s="111">
        <f ca="1">COUNTIF(OFFSET(class6_2,MATCH(I$1,'6 класс'!$A:$A,0)-7+'Итог по классам'!$B82,,,),"р")</f>
        <v>0</v>
      </c>
      <c r="J82" s="111">
        <f ca="1">COUNTIF(OFFSET(class6_2,MATCH(J$1,'6 класс'!$A:$A,0)-7+'Итог по классам'!$B82,,,),"ш")</f>
        <v>1</v>
      </c>
      <c r="K82" s="112">
        <f t="shared" ref="K82:M82" ca="1" si="290">H82+E82</f>
        <v>0</v>
      </c>
      <c r="L82" s="113">
        <f t="shared" ca="1" si="290"/>
        <v>0</v>
      </c>
      <c r="M82" s="113">
        <f t="shared" ca="1" si="290"/>
        <v>1</v>
      </c>
      <c r="N82" s="114">
        <f ca="1">COUNTIF(OFFSET(class6_1,MATCH(N$1,'6 класс'!$A:$A,0)-7+'Итог по классам'!$B82,,,),"Ф")</f>
        <v>0</v>
      </c>
      <c r="O82" s="111">
        <f ca="1">COUNTIF(OFFSET(class6_1,MATCH(O$1,'6 класс'!$A:$A,0)-7+'Итог по классам'!$B82,,,),"р")</f>
        <v>0</v>
      </c>
      <c r="P82" s="111">
        <f ca="1">COUNTIF(OFFSET(class6_1,MATCH(P$1,'6 класс'!$A:$A,0)-7+'Итог по классам'!$B82,,,),"ш")</f>
        <v>0</v>
      </c>
      <c r="Q82" s="111">
        <f ca="1">COUNTIF(OFFSET(class6_2,MATCH(Q$1,'6 класс'!$A:$A,0)-7+'Итог по классам'!$B82,,,),"Ф")</f>
        <v>0</v>
      </c>
      <c r="R82" s="111">
        <f ca="1">COUNTIF(OFFSET(class6_2,MATCH(R$1,'6 класс'!$A:$A,0)-7+'Итог по классам'!$B82,,,),"р")</f>
        <v>0</v>
      </c>
      <c r="S82" s="111">
        <f ca="1">COUNTIF(OFFSET(class6_2,MATCH(S$1,'6 класс'!$A:$A,0)-7+'Итог по классам'!$B82,,,),"ш")</f>
        <v>1</v>
      </c>
      <c r="T82" s="112">
        <f t="shared" ref="T82:V82" ca="1" si="291">Q82+N82</f>
        <v>0</v>
      </c>
      <c r="U82" s="113">
        <f t="shared" ca="1" si="291"/>
        <v>0</v>
      </c>
      <c r="V82" s="113">
        <f t="shared" ca="1" si="291"/>
        <v>1</v>
      </c>
      <c r="W82" s="114">
        <f ca="1">COUNTIF(OFFSET(class6_1,MATCH(W$1,'6 класс'!$A:$A,0)-7+'Итог по классам'!$B82,,,),"Ф")</f>
        <v>0</v>
      </c>
      <c r="X82" s="111">
        <f ca="1">COUNTIF(OFFSET(class6_1,MATCH(X$1,'6 класс'!$A:$A,0)-7+'Итог по классам'!$B82,,,),"р")</f>
        <v>0</v>
      </c>
      <c r="Y82" s="111">
        <f ca="1">COUNTIF(OFFSET(class6_1,MATCH(Y$1,'6 класс'!$A:$A,0)-7+'Итог по классам'!$B82,,,),"ш")</f>
        <v>0</v>
      </c>
      <c r="Z82" s="111">
        <f ca="1">COUNTIF(OFFSET(class6_2,MATCH(Z$1,'6 класс'!$A:$A,0)-7+'Итог по классам'!$B82,,,),"Ф")</f>
        <v>0</v>
      </c>
      <c r="AA82" s="111">
        <f ca="1">COUNTIF(OFFSET(class6_2,MATCH(AA$1,'6 класс'!$A:$A,0)-7+'Итог по классам'!$B82,,,),"р")</f>
        <v>0</v>
      </c>
      <c r="AB82" s="111">
        <f ca="1">COUNTIF(OFFSET(class6_2,MATCH(AB$1,'6 класс'!$A:$A,0)-7+'Итог по классам'!$B82,,,),"ш")</f>
        <v>1</v>
      </c>
      <c r="AC82" s="112">
        <f t="shared" ref="AC82:AE82" ca="1" si="292">Z82+W82</f>
        <v>0</v>
      </c>
      <c r="AD82" s="113">
        <f t="shared" ca="1" si="292"/>
        <v>0</v>
      </c>
      <c r="AE82" s="113">
        <f t="shared" ca="1" si="292"/>
        <v>1</v>
      </c>
      <c r="AF82" s="114" t="e">
        <f ca="1">COUNTIF(OFFSET(class6_1,MATCH(AF$1,'6 класс'!$A:$A,0)-7+'Итог по классам'!$B82,,,),"Ф")</f>
        <v>#N/A</v>
      </c>
      <c r="AG82" s="111" t="e">
        <f ca="1">COUNTIF(OFFSET(class6_1,MATCH(AG$1,'6 класс'!$A:$A,0)-7+'Итог по классам'!$B82,,,),"р")</f>
        <v>#N/A</v>
      </c>
      <c r="AH82" s="111" t="e">
        <f ca="1">COUNTIF(OFFSET(class6_1,MATCH(AH$1,'6 класс'!$A:$A,0)-7+'Итог по классам'!$B82,,,),"ш")</f>
        <v>#N/A</v>
      </c>
      <c r="AI82" s="111" t="e">
        <f ca="1">COUNTIF(OFFSET(class6_2,MATCH(AI$1,'6 класс'!$A:$A,0)-7+'Итог по классам'!$B82,,,),"Ф")</f>
        <v>#N/A</v>
      </c>
      <c r="AJ82" s="111" t="e">
        <f ca="1">COUNTIF(OFFSET(class6_2,MATCH(AJ$1,'6 класс'!$A:$A,0)-7+'Итог по классам'!$B82,,,),"р")</f>
        <v>#N/A</v>
      </c>
      <c r="AK82" s="111" t="e">
        <f ca="1">COUNTIF(OFFSET(class6_2,MATCH(AK$1,'6 класс'!$A:$A,0)-7+'Итог по классам'!$B82,,,),"ш")</f>
        <v>#N/A</v>
      </c>
      <c r="AL82" s="112" t="e">
        <f t="shared" ref="AL82:AN82" ca="1" si="293">AI82+AF82</f>
        <v>#N/A</v>
      </c>
      <c r="AM82" s="113" t="e">
        <f t="shared" ca="1" si="293"/>
        <v>#N/A</v>
      </c>
      <c r="AN82" s="113" t="e">
        <f t="shared" ca="1" si="293"/>
        <v>#N/A</v>
      </c>
    </row>
    <row r="83" spans="1:40" ht="15.75" x14ac:dyDescent="0.25">
      <c r="A83" s="68">
        <f t="shared" si="261"/>
        <v>3</v>
      </c>
      <c r="B83" s="23">
        <v>9</v>
      </c>
      <c r="C83" s="110" t="s">
        <v>98</v>
      </c>
      <c r="D83" s="110" t="s">
        <v>106</v>
      </c>
      <c r="E83" s="111">
        <f ca="1">COUNTIF(OFFSET(class6_1,MATCH(E$1,'6 класс'!$A:$A,0)-7+'Итог по классам'!$B83,,,),"Ф")</f>
        <v>0</v>
      </c>
      <c r="F83" s="111">
        <f ca="1">COUNTIF(OFFSET(class6_1,MATCH(F$1,'6 класс'!$A:$A,0)-7+'Итог по классам'!$B83,,,),"р")</f>
        <v>0</v>
      </c>
      <c r="G83" s="111">
        <f ca="1">COUNTIF(OFFSET(class6_1,MATCH(G$1,'6 класс'!$A:$A,0)-7+'Итог по классам'!$B83,,,),"ш")</f>
        <v>0</v>
      </c>
      <c r="H83" s="111">
        <f ca="1">COUNTIF(OFFSET(class6_2,MATCH(H$1,'6 класс'!$A:$A,0)-7+'Итог по классам'!$B83,,,),"Ф")</f>
        <v>1</v>
      </c>
      <c r="I83" s="111">
        <f ca="1">COUNTIF(OFFSET(class6_2,MATCH(I$1,'6 класс'!$A:$A,0)-7+'Итог по классам'!$B83,,,),"р")</f>
        <v>0</v>
      </c>
      <c r="J83" s="111">
        <f ca="1">COUNTIF(OFFSET(class6_2,MATCH(J$1,'6 класс'!$A:$A,0)-7+'Итог по классам'!$B83,,,),"ш")</f>
        <v>0</v>
      </c>
      <c r="K83" s="112">
        <f t="shared" ref="K83:M83" ca="1" si="294">H83+E83</f>
        <v>1</v>
      </c>
      <c r="L83" s="113">
        <f t="shared" ca="1" si="294"/>
        <v>0</v>
      </c>
      <c r="M83" s="113">
        <f t="shared" ca="1" si="294"/>
        <v>0</v>
      </c>
      <c r="N83" s="114">
        <f ca="1">COUNTIF(OFFSET(class6_1,MATCH(N$1,'6 класс'!$A:$A,0)-7+'Итог по классам'!$B83,,,),"Ф")</f>
        <v>0</v>
      </c>
      <c r="O83" s="111">
        <f ca="1">COUNTIF(OFFSET(class6_1,MATCH(O$1,'6 класс'!$A:$A,0)-7+'Итог по классам'!$B83,,,),"р")</f>
        <v>0</v>
      </c>
      <c r="P83" s="111">
        <f ca="1">COUNTIF(OFFSET(class6_1,MATCH(P$1,'6 класс'!$A:$A,0)-7+'Итог по классам'!$B83,,,),"ш")</f>
        <v>0</v>
      </c>
      <c r="Q83" s="111">
        <f ca="1">COUNTIF(OFFSET(class6_2,MATCH(Q$1,'6 класс'!$A:$A,0)-7+'Итог по классам'!$B83,,,),"Ф")</f>
        <v>1</v>
      </c>
      <c r="R83" s="111">
        <f ca="1">COUNTIF(OFFSET(class6_2,MATCH(R$1,'6 класс'!$A:$A,0)-7+'Итог по классам'!$B83,,,),"р")</f>
        <v>0</v>
      </c>
      <c r="S83" s="111">
        <f ca="1">COUNTIF(OFFSET(class6_2,MATCH(S$1,'6 класс'!$A:$A,0)-7+'Итог по классам'!$B83,,,),"ш")</f>
        <v>0</v>
      </c>
      <c r="T83" s="112">
        <f t="shared" ref="T83:V83" ca="1" si="295">Q83+N83</f>
        <v>1</v>
      </c>
      <c r="U83" s="113">
        <f t="shared" ca="1" si="295"/>
        <v>0</v>
      </c>
      <c r="V83" s="113">
        <f t="shared" ca="1" si="295"/>
        <v>0</v>
      </c>
      <c r="W83" s="114">
        <f ca="1">COUNTIF(OFFSET(class6_1,MATCH(W$1,'6 класс'!$A:$A,0)-7+'Итог по классам'!$B83,,,),"Ф")</f>
        <v>0</v>
      </c>
      <c r="X83" s="111">
        <f ca="1">COUNTIF(OFFSET(class6_1,MATCH(X$1,'6 класс'!$A:$A,0)-7+'Итог по классам'!$B83,,,),"р")</f>
        <v>0</v>
      </c>
      <c r="Y83" s="111">
        <f ca="1">COUNTIF(OFFSET(class6_1,MATCH(Y$1,'6 класс'!$A:$A,0)-7+'Итог по классам'!$B83,,,),"ш")</f>
        <v>0</v>
      </c>
      <c r="Z83" s="111">
        <f ca="1">COUNTIF(OFFSET(class6_2,MATCH(Z$1,'6 класс'!$A:$A,0)-7+'Итог по классам'!$B83,,,),"Ф")</f>
        <v>1</v>
      </c>
      <c r="AA83" s="111">
        <f ca="1">COUNTIF(OFFSET(class6_2,MATCH(AA$1,'6 класс'!$A:$A,0)-7+'Итог по классам'!$B83,,,),"р")</f>
        <v>0</v>
      </c>
      <c r="AB83" s="111">
        <f ca="1">COUNTIF(OFFSET(class6_2,MATCH(AB$1,'6 класс'!$A:$A,0)-7+'Итог по классам'!$B83,,,),"ш")</f>
        <v>0</v>
      </c>
      <c r="AC83" s="112">
        <f t="shared" ref="AC83:AE83" ca="1" si="296">Z83+W83</f>
        <v>1</v>
      </c>
      <c r="AD83" s="113">
        <f t="shared" ca="1" si="296"/>
        <v>0</v>
      </c>
      <c r="AE83" s="113">
        <f t="shared" ca="1" si="296"/>
        <v>0</v>
      </c>
      <c r="AF83" s="114" t="e">
        <f ca="1">COUNTIF(OFFSET(class6_1,MATCH(AF$1,'6 класс'!$A:$A,0)-7+'Итог по классам'!$B83,,,),"Ф")</f>
        <v>#N/A</v>
      </c>
      <c r="AG83" s="111" t="e">
        <f ca="1">COUNTIF(OFFSET(class6_1,MATCH(AG$1,'6 класс'!$A:$A,0)-7+'Итог по классам'!$B83,,,),"р")</f>
        <v>#N/A</v>
      </c>
      <c r="AH83" s="111" t="e">
        <f ca="1">COUNTIF(OFFSET(class6_1,MATCH(AH$1,'6 класс'!$A:$A,0)-7+'Итог по классам'!$B83,,,),"ш")</f>
        <v>#N/A</v>
      </c>
      <c r="AI83" s="111" t="e">
        <f ca="1">COUNTIF(OFFSET(class6_2,MATCH(AI$1,'6 класс'!$A:$A,0)-7+'Итог по классам'!$B83,,,),"Ф")</f>
        <v>#N/A</v>
      </c>
      <c r="AJ83" s="111" t="e">
        <f ca="1">COUNTIF(OFFSET(class6_2,MATCH(AJ$1,'6 класс'!$A:$A,0)-7+'Итог по классам'!$B83,,,),"р")</f>
        <v>#N/A</v>
      </c>
      <c r="AK83" s="111" t="e">
        <f ca="1">COUNTIF(OFFSET(class6_2,MATCH(AK$1,'6 класс'!$A:$A,0)-7+'Итог по классам'!$B83,,,),"ш")</f>
        <v>#N/A</v>
      </c>
      <c r="AL83" s="112" t="e">
        <f t="shared" ref="AL83:AN83" ca="1" si="297">AI83+AF83</f>
        <v>#N/A</v>
      </c>
      <c r="AM83" s="113" t="e">
        <f t="shared" ca="1" si="297"/>
        <v>#N/A</v>
      </c>
      <c r="AN83" s="113" t="e">
        <f t="shared" ca="1" si="297"/>
        <v>#N/A</v>
      </c>
    </row>
    <row r="84" spans="1:40" ht="15.75" x14ac:dyDescent="0.25">
      <c r="A84" s="68">
        <f t="shared" si="261"/>
        <v>3</v>
      </c>
      <c r="B84" s="23">
        <v>10</v>
      </c>
      <c r="C84" s="110" t="s">
        <v>107</v>
      </c>
      <c r="D84" s="110" t="s">
        <v>106</v>
      </c>
      <c r="E84" s="111">
        <f ca="1">COUNTIF(OFFSET(class6_1,MATCH(E$1,'6 класс'!$A:$A,0)-7+'Итог по классам'!$B84,,,),"Ф")</f>
        <v>0</v>
      </c>
      <c r="F84" s="111">
        <f ca="1">COUNTIF(OFFSET(class6_1,MATCH(F$1,'6 класс'!$A:$A,0)-7+'Итог по классам'!$B84,,,),"р")</f>
        <v>0</v>
      </c>
      <c r="G84" s="111">
        <f ca="1">COUNTIF(OFFSET(class6_1,MATCH(G$1,'6 класс'!$A:$A,0)-7+'Итог по классам'!$B84,,,),"ш")</f>
        <v>0</v>
      </c>
      <c r="H84" s="111">
        <f ca="1">COUNTIF(OFFSET(class6_2,MATCH(H$1,'6 класс'!$A:$A,0)-7+'Итог по классам'!$B84,,,),"Ф")</f>
        <v>1</v>
      </c>
      <c r="I84" s="111">
        <f ca="1">COUNTIF(OFFSET(class6_2,MATCH(I$1,'6 класс'!$A:$A,0)-7+'Итог по классам'!$B84,,,),"р")</f>
        <v>0</v>
      </c>
      <c r="J84" s="111">
        <f ca="1">COUNTIF(OFFSET(class6_2,MATCH(J$1,'6 класс'!$A:$A,0)-7+'Итог по классам'!$B84,,,),"ш")</f>
        <v>0</v>
      </c>
      <c r="K84" s="112">
        <f t="shared" ref="K84:M84" ca="1" si="298">H84+E84</f>
        <v>1</v>
      </c>
      <c r="L84" s="113">
        <f t="shared" ca="1" si="298"/>
        <v>0</v>
      </c>
      <c r="M84" s="113">
        <f t="shared" ca="1" si="298"/>
        <v>0</v>
      </c>
      <c r="N84" s="114">
        <f ca="1">COUNTIF(OFFSET(class6_1,MATCH(N$1,'6 класс'!$A:$A,0)-7+'Итог по классам'!$B84,,,),"Ф")</f>
        <v>0</v>
      </c>
      <c r="O84" s="111">
        <f ca="1">COUNTIF(OFFSET(class6_1,MATCH(O$1,'6 класс'!$A:$A,0)-7+'Итог по классам'!$B84,,,),"р")</f>
        <v>0</v>
      </c>
      <c r="P84" s="111">
        <f ca="1">COUNTIF(OFFSET(class6_1,MATCH(P$1,'6 класс'!$A:$A,0)-7+'Итог по классам'!$B84,,,),"ш")</f>
        <v>0</v>
      </c>
      <c r="Q84" s="111">
        <f ca="1">COUNTIF(OFFSET(class6_2,MATCH(Q$1,'6 класс'!$A:$A,0)-7+'Итог по классам'!$B84,,,),"Ф")</f>
        <v>1</v>
      </c>
      <c r="R84" s="111">
        <f ca="1">COUNTIF(OFFSET(class6_2,MATCH(R$1,'6 класс'!$A:$A,0)-7+'Итог по классам'!$B84,,,),"р")</f>
        <v>0</v>
      </c>
      <c r="S84" s="111">
        <f ca="1">COUNTIF(OFFSET(class6_2,MATCH(S$1,'6 класс'!$A:$A,0)-7+'Итог по классам'!$B84,,,),"ш")</f>
        <v>0</v>
      </c>
      <c r="T84" s="112">
        <f t="shared" ref="T84:V84" ca="1" si="299">Q84+N84</f>
        <v>1</v>
      </c>
      <c r="U84" s="113">
        <f t="shared" ca="1" si="299"/>
        <v>0</v>
      </c>
      <c r="V84" s="113">
        <f t="shared" ca="1" si="299"/>
        <v>0</v>
      </c>
      <c r="W84" s="114">
        <f ca="1">COUNTIF(OFFSET(class6_1,MATCH(W$1,'6 класс'!$A:$A,0)-7+'Итог по классам'!$B84,,,),"Ф")</f>
        <v>0</v>
      </c>
      <c r="X84" s="111">
        <f ca="1">COUNTIF(OFFSET(class6_1,MATCH(X$1,'6 класс'!$A:$A,0)-7+'Итог по классам'!$B84,,,),"р")</f>
        <v>0</v>
      </c>
      <c r="Y84" s="111">
        <f ca="1">COUNTIF(OFFSET(class6_1,MATCH(Y$1,'6 класс'!$A:$A,0)-7+'Итог по классам'!$B84,,,),"ш")</f>
        <v>0</v>
      </c>
      <c r="Z84" s="111">
        <f ca="1">COUNTIF(OFFSET(class6_2,MATCH(Z$1,'6 класс'!$A:$A,0)-7+'Итог по классам'!$B84,,,),"Ф")</f>
        <v>1</v>
      </c>
      <c r="AA84" s="111">
        <f ca="1">COUNTIF(OFFSET(class6_2,MATCH(AA$1,'6 класс'!$A:$A,0)-7+'Итог по классам'!$B84,,,),"р")</f>
        <v>0</v>
      </c>
      <c r="AB84" s="111">
        <f ca="1">COUNTIF(OFFSET(class6_2,MATCH(AB$1,'6 класс'!$A:$A,0)-7+'Итог по классам'!$B84,,,),"ш")</f>
        <v>0</v>
      </c>
      <c r="AC84" s="112">
        <f t="shared" ref="AC84:AE84" ca="1" si="300">Z84+W84</f>
        <v>1</v>
      </c>
      <c r="AD84" s="113">
        <f t="shared" ca="1" si="300"/>
        <v>0</v>
      </c>
      <c r="AE84" s="113">
        <f t="shared" ca="1" si="300"/>
        <v>0</v>
      </c>
      <c r="AF84" s="114" t="e">
        <f ca="1">COUNTIF(OFFSET(class6_1,MATCH(AF$1,'6 класс'!$A:$A,0)-7+'Итог по классам'!$B84,,,),"Ф")</f>
        <v>#N/A</v>
      </c>
      <c r="AG84" s="111" t="e">
        <f ca="1">COUNTIF(OFFSET(class6_1,MATCH(AG$1,'6 класс'!$A:$A,0)-7+'Итог по классам'!$B84,,,),"р")</f>
        <v>#N/A</v>
      </c>
      <c r="AH84" s="111" t="e">
        <f ca="1">COUNTIF(OFFSET(class6_1,MATCH(AH$1,'6 класс'!$A:$A,0)-7+'Итог по классам'!$B84,,,),"ш")</f>
        <v>#N/A</v>
      </c>
      <c r="AI84" s="111" t="e">
        <f ca="1">COUNTIF(OFFSET(class6_2,MATCH(AI$1,'6 класс'!$A:$A,0)-7+'Итог по классам'!$B84,,,),"Ф")</f>
        <v>#N/A</v>
      </c>
      <c r="AJ84" s="111" t="e">
        <f ca="1">COUNTIF(OFFSET(class6_2,MATCH(AJ$1,'6 класс'!$A:$A,0)-7+'Итог по классам'!$B84,,,),"р")</f>
        <v>#N/A</v>
      </c>
      <c r="AK84" s="111" t="e">
        <f ca="1">COUNTIF(OFFSET(class6_2,MATCH(AK$1,'6 класс'!$A:$A,0)-7+'Итог по классам'!$B84,,,),"ш")</f>
        <v>#N/A</v>
      </c>
      <c r="AL84" s="112" t="e">
        <f t="shared" ref="AL84:AN84" ca="1" si="301">AI84+AF84</f>
        <v>#N/A</v>
      </c>
      <c r="AM84" s="113" t="e">
        <f t="shared" ca="1" si="301"/>
        <v>#N/A</v>
      </c>
      <c r="AN84" s="113" t="e">
        <f t="shared" ca="1" si="301"/>
        <v>#N/A</v>
      </c>
    </row>
    <row r="85" spans="1:40" ht="15.75" x14ac:dyDescent="0.25">
      <c r="A85" s="68">
        <f t="shared" ref="A85:A86" si="302">A83</f>
        <v>3</v>
      </c>
      <c r="B85" s="23">
        <v>11</v>
      </c>
      <c r="C85" s="110" t="s">
        <v>99</v>
      </c>
      <c r="D85" s="110" t="s">
        <v>106</v>
      </c>
      <c r="E85" s="111">
        <f ca="1">COUNTIF(OFFSET(class6_1,MATCH(E$1,'6 класс'!$A:$A,0)-7+'Итог по классам'!$B85,,,),"Ф")</f>
        <v>0</v>
      </c>
      <c r="F85" s="111">
        <f ca="1">COUNTIF(OFFSET(class6_1,MATCH(F$1,'6 класс'!$A:$A,0)-7+'Итог по классам'!$B85,,,),"р")</f>
        <v>0</v>
      </c>
      <c r="G85" s="111">
        <f ca="1">COUNTIF(OFFSET(class6_1,MATCH(G$1,'6 класс'!$A:$A,0)-7+'Итог по классам'!$B85,,,),"ш")</f>
        <v>0</v>
      </c>
      <c r="H85" s="111">
        <f ca="1">COUNTIF(OFFSET(class6_2,MATCH(H$1,'6 класс'!$A:$A,0)-7+'Итог по классам'!$B85,,,),"Ф")</f>
        <v>0</v>
      </c>
      <c r="I85" s="111">
        <f ca="1">COUNTIF(OFFSET(class6_2,MATCH(I$1,'6 класс'!$A:$A,0)-7+'Итог по классам'!$B85,,,),"р")</f>
        <v>0</v>
      </c>
      <c r="J85" s="111">
        <f ca="1">COUNTIF(OFFSET(class6_2,MATCH(J$1,'6 класс'!$A:$A,0)-7+'Итог по классам'!$B85,,,),"ш")</f>
        <v>0</v>
      </c>
      <c r="K85" s="112">
        <f t="shared" ref="K85:M85" ca="1" si="303">H85+E85</f>
        <v>0</v>
      </c>
      <c r="L85" s="113">
        <f t="shared" ca="1" si="303"/>
        <v>0</v>
      </c>
      <c r="M85" s="113">
        <f t="shared" ca="1" si="303"/>
        <v>0</v>
      </c>
      <c r="N85" s="114">
        <f ca="1">COUNTIF(OFFSET(class6_1,MATCH(N$1,'6 класс'!$A:$A,0)-7+'Итог по классам'!$B85,,,),"Ф")</f>
        <v>0</v>
      </c>
      <c r="O85" s="111">
        <f ca="1">COUNTIF(OFFSET(class6_1,MATCH(O$1,'6 класс'!$A:$A,0)-7+'Итог по классам'!$B85,,,),"р")</f>
        <v>0</v>
      </c>
      <c r="P85" s="111">
        <f ca="1">COUNTIF(OFFSET(class6_1,MATCH(P$1,'6 класс'!$A:$A,0)-7+'Итог по классам'!$B85,,,),"ш")</f>
        <v>0</v>
      </c>
      <c r="Q85" s="111">
        <f ca="1">COUNTIF(OFFSET(class6_2,MATCH(Q$1,'6 класс'!$A:$A,0)-7+'Итог по классам'!$B85,,,),"Ф")</f>
        <v>0</v>
      </c>
      <c r="R85" s="111">
        <f ca="1">COUNTIF(OFFSET(class6_2,MATCH(R$1,'6 класс'!$A:$A,0)-7+'Итог по классам'!$B85,,,),"р")</f>
        <v>0</v>
      </c>
      <c r="S85" s="111">
        <f ca="1">COUNTIF(OFFSET(class6_2,MATCH(S$1,'6 класс'!$A:$A,0)-7+'Итог по классам'!$B85,,,),"ш")</f>
        <v>0</v>
      </c>
      <c r="T85" s="112">
        <f t="shared" ref="T85:V85" ca="1" si="304">Q85+N85</f>
        <v>0</v>
      </c>
      <c r="U85" s="113">
        <f t="shared" ca="1" si="304"/>
        <v>0</v>
      </c>
      <c r="V85" s="113">
        <f t="shared" ca="1" si="304"/>
        <v>0</v>
      </c>
      <c r="W85" s="114">
        <f ca="1">COUNTIF(OFFSET(class6_1,MATCH(W$1,'6 класс'!$A:$A,0)-7+'Итог по классам'!$B85,,,),"Ф")</f>
        <v>0</v>
      </c>
      <c r="X85" s="111">
        <f ca="1">COUNTIF(OFFSET(class6_1,MATCH(X$1,'6 класс'!$A:$A,0)-7+'Итог по классам'!$B85,,,),"р")</f>
        <v>0</v>
      </c>
      <c r="Y85" s="111">
        <f ca="1">COUNTIF(OFFSET(class6_1,MATCH(Y$1,'6 класс'!$A:$A,0)-7+'Итог по классам'!$B85,,,),"ш")</f>
        <v>0</v>
      </c>
      <c r="Z85" s="111">
        <f ca="1">COUNTIF(OFFSET(class6_2,MATCH(Z$1,'6 класс'!$A:$A,0)-7+'Итог по классам'!$B85,,,),"Ф")</f>
        <v>0</v>
      </c>
      <c r="AA85" s="111">
        <f ca="1">COUNTIF(OFFSET(class6_2,MATCH(AA$1,'6 класс'!$A:$A,0)-7+'Итог по классам'!$B85,,,),"р")</f>
        <v>0</v>
      </c>
      <c r="AB85" s="111">
        <f ca="1">COUNTIF(OFFSET(class6_2,MATCH(AB$1,'6 класс'!$A:$A,0)-7+'Итог по классам'!$B85,,,),"ш")</f>
        <v>0</v>
      </c>
      <c r="AC85" s="112">
        <f t="shared" ref="AC85:AE85" ca="1" si="305">Z85+W85</f>
        <v>0</v>
      </c>
      <c r="AD85" s="113">
        <f t="shared" ca="1" si="305"/>
        <v>0</v>
      </c>
      <c r="AE85" s="113">
        <f t="shared" ca="1" si="305"/>
        <v>0</v>
      </c>
      <c r="AF85" s="114" t="e">
        <f ca="1">COUNTIF(OFFSET(class6_1,MATCH(AF$1,'6 класс'!$A:$A,0)-7+'Итог по классам'!$B85,,,),"Ф")</f>
        <v>#N/A</v>
      </c>
      <c r="AG85" s="111" t="e">
        <f ca="1">COUNTIF(OFFSET(class6_1,MATCH(AG$1,'6 класс'!$A:$A,0)-7+'Итог по классам'!$B85,,,),"р")</f>
        <v>#N/A</v>
      </c>
      <c r="AH85" s="111" t="e">
        <f ca="1">COUNTIF(OFFSET(class6_1,MATCH(AH$1,'6 класс'!$A:$A,0)-7+'Итог по классам'!$B85,,,),"ш")</f>
        <v>#N/A</v>
      </c>
      <c r="AI85" s="111" t="e">
        <f ca="1">COUNTIF(OFFSET(class6_2,MATCH(AI$1,'6 класс'!$A:$A,0)-7+'Итог по классам'!$B85,,,),"Ф")</f>
        <v>#N/A</v>
      </c>
      <c r="AJ85" s="111" t="e">
        <f ca="1">COUNTIF(OFFSET(class6_2,MATCH(AJ$1,'6 класс'!$A:$A,0)-7+'Итог по классам'!$B85,,,),"р")</f>
        <v>#N/A</v>
      </c>
      <c r="AK85" s="111" t="e">
        <f ca="1">COUNTIF(OFFSET(class6_2,MATCH(AK$1,'6 класс'!$A:$A,0)-7+'Итог по классам'!$B85,,,),"ш")</f>
        <v>#N/A</v>
      </c>
      <c r="AL85" s="112" t="e">
        <f t="shared" ref="AL85:AN85" ca="1" si="306">AI85+AF85</f>
        <v>#N/A</v>
      </c>
      <c r="AM85" s="113" t="e">
        <f t="shared" ca="1" si="306"/>
        <v>#N/A</v>
      </c>
      <c r="AN85" s="113" t="e">
        <f t="shared" ca="1" si="306"/>
        <v>#N/A</v>
      </c>
    </row>
    <row r="86" spans="1:40" ht="15.75" x14ac:dyDescent="0.25">
      <c r="A86" s="68">
        <f t="shared" si="302"/>
        <v>3</v>
      </c>
      <c r="B86" s="23">
        <v>12</v>
      </c>
      <c r="C86" s="110" t="s">
        <v>100</v>
      </c>
      <c r="D86" s="110" t="s">
        <v>106</v>
      </c>
      <c r="E86" s="111">
        <f ca="1">COUNTIF(OFFSET(class6_1,MATCH(E$1,'6 класс'!$A:$A,0)-7+'Итог по классам'!$B86,,,),"Ф")</f>
        <v>0</v>
      </c>
      <c r="F86" s="111">
        <f ca="1">COUNTIF(OFFSET(class6_1,MATCH(F$1,'6 класс'!$A:$A,0)-7+'Итог по классам'!$B86,,,),"р")</f>
        <v>0</v>
      </c>
      <c r="G86" s="111">
        <f ca="1">COUNTIF(OFFSET(class6_1,MATCH(G$1,'6 класс'!$A:$A,0)-7+'Итог по классам'!$B86,,,),"ш")</f>
        <v>0</v>
      </c>
      <c r="H86" s="111">
        <f ca="1">COUNTIF(OFFSET(class6_2,MATCH(H$1,'6 класс'!$A:$A,0)-7+'Итог по классам'!$B86,,,),"Ф")</f>
        <v>1</v>
      </c>
      <c r="I86" s="111">
        <f ca="1">COUNTIF(OFFSET(class6_2,MATCH(I$1,'6 класс'!$A:$A,0)-7+'Итог по классам'!$B86,,,),"р")</f>
        <v>0</v>
      </c>
      <c r="J86" s="111">
        <f ca="1">COUNTIF(OFFSET(class6_2,MATCH(J$1,'6 класс'!$A:$A,0)-7+'Итог по классам'!$B86,,,),"ш")</f>
        <v>0</v>
      </c>
      <c r="K86" s="112">
        <f t="shared" ref="K86:M86" ca="1" si="307">H86+E86</f>
        <v>1</v>
      </c>
      <c r="L86" s="113">
        <f t="shared" ca="1" si="307"/>
        <v>0</v>
      </c>
      <c r="M86" s="113">
        <f t="shared" ca="1" si="307"/>
        <v>0</v>
      </c>
      <c r="N86" s="114">
        <f ca="1">COUNTIF(OFFSET(class6_1,MATCH(N$1,'6 класс'!$A:$A,0)-7+'Итог по классам'!$B86,,,),"Ф")</f>
        <v>0</v>
      </c>
      <c r="O86" s="111">
        <f ca="1">COUNTIF(OFFSET(class6_1,MATCH(O$1,'6 класс'!$A:$A,0)-7+'Итог по классам'!$B86,,,),"р")</f>
        <v>0</v>
      </c>
      <c r="P86" s="111">
        <f ca="1">COUNTIF(OFFSET(class6_1,MATCH(P$1,'6 класс'!$A:$A,0)-7+'Итог по классам'!$B86,,,),"ш")</f>
        <v>0</v>
      </c>
      <c r="Q86" s="111">
        <f ca="1">COUNTIF(OFFSET(class6_2,MATCH(Q$1,'6 класс'!$A:$A,0)-7+'Итог по классам'!$B86,,,),"Ф")</f>
        <v>1</v>
      </c>
      <c r="R86" s="111">
        <f ca="1">COUNTIF(OFFSET(class6_2,MATCH(R$1,'6 класс'!$A:$A,0)-7+'Итог по классам'!$B86,,,),"р")</f>
        <v>0</v>
      </c>
      <c r="S86" s="111">
        <f ca="1">COUNTIF(OFFSET(class6_2,MATCH(S$1,'6 класс'!$A:$A,0)-7+'Итог по классам'!$B86,,,),"ш")</f>
        <v>0</v>
      </c>
      <c r="T86" s="112">
        <f t="shared" ref="T86:V86" ca="1" si="308">Q86+N86</f>
        <v>1</v>
      </c>
      <c r="U86" s="113">
        <f t="shared" ca="1" si="308"/>
        <v>0</v>
      </c>
      <c r="V86" s="113">
        <f t="shared" ca="1" si="308"/>
        <v>0</v>
      </c>
      <c r="W86" s="114">
        <f ca="1">COUNTIF(OFFSET(class6_1,MATCH(W$1,'6 класс'!$A:$A,0)-7+'Итог по классам'!$B86,,,),"Ф")</f>
        <v>0</v>
      </c>
      <c r="X86" s="111">
        <f ca="1">COUNTIF(OFFSET(class6_1,MATCH(X$1,'6 класс'!$A:$A,0)-7+'Итог по классам'!$B86,,,),"р")</f>
        <v>0</v>
      </c>
      <c r="Y86" s="111">
        <f ca="1">COUNTIF(OFFSET(class6_1,MATCH(Y$1,'6 класс'!$A:$A,0)-7+'Итог по классам'!$B86,,,),"ш")</f>
        <v>0</v>
      </c>
      <c r="Z86" s="111">
        <f ca="1">COUNTIF(OFFSET(class6_2,MATCH(Z$1,'6 класс'!$A:$A,0)-7+'Итог по классам'!$B86,,,),"Ф")</f>
        <v>1</v>
      </c>
      <c r="AA86" s="111">
        <f ca="1">COUNTIF(OFFSET(class6_2,MATCH(AA$1,'6 класс'!$A:$A,0)-7+'Итог по классам'!$B86,,,),"р")</f>
        <v>0</v>
      </c>
      <c r="AB86" s="111">
        <f ca="1">COUNTIF(OFFSET(class6_2,MATCH(AB$1,'6 класс'!$A:$A,0)-7+'Итог по классам'!$B86,,,),"ш")</f>
        <v>0</v>
      </c>
      <c r="AC86" s="112">
        <f t="shared" ref="AC86:AE86" ca="1" si="309">Z86+W86</f>
        <v>1</v>
      </c>
      <c r="AD86" s="113">
        <f t="shared" ca="1" si="309"/>
        <v>0</v>
      </c>
      <c r="AE86" s="113">
        <f t="shared" ca="1" si="309"/>
        <v>0</v>
      </c>
      <c r="AF86" s="114" t="e">
        <f ca="1">COUNTIF(OFFSET(class6_1,MATCH(AF$1,'6 класс'!$A:$A,0)-7+'Итог по классам'!$B86,,,),"Ф")</f>
        <v>#N/A</v>
      </c>
      <c r="AG86" s="111" t="e">
        <f ca="1">COUNTIF(OFFSET(class6_1,MATCH(AG$1,'6 класс'!$A:$A,0)-7+'Итог по классам'!$B86,,,),"р")</f>
        <v>#N/A</v>
      </c>
      <c r="AH86" s="111" t="e">
        <f ca="1">COUNTIF(OFFSET(class6_1,MATCH(AH$1,'6 класс'!$A:$A,0)-7+'Итог по классам'!$B86,,,),"ш")</f>
        <v>#N/A</v>
      </c>
      <c r="AI86" s="111" t="e">
        <f ca="1">COUNTIF(OFFSET(class6_2,MATCH(AI$1,'6 класс'!$A:$A,0)-7+'Итог по классам'!$B86,,,),"Ф")</f>
        <v>#N/A</v>
      </c>
      <c r="AJ86" s="111" t="e">
        <f ca="1">COUNTIF(OFFSET(class6_2,MATCH(AJ$1,'6 класс'!$A:$A,0)-7+'Итог по классам'!$B86,,,),"р")</f>
        <v>#N/A</v>
      </c>
      <c r="AK86" s="111" t="e">
        <f ca="1">COUNTIF(OFFSET(class6_2,MATCH(AK$1,'6 класс'!$A:$A,0)-7+'Итог по классам'!$B86,,,),"ш")</f>
        <v>#N/A</v>
      </c>
      <c r="AL86" s="112" t="e">
        <f t="shared" ref="AL86:AN86" ca="1" si="310">AI86+AF86</f>
        <v>#N/A</v>
      </c>
      <c r="AM86" s="113" t="e">
        <f t="shared" ca="1" si="310"/>
        <v>#N/A</v>
      </c>
      <c r="AN86" s="113" t="e">
        <f t="shared" ca="1" si="310"/>
        <v>#N/A</v>
      </c>
    </row>
    <row r="87" spans="1:40" ht="15.75" x14ac:dyDescent="0.25">
      <c r="A87" s="68">
        <f t="shared" ref="A87:A100" si="311">A86</f>
        <v>3</v>
      </c>
      <c r="B87" s="23">
        <v>13</v>
      </c>
      <c r="C87" s="110" t="s">
        <v>101</v>
      </c>
      <c r="D87" s="110" t="s">
        <v>106</v>
      </c>
      <c r="E87" s="111">
        <f ca="1">COUNTIF(OFFSET(class6_1,MATCH(E$1,'6 класс'!$A:$A,0)-7+'Итог по классам'!$B87,,,),"Ф")</f>
        <v>0</v>
      </c>
      <c r="F87" s="111">
        <f ca="1">COUNTIF(OFFSET(class6_1,MATCH(F$1,'6 класс'!$A:$A,0)-7+'Итог по классам'!$B87,,,),"р")</f>
        <v>0</v>
      </c>
      <c r="G87" s="111">
        <f ca="1">COUNTIF(OFFSET(class6_1,MATCH(G$1,'6 класс'!$A:$A,0)-7+'Итог по классам'!$B87,,,),"ш")</f>
        <v>0</v>
      </c>
      <c r="H87" s="111">
        <f ca="1">COUNTIF(OFFSET(class6_2,MATCH(H$1,'6 класс'!$A:$A,0)-7+'Итог по классам'!$B87,,,),"Ф")</f>
        <v>0</v>
      </c>
      <c r="I87" s="111">
        <f ca="1">COUNTIF(OFFSET(class6_2,MATCH(I$1,'6 класс'!$A:$A,0)-7+'Итог по классам'!$B87,,,),"р")</f>
        <v>0</v>
      </c>
      <c r="J87" s="111">
        <f ca="1">COUNTIF(OFFSET(class6_2,MATCH(J$1,'6 класс'!$A:$A,0)-7+'Итог по классам'!$B87,,,),"ш")</f>
        <v>0</v>
      </c>
      <c r="K87" s="112">
        <f t="shared" ref="K87:M87" ca="1" si="312">H87+E87</f>
        <v>0</v>
      </c>
      <c r="L87" s="113">
        <f t="shared" ca="1" si="312"/>
        <v>0</v>
      </c>
      <c r="M87" s="113">
        <f t="shared" ca="1" si="312"/>
        <v>0</v>
      </c>
      <c r="N87" s="114">
        <f ca="1">COUNTIF(OFFSET(class6_1,MATCH(N$1,'6 класс'!$A:$A,0)-7+'Итог по классам'!$B87,,,),"Ф")</f>
        <v>0</v>
      </c>
      <c r="O87" s="111">
        <f ca="1">COUNTIF(OFFSET(class6_1,MATCH(O$1,'6 класс'!$A:$A,0)-7+'Итог по классам'!$B87,,,),"р")</f>
        <v>0</v>
      </c>
      <c r="P87" s="111">
        <f ca="1">COUNTIF(OFFSET(class6_1,MATCH(P$1,'6 класс'!$A:$A,0)-7+'Итог по классам'!$B87,,,),"ш")</f>
        <v>0</v>
      </c>
      <c r="Q87" s="111">
        <f ca="1">COUNTIF(OFFSET(class6_2,MATCH(Q$1,'6 класс'!$A:$A,0)-7+'Итог по классам'!$B87,,,),"Ф")</f>
        <v>0</v>
      </c>
      <c r="R87" s="111">
        <f ca="1">COUNTIF(OFFSET(class6_2,MATCH(R$1,'6 класс'!$A:$A,0)-7+'Итог по классам'!$B87,,,),"р")</f>
        <v>0</v>
      </c>
      <c r="S87" s="111">
        <f ca="1">COUNTIF(OFFSET(class6_2,MATCH(S$1,'6 класс'!$A:$A,0)-7+'Итог по классам'!$B87,,,),"ш")</f>
        <v>0</v>
      </c>
      <c r="T87" s="112">
        <f t="shared" ref="T87:V87" ca="1" si="313">Q87+N87</f>
        <v>0</v>
      </c>
      <c r="U87" s="113">
        <f t="shared" ca="1" si="313"/>
        <v>0</v>
      </c>
      <c r="V87" s="113">
        <f t="shared" ca="1" si="313"/>
        <v>0</v>
      </c>
      <c r="W87" s="114">
        <f ca="1">COUNTIF(OFFSET(class6_1,MATCH(W$1,'6 класс'!$A:$A,0)-7+'Итог по классам'!$B87,,,),"Ф")</f>
        <v>0</v>
      </c>
      <c r="X87" s="111">
        <f ca="1">COUNTIF(OFFSET(class6_1,MATCH(X$1,'6 класс'!$A:$A,0)-7+'Итог по классам'!$B87,,,),"р")</f>
        <v>0</v>
      </c>
      <c r="Y87" s="111">
        <f ca="1">COUNTIF(OFFSET(class6_1,MATCH(Y$1,'6 класс'!$A:$A,0)-7+'Итог по классам'!$B87,,,),"ш")</f>
        <v>0</v>
      </c>
      <c r="Z87" s="111">
        <f ca="1">COUNTIF(OFFSET(class6_2,MATCH(Z$1,'6 класс'!$A:$A,0)-7+'Итог по классам'!$B87,,,),"Ф")</f>
        <v>0</v>
      </c>
      <c r="AA87" s="111">
        <f ca="1">COUNTIF(OFFSET(class6_2,MATCH(AA$1,'6 класс'!$A:$A,0)-7+'Итог по классам'!$B87,,,),"р")</f>
        <v>0</v>
      </c>
      <c r="AB87" s="111">
        <f ca="1">COUNTIF(OFFSET(class6_2,MATCH(AB$1,'6 класс'!$A:$A,0)-7+'Итог по классам'!$B87,,,),"ш")</f>
        <v>0</v>
      </c>
      <c r="AC87" s="112">
        <f t="shared" ref="AC87:AE87" ca="1" si="314">Z87+W87</f>
        <v>0</v>
      </c>
      <c r="AD87" s="113">
        <f t="shared" ca="1" si="314"/>
        <v>0</v>
      </c>
      <c r="AE87" s="113">
        <f t="shared" ca="1" si="314"/>
        <v>0</v>
      </c>
      <c r="AF87" s="114" t="e">
        <f ca="1">COUNTIF(OFFSET(class6_1,MATCH(AF$1,'6 класс'!$A:$A,0)-7+'Итог по классам'!$B87,,,),"Ф")</f>
        <v>#N/A</v>
      </c>
      <c r="AG87" s="111" t="e">
        <f ca="1">COUNTIF(OFFSET(class6_1,MATCH(AG$1,'6 класс'!$A:$A,0)-7+'Итог по классам'!$B87,,,),"р")</f>
        <v>#N/A</v>
      </c>
      <c r="AH87" s="111" t="e">
        <f ca="1">COUNTIF(OFFSET(class6_1,MATCH(AH$1,'6 класс'!$A:$A,0)-7+'Итог по классам'!$B87,,,),"ш")</f>
        <v>#N/A</v>
      </c>
      <c r="AI87" s="111" t="e">
        <f ca="1">COUNTIF(OFFSET(class6_2,MATCH(AI$1,'6 класс'!$A:$A,0)-7+'Итог по классам'!$B87,,,),"Ф")</f>
        <v>#N/A</v>
      </c>
      <c r="AJ87" s="111" t="e">
        <f ca="1">COUNTIF(OFFSET(class6_2,MATCH(AJ$1,'6 класс'!$A:$A,0)-7+'Итог по классам'!$B87,,,),"р")</f>
        <v>#N/A</v>
      </c>
      <c r="AK87" s="111" t="e">
        <f ca="1">COUNTIF(OFFSET(class6_2,MATCH(AK$1,'6 класс'!$A:$A,0)-7+'Итог по классам'!$B87,,,),"ш")</f>
        <v>#N/A</v>
      </c>
      <c r="AL87" s="112" t="e">
        <f t="shared" ref="AL87:AN87" ca="1" si="315">AI87+AF87</f>
        <v>#N/A</v>
      </c>
      <c r="AM87" s="113" t="e">
        <f t="shared" ca="1" si="315"/>
        <v>#N/A</v>
      </c>
      <c r="AN87" s="113" t="e">
        <f t="shared" ca="1" si="315"/>
        <v>#N/A</v>
      </c>
    </row>
    <row r="88" spans="1:40" ht="15.75" x14ac:dyDescent="0.25">
      <c r="A88" s="68">
        <f t="shared" si="311"/>
        <v>3</v>
      </c>
      <c r="B88" s="23">
        <v>14</v>
      </c>
      <c r="C88" s="110" t="s">
        <v>102</v>
      </c>
      <c r="D88" s="110" t="s">
        <v>106</v>
      </c>
      <c r="E88" s="111">
        <f ca="1">COUNTIF(OFFSET(class6_1,MATCH(E$1,'6 класс'!$A:$A,0)-7+'Итог по классам'!$B88,,,),"Ф")</f>
        <v>0</v>
      </c>
      <c r="F88" s="111">
        <f ca="1">COUNTIF(OFFSET(class6_1,MATCH(F$1,'6 класс'!$A:$A,0)-7+'Итог по классам'!$B88,,,),"р")</f>
        <v>0</v>
      </c>
      <c r="G88" s="111">
        <f ca="1">COUNTIF(OFFSET(class6_1,MATCH(G$1,'6 класс'!$A:$A,0)-7+'Итог по классам'!$B88,,,),"ш")</f>
        <v>0</v>
      </c>
      <c r="H88" s="111">
        <f ca="1">COUNTIF(OFFSET(class6_2,MATCH(H$1,'6 класс'!$A:$A,0)-7+'Итог по классам'!$B88,,,),"Ф")</f>
        <v>0</v>
      </c>
      <c r="I88" s="111">
        <f ca="1">COUNTIF(OFFSET(class6_2,MATCH(I$1,'6 класс'!$A:$A,0)-7+'Итог по классам'!$B88,,,),"р")</f>
        <v>0</v>
      </c>
      <c r="J88" s="111">
        <f ca="1">COUNTIF(OFFSET(class6_2,MATCH(J$1,'6 класс'!$A:$A,0)-7+'Итог по классам'!$B88,,,),"ш")</f>
        <v>0</v>
      </c>
      <c r="K88" s="112">
        <f t="shared" ref="K88:M88" ca="1" si="316">H88+E88</f>
        <v>0</v>
      </c>
      <c r="L88" s="113">
        <f t="shared" ca="1" si="316"/>
        <v>0</v>
      </c>
      <c r="M88" s="113">
        <f t="shared" ca="1" si="316"/>
        <v>0</v>
      </c>
      <c r="N88" s="114">
        <f ca="1">COUNTIF(OFFSET(class6_1,MATCH(N$1,'6 класс'!$A:$A,0)-7+'Итог по классам'!$B88,,,),"Ф")</f>
        <v>0</v>
      </c>
      <c r="O88" s="111">
        <f ca="1">COUNTIF(OFFSET(class6_1,MATCH(O$1,'6 класс'!$A:$A,0)-7+'Итог по классам'!$B88,,,),"р")</f>
        <v>0</v>
      </c>
      <c r="P88" s="111">
        <f ca="1">COUNTIF(OFFSET(class6_1,MATCH(P$1,'6 класс'!$A:$A,0)-7+'Итог по классам'!$B88,,,),"ш")</f>
        <v>0</v>
      </c>
      <c r="Q88" s="111">
        <f ca="1">COUNTIF(OFFSET(class6_2,MATCH(Q$1,'6 класс'!$A:$A,0)-7+'Итог по классам'!$B88,,,),"Ф")</f>
        <v>0</v>
      </c>
      <c r="R88" s="111">
        <f ca="1">COUNTIF(OFFSET(class6_2,MATCH(R$1,'6 класс'!$A:$A,0)-7+'Итог по классам'!$B88,,,),"р")</f>
        <v>0</v>
      </c>
      <c r="S88" s="111">
        <f ca="1">COUNTIF(OFFSET(class6_2,MATCH(S$1,'6 класс'!$A:$A,0)-7+'Итог по классам'!$B88,,,),"ш")</f>
        <v>0</v>
      </c>
      <c r="T88" s="112">
        <f t="shared" ref="T88:V88" ca="1" si="317">Q88+N88</f>
        <v>0</v>
      </c>
      <c r="U88" s="113">
        <f t="shared" ca="1" si="317"/>
        <v>0</v>
      </c>
      <c r="V88" s="113">
        <f t="shared" ca="1" si="317"/>
        <v>0</v>
      </c>
      <c r="W88" s="114">
        <f ca="1">COUNTIF(OFFSET(class6_1,MATCH(W$1,'6 класс'!$A:$A,0)-7+'Итог по классам'!$B88,,,),"Ф")</f>
        <v>0</v>
      </c>
      <c r="X88" s="111">
        <f ca="1">COUNTIF(OFFSET(class6_1,MATCH(X$1,'6 класс'!$A:$A,0)-7+'Итог по классам'!$B88,,,),"р")</f>
        <v>0</v>
      </c>
      <c r="Y88" s="111">
        <f ca="1">COUNTIF(OFFSET(class6_1,MATCH(Y$1,'6 класс'!$A:$A,0)-7+'Итог по классам'!$B88,,,),"ш")</f>
        <v>0</v>
      </c>
      <c r="Z88" s="111">
        <f ca="1">COUNTIF(OFFSET(class6_2,MATCH(Z$1,'6 класс'!$A:$A,0)-7+'Итог по классам'!$B88,,,),"Ф")</f>
        <v>0</v>
      </c>
      <c r="AA88" s="111">
        <f ca="1">COUNTIF(OFFSET(class6_2,MATCH(AA$1,'6 класс'!$A:$A,0)-7+'Итог по классам'!$B88,,,),"р")</f>
        <v>0</v>
      </c>
      <c r="AB88" s="111">
        <f ca="1">COUNTIF(OFFSET(class6_2,MATCH(AB$1,'6 класс'!$A:$A,0)-7+'Итог по классам'!$B88,,,),"ш")</f>
        <v>0</v>
      </c>
      <c r="AC88" s="112">
        <f t="shared" ref="AC88:AE88" ca="1" si="318">Z88+W88</f>
        <v>0</v>
      </c>
      <c r="AD88" s="113">
        <f t="shared" ca="1" si="318"/>
        <v>0</v>
      </c>
      <c r="AE88" s="113">
        <f t="shared" ca="1" si="318"/>
        <v>0</v>
      </c>
      <c r="AF88" s="114" t="e">
        <f ca="1">COUNTIF(OFFSET(class6_1,MATCH(AF$1,'6 класс'!$A:$A,0)-7+'Итог по классам'!$B88,,,),"Ф")</f>
        <v>#N/A</v>
      </c>
      <c r="AG88" s="111" t="e">
        <f ca="1">COUNTIF(OFFSET(class6_1,MATCH(AG$1,'6 класс'!$A:$A,0)-7+'Итог по классам'!$B88,,,),"р")</f>
        <v>#N/A</v>
      </c>
      <c r="AH88" s="111" t="e">
        <f ca="1">COUNTIF(OFFSET(class6_1,MATCH(AH$1,'6 класс'!$A:$A,0)-7+'Итог по классам'!$B88,,,),"ш")</f>
        <v>#N/A</v>
      </c>
      <c r="AI88" s="111" t="e">
        <f ca="1">COUNTIF(OFFSET(class6_2,MATCH(AI$1,'6 класс'!$A:$A,0)-7+'Итог по классам'!$B88,,,),"Ф")</f>
        <v>#N/A</v>
      </c>
      <c r="AJ88" s="111" t="e">
        <f ca="1">COUNTIF(OFFSET(class6_2,MATCH(AJ$1,'6 класс'!$A:$A,0)-7+'Итог по классам'!$B88,,,),"р")</f>
        <v>#N/A</v>
      </c>
      <c r="AK88" s="111" t="e">
        <f ca="1">COUNTIF(OFFSET(class6_2,MATCH(AK$1,'6 класс'!$A:$A,0)-7+'Итог по классам'!$B88,,,),"ш")</f>
        <v>#N/A</v>
      </c>
      <c r="AL88" s="112" t="e">
        <f t="shared" ref="AL88:AN88" ca="1" si="319">AI88+AF88</f>
        <v>#N/A</v>
      </c>
      <c r="AM88" s="113" t="e">
        <f t="shared" ca="1" si="319"/>
        <v>#N/A</v>
      </c>
      <c r="AN88" s="113" t="e">
        <f t="shared" ca="1" si="319"/>
        <v>#N/A</v>
      </c>
    </row>
    <row r="89" spans="1:40" ht="15.75" x14ac:dyDescent="0.25">
      <c r="A89" s="68">
        <f t="shared" si="311"/>
        <v>3</v>
      </c>
      <c r="B89" s="23">
        <v>15</v>
      </c>
      <c r="C89" s="110" t="s">
        <v>103</v>
      </c>
      <c r="D89" s="110" t="s">
        <v>106</v>
      </c>
      <c r="E89" s="111">
        <f ca="1">COUNTIF(OFFSET(class6_1,MATCH(E$1,'6 класс'!$A:$A,0)-7+'Итог по классам'!$B89,,,),"Ф")</f>
        <v>0</v>
      </c>
      <c r="F89" s="111">
        <f ca="1">COUNTIF(OFFSET(class6_1,MATCH(F$1,'6 класс'!$A:$A,0)-7+'Итог по классам'!$B89,,,),"р")</f>
        <v>0</v>
      </c>
      <c r="G89" s="111">
        <f ca="1">COUNTIF(OFFSET(class6_1,MATCH(G$1,'6 класс'!$A:$A,0)-7+'Итог по классам'!$B89,,,),"ш")</f>
        <v>0</v>
      </c>
      <c r="H89" s="111">
        <f ca="1">COUNTIF(OFFSET(class6_2,MATCH(H$1,'6 класс'!$A:$A,0)-7+'Итог по классам'!$B89,,,),"Ф")</f>
        <v>0</v>
      </c>
      <c r="I89" s="111">
        <f ca="1">COUNTIF(OFFSET(class6_2,MATCH(I$1,'6 класс'!$A:$A,0)-7+'Итог по классам'!$B89,,,),"р")</f>
        <v>0</v>
      </c>
      <c r="J89" s="111">
        <f ca="1">COUNTIF(OFFSET(class6_2,MATCH(J$1,'6 класс'!$A:$A,0)-7+'Итог по классам'!$B89,,,),"ш")</f>
        <v>0</v>
      </c>
      <c r="K89" s="112">
        <f t="shared" ref="K89:M89" ca="1" si="320">H89+E89</f>
        <v>0</v>
      </c>
      <c r="L89" s="113">
        <f t="shared" ca="1" si="320"/>
        <v>0</v>
      </c>
      <c r="M89" s="113">
        <f t="shared" ca="1" si="320"/>
        <v>0</v>
      </c>
      <c r="N89" s="114">
        <f ca="1">COUNTIF(OFFSET(class6_1,MATCH(N$1,'6 класс'!$A:$A,0)-7+'Итог по классам'!$B89,,,),"Ф")</f>
        <v>0</v>
      </c>
      <c r="O89" s="111">
        <f ca="1">COUNTIF(OFFSET(class6_1,MATCH(O$1,'6 класс'!$A:$A,0)-7+'Итог по классам'!$B89,,,),"р")</f>
        <v>0</v>
      </c>
      <c r="P89" s="111">
        <f ca="1">COUNTIF(OFFSET(class6_1,MATCH(P$1,'6 класс'!$A:$A,0)-7+'Итог по классам'!$B89,,,),"ш")</f>
        <v>0</v>
      </c>
      <c r="Q89" s="111">
        <f ca="1">COUNTIF(OFFSET(class6_2,MATCH(Q$1,'6 класс'!$A:$A,0)-7+'Итог по классам'!$B89,,,),"Ф")</f>
        <v>0</v>
      </c>
      <c r="R89" s="111">
        <f ca="1">COUNTIF(OFFSET(class6_2,MATCH(R$1,'6 класс'!$A:$A,0)-7+'Итог по классам'!$B89,,,),"р")</f>
        <v>0</v>
      </c>
      <c r="S89" s="111">
        <f ca="1">COUNTIF(OFFSET(class6_2,MATCH(S$1,'6 класс'!$A:$A,0)-7+'Итог по классам'!$B89,,,),"ш")</f>
        <v>0</v>
      </c>
      <c r="T89" s="112">
        <f t="shared" ref="T89:V89" ca="1" si="321">Q89+N89</f>
        <v>0</v>
      </c>
      <c r="U89" s="113">
        <f t="shared" ca="1" si="321"/>
        <v>0</v>
      </c>
      <c r="V89" s="113">
        <f t="shared" ca="1" si="321"/>
        <v>0</v>
      </c>
      <c r="W89" s="114">
        <f ca="1">COUNTIF(OFFSET(class6_1,MATCH(W$1,'6 класс'!$A:$A,0)-7+'Итог по классам'!$B89,,,),"Ф")</f>
        <v>0</v>
      </c>
      <c r="X89" s="111">
        <f ca="1">COUNTIF(OFFSET(class6_1,MATCH(X$1,'6 класс'!$A:$A,0)-7+'Итог по классам'!$B89,,,),"р")</f>
        <v>0</v>
      </c>
      <c r="Y89" s="111">
        <f ca="1">COUNTIF(OFFSET(class6_1,MATCH(Y$1,'6 класс'!$A:$A,0)-7+'Итог по классам'!$B89,,,),"ш")</f>
        <v>0</v>
      </c>
      <c r="Z89" s="111">
        <f ca="1">COUNTIF(OFFSET(class6_2,MATCH(Z$1,'6 класс'!$A:$A,0)-7+'Итог по классам'!$B89,,,),"Ф")</f>
        <v>0</v>
      </c>
      <c r="AA89" s="111">
        <f ca="1">COUNTIF(OFFSET(class6_2,MATCH(AA$1,'6 класс'!$A:$A,0)-7+'Итог по классам'!$B89,,,),"р")</f>
        <v>0</v>
      </c>
      <c r="AB89" s="111">
        <f ca="1">COUNTIF(OFFSET(class6_2,MATCH(AB$1,'6 класс'!$A:$A,0)-7+'Итог по классам'!$B89,,,),"ш")</f>
        <v>0</v>
      </c>
      <c r="AC89" s="112">
        <f t="shared" ref="AC89:AE89" ca="1" si="322">Z89+W89</f>
        <v>0</v>
      </c>
      <c r="AD89" s="113">
        <f t="shared" ca="1" si="322"/>
        <v>0</v>
      </c>
      <c r="AE89" s="113">
        <f t="shared" ca="1" si="322"/>
        <v>0</v>
      </c>
      <c r="AF89" s="114" t="e">
        <f ca="1">COUNTIF(OFFSET(class6_1,MATCH(AF$1,'6 класс'!$A:$A,0)-7+'Итог по классам'!$B89,,,),"Ф")</f>
        <v>#N/A</v>
      </c>
      <c r="AG89" s="111" t="e">
        <f ca="1">COUNTIF(OFFSET(class6_1,MATCH(AG$1,'6 класс'!$A:$A,0)-7+'Итог по классам'!$B89,,,),"р")</f>
        <v>#N/A</v>
      </c>
      <c r="AH89" s="111" t="e">
        <f ca="1">COUNTIF(OFFSET(class6_1,MATCH(AH$1,'6 класс'!$A:$A,0)-7+'Итог по классам'!$B89,,,),"ш")</f>
        <v>#N/A</v>
      </c>
      <c r="AI89" s="111" t="e">
        <f ca="1">COUNTIF(OFFSET(class6_2,MATCH(AI$1,'6 класс'!$A:$A,0)-7+'Итог по классам'!$B89,,,),"Ф")</f>
        <v>#N/A</v>
      </c>
      <c r="AJ89" s="111" t="e">
        <f ca="1">COUNTIF(OFFSET(class6_2,MATCH(AJ$1,'6 класс'!$A:$A,0)-7+'Итог по классам'!$B89,,,),"р")</f>
        <v>#N/A</v>
      </c>
      <c r="AK89" s="111" t="e">
        <f ca="1">COUNTIF(OFFSET(class6_2,MATCH(AK$1,'6 класс'!$A:$A,0)-7+'Итог по классам'!$B89,,,),"ш")</f>
        <v>#N/A</v>
      </c>
      <c r="AL89" s="112" t="e">
        <f t="shared" ref="AL89:AN89" ca="1" si="323">AI89+AF89</f>
        <v>#N/A</v>
      </c>
      <c r="AM89" s="113" t="e">
        <f t="shared" ca="1" si="323"/>
        <v>#N/A</v>
      </c>
      <c r="AN89" s="113" t="e">
        <f t="shared" ca="1" si="323"/>
        <v>#N/A</v>
      </c>
    </row>
    <row r="90" spans="1:40" ht="15.75" x14ac:dyDescent="0.25">
      <c r="A90" s="68">
        <f t="shared" si="311"/>
        <v>3</v>
      </c>
      <c r="B90" s="23">
        <v>16</v>
      </c>
      <c r="C90" s="110" t="s">
        <v>80</v>
      </c>
      <c r="D90" s="110" t="s">
        <v>106</v>
      </c>
      <c r="E90" s="111">
        <f ca="1">COUNTIF(OFFSET(class6_1,MATCH(E$1,'6 класс'!$A:$A,0)-7+'Итог по классам'!$B90,,,),"Ф")</f>
        <v>0</v>
      </c>
      <c r="F90" s="111">
        <f ca="1">COUNTIF(OFFSET(class6_1,MATCH(F$1,'6 класс'!$A:$A,0)-7+'Итог по классам'!$B90,,,),"р")</f>
        <v>0</v>
      </c>
      <c r="G90" s="111">
        <f ca="1">COUNTIF(OFFSET(class6_1,MATCH(G$1,'6 класс'!$A:$A,0)-7+'Итог по классам'!$B90,,,),"ш")</f>
        <v>0</v>
      </c>
      <c r="H90" s="111">
        <f ca="1">COUNTIF(OFFSET(class6_2,MATCH(H$1,'6 класс'!$A:$A,0)-7+'Итог по классам'!$B90,,,),"Ф")</f>
        <v>0</v>
      </c>
      <c r="I90" s="111">
        <f ca="1">COUNTIF(OFFSET(class6_2,MATCH(I$1,'6 класс'!$A:$A,0)-7+'Итог по классам'!$B90,,,),"р")</f>
        <v>0</v>
      </c>
      <c r="J90" s="111">
        <f ca="1">COUNTIF(OFFSET(class6_2,MATCH(J$1,'6 класс'!$A:$A,0)-7+'Итог по классам'!$B90,,,),"ш")</f>
        <v>1</v>
      </c>
      <c r="K90" s="112">
        <f t="shared" ref="K90:M90" ca="1" si="324">H90+E90</f>
        <v>0</v>
      </c>
      <c r="L90" s="113">
        <f t="shared" ca="1" si="324"/>
        <v>0</v>
      </c>
      <c r="M90" s="113">
        <f t="shared" ca="1" si="324"/>
        <v>1</v>
      </c>
      <c r="N90" s="114">
        <f ca="1">COUNTIF(OFFSET(class6_1,MATCH(N$1,'6 класс'!$A:$A,0)-7+'Итог по классам'!$B90,,,),"Ф")</f>
        <v>0</v>
      </c>
      <c r="O90" s="111">
        <f ca="1">COUNTIF(OFFSET(class6_1,MATCH(O$1,'6 класс'!$A:$A,0)-7+'Итог по классам'!$B90,,,),"р")</f>
        <v>0</v>
      </c>
      <c r="P90" s="111">
        <f ca="1">COUNTIF(OFFSET(class6_1,MATCH(P$1,'6 класс'!$A:$A,0)-7+'Итог по классам'!$B90,,,),"ш")</f>
        <v>0</v>
      </c>
      <c r="Q90" s="111">
        <f ca="1">COUNTIF(OFFSET(class6_2,MATCH(Q$1,'6 класс'!$A:$A,0)-7+'Итог по классам'!$B90,,,),"Ф")</f>
        <v>0</v>
      </c>
      <c r="R90" s="111">
        <f ca="1">COUNTIF(OFFSET(class6_2,MATCH(R$1,'6 класс'!$A:$A,0)-7+'Итог по классам'!$B90,,,),"р")</f>
        <v>0</v>
      </c>
      <c r="S90" s="111">
        <f ca="1">COUNTIF(OFFSET(class6_2,MATCH(S$1,'6 класс'!$A:$A,0)-7+'Итог по классам'!$B90,,,),"ш")</f>
        <v>1</v>
      </c>
      <c r="T90" s="112">
        <f t="shared" ref="T90:V90" ca="1" si="325">Q90+N90</f>
        <v>0</v>
      </c>
      <c r="U90" s="113">
        <f t="shared" ca="1" si="325"/>
        <v>0</v>
      </c>
      <c r="V90" s="113">
        <f t="shared" ca="1" si="325"/>
        <v>1</v>
      </c>
      <c r="W90" s="114">
        <f ca="1">COUNTIF(OFFSET(class6_1,MATCH(W$1,'6 класс'!$A:$A,0)-7+'Итог по классам'!$B90,,,),"Ф")</f>
        <v>0</v>
      </c>
      <c r="X90" s="111">
        <f ca="1">COUNTIF(OFFSET(class6_1,MATCH(X$1,'6 класс'!$A:$A,0)-7+'Итог по классам'!$B90,,,),"р")</f>
        <v>0</v>
      </c>
      <c r="Y90" s="111">
        <f ca="1">COUNTIF(OFFSET(class6_1,MATCH(Y$1,'6 класс'!$A:$A,0)-7+'Итог по классам'!$B90,,,),"ш")</f>
        <v>0</v>
      </c>
      <c r="Z90" s="111">
        <f ca="1">COUNTIF(OFFSET(class6_2,MATCH(Z$1,'6 класс'!$A:$A,0)-7+'Итог по классам'!$B90,,,),"Ф")</f>
        <v>0</v>
      </c>
      <c r="AA90" s="111">
        <f ca="1">COUNTIF(OFFSET(class6_2,MATCH(AA$1,'6 класс'!$A:$A,0)-7+'Итог по классам'!$B90,,,),"р")</f>
        <v>0</v>
      </c>
      <c r="AB90" s="111">
        <f ca="1">COUNTIF(OFFSET(class6_2,MATCH(AB$1,'6 класс'!$A:$A,0)-7+'Итог по классам'!$B90,,,),"ш")</f>
        <v>1</v>
      </c>
      <c r="AC90" s="112">
        <f t="shared" ref="AC90:AE90" ca="1" si="326">Z90+W90</f>
        <v>0</v>
      </c>
      <c r="AD90" s="113">
        <f t="shared" ca="1" si="326"/>
        <v>0</v>
      </c>
      <c r="AE90" s="113">
        <f t="shared" ca="1" si="326"/>
        <v>1</v>
      </c>
      <c r="AF90" s="114" t="e">
        <f ca="1">COUNTIF(OFFSET(class6_1,MATCH(AF$1,'6 класс'!$A:$A,0)-7+'Итог по классам'!$B90,,,),"Ф")</f>
        <v>#N/A</v>
      </c>
      <c r="AG90" s="111" t="e">
        <f ca="1">COUNTIF(OFFSET(class6_1,MATCH(AG$1,'6 класс'!$A:$A,0)-7+'Итог по классам'!$B90,,,),"р")</f>
        <v>#N/A</v>
      </c>
      <c r="AH90" s="111" t="e">
        <f ca="1">COUNTIF(OFFSET(class6_1,MATCH(AH$1,'6 класс'!$A:$A,0)-7+'Итог по классам'!$B90,,,),"ш")</f>
        <v>#N/A</v>
      </c>
      <c r="AI90" s="111" t="e">
        <f ca="1">COUNTIF(OFFSET(class6_2,MATCH(AI$1,'6 класс'!$A:$A,0)-7+'Итог по классам'!$B90,,,),"Ф")</f>
        <v>#N/A</v>
      </c>
      <c r="AJ90" s="111" t="e">
        <f ca="1">COUNTIF(OFFSET(class6_2,MATCH(AJ$1,'6 класс'!$A:$A,0)-7+'Итог по классам'!$B90,,,),"р")</f>
        <v>#N/A</v>
      </c>
      <c r="AK90" s="111" t="e">
        <f ca="1">COUNTIF(OFFSET(class6_2,MATCH(AK$1,'6 класс'!$A:$A,0)-7+'Итог по классам'!$B90,,,),"ш")</f>
        <v>#N/A</v>
      </c>
      <c r="AL90" s="112" t="e">
        <f t="shared" ref="AL90:AN90" ca="1" si="327">AI90+AF90</f>
        <v>#N/A</v>
      </c>
      <c r="AM90" s="113" t="e">
        <f t="shared" ca="1" si="327"/>
        <v>#N/A</v>
      </c>
      <c r="AN90" s="113" t="e">
        <f t="shared" ca="1" si="327"/>
        <v>#N/A</v>
      </c>
    </row>
    <row r="91" spans="1:40" ht="15.75" x14ac:dyDescent="0.25">
      <c r="A91" s="68">
        <f t="shared" si="311"/>
        <v>3</v>
      </c>
      <c r="B91" s="23">
        <v>17</v>
      </c>
      <c r="C91" s="110" t="s">
        <v>81</v>
      </c>
      <c r="D91" s="110" t="s">
        <v>106</v>
      </c>
      <c r="E91" s="111">
        <f ca="1">COUNTIF(OFFSET(class6_1,MATCH(E$1,'6 класс'!$A:$A,0)-7+'Итог по классам'!$B91,,,),"Ф")</f>
        <v>0</v>
      </c>
      <c r="F91" s="111">
        <f ca="1">COUNTIF(OFFSET(class6_1,MATCH(F$1,'6 класс'!$A:$A,0)-7+'Итог по классам'!$B91,,,),"р")</f>
        <v>0</v>
      </c>
      <c r="G91" s="111">
        <f ca="1">COUNTIF(OFFSET(class6_1,MATCH(G$1,'6 класс'!$A:$A,0)-7+'Итог по классам'!$B91,,,),"ш")</f>
        <v>0</v>
      </c>
      <c r="H91" s="111">
        <f ca="1">COUNTIF(OFFSET(class6_2,MATCH(H$1,'6 класс'!$A:$A,0)-7+'Итог по классам'!$B91,,,),"Ф")</f>
        <v>0</v>
      </c>
      <c r="I91" s="111">
        <f ca="1">COUNTIF(OFFSET(class6_2,MATCH(I$1,'6 класс'!$A:$A,0)-7+'Итог по классам'!$B91,,,),"р")</f>
        <v>0</v>
      </c>
      <c r="J91" s="111">
        <f ca="1">COUNTIF(OFFSET(class6_2,MATCH(J$1,'6 класс'!$A:$A,0)-7+'Итог по классам'!$B91,,,),"ш")</f>
        <v>1</v>
      </c>
      <c r="K91" s="112">
        <f t="shared" ref="K91:M91" ca="1" si="328">H91+E91</f>
        <v>0</v>
      </c>
      <c r="L91" s="113">
        <f t="shared" ca="1" si="328"/>
        <v>0</v>
      </c>
      <c r="M91" s="113">
        <f t="shared" ca="1" si="328"/>
        <v>1</v>
      </c>
      <c r="N91" s="114">
        <f ca="1">COUNTIF(OFFSET(class6_1,MATCH(N$1,'6 класс'!$A:$A,0)-7+'Итог по классам'!$B91,,,),"Ф")</f>
        <v>0</v>
      </c>
      <c r="O91" s="111">
        <f ca="1">COUNTIF(OFFSET(class6_1,MATCH(O$1,'6 класс'!$A:$A,0)-7+'Итог по классам'!$B91,,,),"р")</f>
        <v>0</v>
      </c>
      <c r="P91" s="111">
        <f ca="1">COUNTIF(OFFSET(class6_1,MATCH(P$1,'6 класс'!$A:$A,0)-7+'Итог по классам'!$B91,,,),"ш")</f>
        <v>0</v>
      </c>
      <c r="Q91" s="111">
        <f ca="1">COUNTIF(OFFSET(class6_2,MATCH(Q$1,'6 класс'!$A:$A,0)-7+'Итог по классам'!$B91,,,),"Ф")</f>
        <v>0</v>
      </c>
      <c r="R91" s="111">
        <f ca="1">COUNTIF(OFFSET(class6_2,MATCH(R$1,'6 класс'!$A:$A,0)-7+'Итог по классам'!$B91,,,),"р")</f>
        <v>0</v>
      </c>
      <c r="S91" s="111">
        <f ca="1">COUNTIF(OFFSET(class6_2,MATCH(S$1,'6 класс'!$A:$A,0)-7+'Итог по классам'!$B91,,,),"ш")</f>
        <v>1</v>
      </c>
      <c r="T91" s="112">
        <f t="shared" ref="T91:V91" ca="1" si="329">Q91+N91</f>
        <v>0</v>
      </c>
      <c r="U91" s="113">
        <f t="shared" ca="1" si="329"/>
        <v>0</v>
      </c>
      <c r="V91" s="113">
        <f t="shared" ca="1" si="329"/>
        <v>1</v>
      </c>
      <c r="W91" s="114">
        <f ca="1">COUNTIF(OFFSET(class6_1,MATCH(W$1,'6 класс'!$A:$A,0)-7+'Итог по классам'!$B91,,,),"Ф")</f>
        <v>0</v>
      </c>
      <c r="X91" s="111">
        <f ca="1">COUNTIF(OFFSET(class6_1,MATCH(X$1,'6 класс'!$A:$A,0)-7+'Итог по классам'!$B91,,,),"р")</f>
        <v>0</v>
      </c>
      <c r="Y91" s="111">
        <f ca="1">COUNTIF(OFFSET(class6_1,MATCH(Y$1,'6 класс'!$A:$A,0)-7+'Итог по классам'!$B91,,,),"ш")</f>
        <v>0</v>
      </c>
      <c r="Z91" s="111">
        <f ca="1">COUNTIF(OFFSET(class6_2,MATCH(Z$1,'6 класс'!$A:$A,0)-7+'Итог по классам'!$B91,,,),"Ф")</f>
        <v>0</v>
      </c>
      <c r="AA91" s="111">
        <f ca="1">COUNTIF(OFFSET(class6_2,MATCH(AA$1,'6 класс'!$A:$A,0)-7+'Итог по классам'!$B91,,,),"р")</f>
        <v>0</v>
      </c>
      <c r="AB91" s="111">
        <f ca="1">COUNTIF(OFFSET(class6_2,MATCH(AB$1,'6 класс'!$A:$A,0)-7+'Итог по классам'!$B91,,,),"ш")</f>
        <v>1</v>
      </c>
      <c r="AC91" s="112">
        <f t="shared" ref="AC91:AE91" ca="1" si="330">Z91+W91</f>
        <v>0</v>
      </c>
      <c r="AD91" s="113">
        <f t="shared" ca="1" si="330"/>
        <v>0</v>
      </c>
      <c r="AE91" s="113">
        <f t="shared" ca="1" si="330"/>
        <v>1</v>
      </c>
      <c r="AF91" s="114" t="e">
        <f ca="1">COUNTIF(OFFSET(class6_1,MATCH(AF$1,'6 класс'!$A:$A,0)-7+'Итог по классам'!$B91,,,),"Ф")</f>
        <v>#N/A</v>
      </c>
      <c r="AG91" s="111" t="e">
        <f ca="1">COUNTIF(OFFSET(class6_1,MATCH(AG$1,'6 класс'!$A:$A,0)-7+'Итог по классам'!$B91,,,),"р")</f>
        <v>#N/A</v>
      </c>
      <c r="AH91" s="111" t="e">
        <f ca="1">COUNTIF(OFFSET(class6_1,MATCH(AH$1,'6 класс'!$A:$A,0)-7+'Итог по классам'!$B91,,,),"ш")</f>
        <v>#N/A</v>
      </c>
      <c r="AI91" s="111" t="e">
        <f ca="1">COUNTIF(OFFSET(class6_2,MATCH(AI$1,'6 класс'!$A:$A,0)-7+'Итог по классам'!$B91,,,),"Ф")</f>
        <v>#N/A</v>
      </c>
      <c r="AJ91" s="111" t="e">
        <f ca="1">COUNTIF(OFFSET(class6_2,MATCH(AJ$1,'6 класс'!$A:$A,0)-7+'Итог по классам'!$B91,,,),"р")</f>
        <v>#N/A</v>
      </c>
      <c r="AK91" s="111" t="e">
        <f ca="1">COUNTIF(OFFSET(class6_2,MATCH(AK$1,'6 класс'!$A:$A,0)-7+'Итог по классам'!$B91,,,),"ш")</f>
        <v>#N/A</v>
      </c>
      <c r="AL91" s="112" t="e">
        <f t="shared" ref="AL91:AN91" ca="1" si="331">AI91+AF91</f>
        <v>#N/A</v>
      </c>
      <c r="AM91" s="113" t="e">
        <f t="shared" ca="1" si="331"/>
        <v>#N/A</v>
      </c>
      <c r="AN91" s="113" t="e">
        <f t="shared" ca="1" si="331"/>
        <v>#N/A</v>
      </c>
    </row>
    <row r="92" spans="1:40" ht="15.75" x14ac:dyDescent="0.25">
      <c r="A92" s="68">
        <f t="shared" si="311"/>
        <v>3</v>
      </c>
      <c r="B92" s="23">
        <v>18</v>
      </c>
      <c r="C92" s="110" t="s">
        <v>82</v>
      </c>
      <c r="D92" s="110" t="s">
        <v>106</v>
      </c>
      <c r="E92" s="111">
        <f ca="1">COUNTIF(OFFSET(class6_1,MATCH(E$1,'6 класс'!$A:$A,0)-7+'Итог по классам'!$B92,,,),"Ф")</f>
        <v>0</v>
      </c>
      <c r="F92" s="111">
        <f ca="1">COUNTIF(OFFSET(class6_1,MATCH(F$1,'6 класс'!$A:$A,0)-7+'Итог по классам'!$B92,,,),"р")</f>
        <v>0</v>
      </c>
      <c r="G92" s="111">
        <f ca="1">COUNTIF(OFFSET(class6_1,MATCH(G$1,'6 класс'!$A:$A,0)-7+'Итог по классам'!$B92,,,),"ш")</f>
        <v>0</v>
      </c>
      <c r="H92" s="111">
        <f ca="1">COUNTIF(OFFSET(class6_2,MATCH(H$1,'6 класс'!$A:$A,0)-7+'Итог по классам'!$B92,,,),"Ф")</f>
        <v>0</v>
      </c>
      <c r="I92" s="111">
        <f ca="1">COUNTIF(OFFSET(class6_2,MATCH(I$1,'6 класс'!$A:$A,0)-7+'Итог по классам'!$B92,,,),"р")</f>
        <v>0</v>
      </c>
      <c r="J92" s="111">
        <f ca="1">COUNTIF(OFFSET(class6_2,MATCH(J$1,'6 класс'!$A:$A,0)-7+'Итог по классам'!$B92,,,),"ш")</f>
        <v>1</v>
      </c>
      <c r="K92" s="112">
        <f t="shared" ref="K92:M92" ca="1" si="332">H92+E92</f>
        <v>0</v>
      </c>
      <c r="L92" s="113">
        <f t="shared" ca="1" si="332"/>
        <v>0</v>
      </c>
      <c r="M92" s="113">
        <f t="shared" ca="1" si="332"/>
        <v>1</v>
      </c>
      <c r="N92" s="114">
        <f ca="1">COUNTIF(OFFSET(class6_1,MATCH(N$1,'6 класс'!$A:$A,0)-7+'Итог по классам'!$B92,,,),"Ф")</f>
        <v>0</v>
      </c>
      <c r="O92" s="111">
        <f ca="1">COUNTIF(OFFSET(class6_1,MATCH(O$1,'6 класс'!$A:$A,0)-7+'Итог по классам'!$B92,,,),"р")</f>
        <v>0</v>
      </c>
      <c r="P92" s="111">
        <f ca="1">COUNTIF(OFFSET(class6_1,MATCH(P$1,'6 класс'!$A:$A,0)-7+'Итог по классам'!$B92,,,),"ш")</f>
        <v>0</v>
      </c>
      <c r="Q92" s="111">
        <f ca="1">COUNTIF(OFFSET(class6_2,MATCH(Q$1,'6 класс'!$A:$A,0)-7+'Итог по классам'!$B92,,,),"Ф")</f>
        <v>0</v>
      </c>
      <c r="R92" s="111">
        <f ca="1">COUNTIF(OFFSET(class6_2,MATCH(R$1,'6 класс'!$A:$A,0)-7+'Итог по классам'!$B92,,,),"р")</f>
        <v>0</v>
      </c>
      <c r="S92" s="111">
        <f ca="1">COUNTIF(OFFSET(class6_2,MATCH(S$1,'6 класс'!$A:$A,0)-7+'Итог по классам'!$B92,,,),"ш")</f>
        <v>1</v>
      </c>
      <c r="T92" s="112">
        <f t="shared" ref="T92:V92" ca="1" si="333">Q92+N92</f>
        <v>0</v>
      </c>
      <c r="U92" s="113">
        <f t="shared" ca="1" si="333"/>
        <v>0</v>
      </c>
      <c r="V92" s="113">
        <f t="shared" ca="1" si="333"/>
        <v>1</v>
      </c>
      <c r="W92" s="114">
        <f ca="1">COUNTIF(OFFSET(class6_1,MATCH(W$1,'6 класс'!$A:$A,0)-7+'Итог по классам'!$B92,,,),"Ф")</f>
        <v>0</v>
      </c>
      <c r="X92" s="111">
        <f ca="1">COUNTIF(OFFSET(class6_1,MATCH(X$1,'6 класс'!$A:$A,0)-7+'Итог по классам'!$B92,,,),"р")</f>
        <v>0</v>
      </c>
      <c r="Y92" s="111">
        <f ca="1">COUNTIF(OFFSET(class6_1,MATCH(Y$1,'6 класс'!$A:$A,0)-7+'Итог по классам'!$B92,,,),"ш")</f>
        <v>0</v>
      </c>
      <c r="Z92" s="111">
        <f ca="1">COUNTIF(OFFSET(class6_2,MATCH(Z$1,'6 класс'!$A:$A,0)-7+'Итог по классам'!$B92,,,),"Ф")</f>
        <v>0</v>
      </c>
      <c r="AA92" s="111">
        <f ca="1">COUNTIF(OFFSET(class6_2,MATCH(AA$1,'6 класс'!$A:$A,0)-7+'Итог по классам'!$B92,,,),"р")</f>
        <v>0</v>
      </c>
      <c r="AB92" s="111">
        <f ca="1">COUNTIF(OFFSET(class6_2,MATCH(AB$1,'6 класс'!$A:$A,0)-7+'Итог по классам'!$B92,,,),"ш")</f>
        <v>1</v>
      </c>
      <c r="AC92" s="112">
        <f t="shared" ref="AC92:AE92" ca="1" si="334">Z92+W92</f>
        <v>0</v>
      </c>
      <c r="AD92" s="113">
        <f t="shared" ca="1" si="334"/>
        <v>0</v>
      </c>
      <c r="AE92" s="113">
        <f t="shared" ca="1" si="334"/>
        <v>1</v>
      </c>
      <c r="AF92" s="114" t="e">
        <f ca="1">COUNTIF(OFFSET(class6_1,MATCH(AF$1,'6 класс'!$A:$A,0)-7+'Итог по классам'!$B92,,,),"Ф")</f>
        <v>#N/A</v>
      </c>
      <c r="AG92" s="111" t="e">
        <f ca="1">COUNTIF(OFFSET(class6_1,MATCH(AG$1,'6 класс'!$A:$A,0)-7+'Итог по классам'!$B92,,,),"р")</f>
        <v>#N/A</v>
      </c>
      <c r="AH92" s="111" t="e">
        <f ca="1">COUNTIF(OFFSET(class6_1,MATCH(AH$1,'6 класс'!$A:$A,0)-7+'Итог по классам'!$B92,,,),"ш")</f>
        <v>#N/A</v>
      </c>
      <c r="AI92" s="111" t="e">
        <f ca="1">COUNTIF(OFFSET(class6_2,MATCH(AI$1,'6 класс'!$A:$A,0)-7+'Итог по классам'!$B92,,,),"Ф")</f>
        <v>#N/A</v>
      </c>
      <c r="AJ92" s="111" t="e">
        <f ca="1">COUNTIF(OFFSET(class6_2,MATCH(AJ$1,'6 класс'!$A:$A,0)-7+'Итог по классам'!$B92,,,),"р")</f>
        <v>#N/A</v>
      </c>
      <c r="AK92" s="111" t="e">
        <f ca="1">COUNTIF(OFFSET(class6_2,MATCH(AK$1,'6 класс'!$A:$A,0)-7+'Итог по классам'!$B92,,,),"ш")</f>
        <v>#N/A</v>
      </c>
      <c r="AL92" s="112" t="e">
        <f t="shared" ref="AL92:AN92" ca="1" si="335">AI92+AF92</f>
        <v>#N/A</v>
      </c>
      <c r="AM92" s="113" t="e">
        <f t="shared" ca="1" si="335"/>
        <v>#N/A</v>
      </c>
      <c r="AN92" s="113" t="e">
        <f t="shared" ca="1" si="335"/>
        <v>#N/A</v>
      </c>
    </row>
    <row r="93" spans="1:40" ht="15.75" x14ac:dyDescent="0.25">
      <c r="A93" s="68">
        <f t="shared" si="311"/>
        <v>3</v>
      </c>
      <c r="B93" s="23">
        <v>19</v>
      </c>
      <c r="C93" s="110" t="s">
        <v>83</v>
      </c>
      <c r="D93" s="110" t="s">
        <v>106</v>
      </c>
      <c r="E93" s="111">
        <f ca="1">COUNTIF(OFFSET(class6_1,MATCH(E$1,'6 класс'!$A:$A,0)-7+'Итог по классам'!$B93,,,),"Ф")</f>
        <v>0</v>
      </c>
      <c r="F93" s="111">
        <f ca="1">COUNTIF(OFFSET(class6_1,MATCH(F$1,'6 класс'!$A:$A,0)-7+'Итог по классам'!$B93,,,),"р")</f>
        <v>0</v>
      </c>
      <c r="G93" s="111">
        <f ca="1">COUNTIF(OFFSET(class6_1,MATCH(G$1,'6 класс'!$A:$A,0)-7+'Итог по классам'!$B93,,,),"ш")</f>
        <v>0</v>
      </c>
      <c r="H93" s="111">
        <f ca="1">COUNTIF(OFFSET(class6_2,MATCH(H$1,'6 класс'!$A:$A,0)-7+'Итог по классам'!$B93,,,),"Ф")</f>
        <v>0</v>
      </c>
      <c r="I93" s="111">
        <f ca="1">COUNTIF(OFFSET(class6_2,MATCH(I$1,'6 класс'!$A:$A,0)-7+'Итог по классам'!$B93,,,),"р")</f>
        <v>0</v>
      </c>
      <c r="J93" s="111">
        <f ca="1">COUNTIF(OFFSET(class6_2,MATCH(J$1,'6 класс'!$A:$A,0)-7+'Итог по классам'!$B93,,,),"ш")</f>
        <v>0</v>
      </c>
      <c r="K93" s="112">
        <f t="shared" ref="K93:M93" ca="1" si="336">H93+E93</f>
        <v>0</v>
      </c>
      <c r="L93" s="113">
        <f t="shared" ca="1" si="336"/>
        <v>0</v>
      </c>
      <c r="M93" s="113">
        <f t="shared" ca="1" si="336"/>
        <v>0</v>
      </c>
      <c r="N93" s="114">
        <f ca="1">COUNTIF(OFFSET(class6_1,MATCH(N$1,'6 класс'!$A:$A,0)-7+'Итог по классам'!$B93,,,),"Ф")</f>
        <v>0</v>
      </c>
      <c r="O93" s="111">
        <f ca="1">COUNTIF(OFFSET(class6_1,MATCH(O$1,'6 класс'!$A:$A,0)-7+'Итог по классам'!$B93,,,),"р")</f>
        <v>0</v>
      </c>
      <c r="P93" s="111">
        <f ca="1">COUNTIF(OFFSET(class6_1,MATCH(P$1,'6 класс'!$A:$A,0)-7+'Итог по классам'!$B93,,,),"ш")</f>
        <v>0</v>
      </c>
      <c r="Q93" s="111">
        <f ca="1">COUNTIF(OFFSET(class6_2,MATCH(Q$1,'6 класс'!$A:$A,0)-7+'Итог по классам'!$B93,,,),"Ф")</f>
        <v>0</v>
      </c>
      <c r="R93" s="111">
        <f ca="1">COUNTIF(OFFSET(class6_2,MATCH(R$1,'6 класс'!$A:$A,0)-7+'Итог по классам'!$B93,,,),"р")</f>
        <v>0</v>
      </c>
      <c r="S93" s="111">
        <f ca="1">COUNTIF(OFFSET(class6_2,MATCH(S$1,'6 класс'!$A:$A,0)-7+'Итог по классам'!$B93,,,),"ш")</f>
        <v>0</v>
      </c>
      <c r="T93" s="112">
        <f t="shared" ref="T93:V93" ca="1" si="337">Q93+N93</f>
        <v>0</v>
      </c>
      <c r="U93" s="113">
        <f t="shared" ca="1" si="337"/>
        <v>0</v>
      </c>
      <c r="V93" s="113">
        <f t="shared" ca="1" si="337"/>
        <v>0</v>
      </c>
      <c r="W93" s="114">
        <f ca="1">COUNTIF(OFFSET(class6_1,MATCH(W$1,'6 класс'!$A:$A,0)-7+'Итог по классам'!$B93,,,),"Ф")</f>
        <v>0</v>
      </c>
      <c r="X93" s="111">
        <f ca="1">COUNTIF(OFFSET(class6_1,MATCH(X$1,'6 класс'!$A:$A,0)-7+'Итог по классам'!$B93,,,),"р")</f>
        <v>0</v>
      </c>
      <c r="Y93" s="111">
        <f ca="1">COUNTIF(OFFSET(class6_1,MATCH(Y$1,'6 класс'!$A:$A,0)-7+'Итог по классам'!$B93,,,),"ш")</f>
        <v>0</v>
      </c>
      <c r="Z93" s="111">
        <f ca="1">COUNTIF(OFFSET(class6_2,MATCH(Z$1,'6 класс'!$A:$A,0)-7+'Итог по классам'!$B93,,,),"Ф")</f>
        <v>0</v>
      </c>
      <c r="AA93" s="111">
        <f ca="1">COUNTIF(OFFSET(class6_2,MATCH(AA$1,'6 класс'!$A:$A,0)-7+'Итог по классам'!$B93,,,),"р")</f>
        <v>0</v>
      </c>
      <c r="AB93" s="111">
        <f ca="1">COUNTIF(OFFSET(class6_2,MATCH(AB$1,'6 класс'!$A:$A,0)-7+'Итог по классам'!$B93,,,),"ш")</f>
        <v>0</v>
      </c>
      <c r="AC93" s="112">
        <f t="shared" ref="AC93:AE93" ca="1" si="338">Z93+W93</f>
        <v>0</v>
      </c>
      <c r="AD93" s="113">
        <f t="shared" ca="1" si="338"/>
        <v>0</v>
      </c>
      <c r="AE93" s="113">
        <f t="shared" ca="1" si="338"/>
        <v>0</v>
      </c>
      <c r="AF93" s="114" t="e">
        <f ca="1">COUNTIF(OFFSET(class6_1,MATCH(AF$1,'6 класс'!$A:$A,0)-7+'Итог по классам'!$B93,,,),"Ф")</f>
        <v>#N/A</v>
      </c>
      <c r="AG93" s="111" t="e">
        <f ca="1">COUNTIF(OFFSET(class6_1,MATCH(AG$1,'6 класс'!$A:$A,0)-7+'Итог по классам'!$B93,,,),"р")</f>
        <v>#N/A</v>
      </c>
      <c r="AH93" s="111" t="e">
        <f ca="1">COUNTIF(OFFSET(class6_1,MATCH(AH$1,'6 класс'!$A:$A,0)-7+'Итог по классам'!$B93,,,),"ш")</f>
        <v>#N/A</v>
      </c>
      <c r="AI93" s="111" t="e">
        <f ca="1">COUNTIF(OFFSET(class6_2,MATCH(AI$1,'6 класс'!$A:$A,0)-7+'Итог по классам'!$B93,,,),"Ф")</f>
        <v>#N/A</v>
      </c>
      <c r="AJ93" s="111" t="e">
        <f ca="1">COUNTIF(OFFSET(class6_2,MATCH(AJ$1,'6 класс'!$A:$A,0)-7+'Итог по классам'!$B93,,,),"р")</f>
        <v>#N/A</v>
      </c>
      <c r="AK93" s="111" t="e">
        <f ca="1">COUNTIF(OFFSET(class6_2,MATCH(AK$1,'6 класс'!$A:$A,0)-7+'Итог по классам'!$B93,,,),"ш")</f>
        <v>#N/A</v>
      </c>
      <c r="AL93" s="112" t="e">
        <f t="shared" ref="AL93:AN93" ca="1" si="339">AI93+AF93</f>
        <v>#N/A</v>
      </c>
      <c r="AM93" s="113" t="e">
        <f t="shared" ca="1" si="339"/>
        <v>#N/A</v>
      </c>
      <c r="AN93" s="113" t="e">
        <f t="shared" ca="1" si="339"/>
        <v>#N/A</v>
      </c>
    </row>
    <row r="94" spans="1:40" ht="15.75" x14ac:dyDescent="0.25">
      <c r="A94" s="68">
        <f t="shared" si="311"/>
        <v>3</v>
      </c>
      <c r="B94" s="23">
        <v>20</v>
      </c>
      <c r="C94" s="110" t="s">
        <v>104</v>
      </c>
      <c r="D94" s="110" t="s">
        <v>106</v>
      </c>
      <c r="E94" s="111">
        <f ca="1">COUNTIF(OFFSET(class6_1,MATCH(E$1,'6 класс'!$A:$A,0)-7+'Итог по классам'!$B94,,,),"Ф")</f>
        <v>0</v>
      </c>
      <c r="F94" s="111">
        <f ca="1">COUNTIF(OFFSET(class6_1,MATCH(F$1,'6 класс'!$A:$A,0)-7+'Итог по классам'!$B94,,,),"р")</f>
        <v>0</v>
      </c>
      <c r="G94" s="111">
        <f ca="1">COUNTIF(OFFSET(class6_1,MATCH(G$1,'6 класс'!$A:$A,0)-7+'Итог по классам'!$B94,,,),"ш")</f>
        <v>0</v>
      </c>
      <c r="H94" s="111">
        <f ca="1">COUNTIF(OFFSET(class6_2,MATCH(H$1,'6 класс'!$A:$A,0)-7+'Итог по классам'!$B94,,,),"Ф")</f>
        <v>0</v>
      </c>
      <c r="I94" s="111">
        <f ca="1">COUNTIF(OFFSET(class6_2,MATCH(I$1,'6 класс'!$A:$A,0)-7+'Итог по классам'!$B94,,,),"р")</f>
        <v>0</v>
      </c>
      <c r="J94" s="111">
        <f ca="1">COUNTIF(OFFSET(class6_2,MATCH(J$1,'6 класс'!$A:$A,0)-7+'Итог по классам'!$B94,,,),"ш")</f>
        <v>0</v>
      </c>
      <c r="K94" s="112">
        <f t="shared" ref="K94:M94" ca="1" si="340">H94+E94</f>
        <v>0</v>
      </c>
      <c r="L94" s="113">
        <f t="shared" ca="1" si="340"/>
        <v>0</v>
      </c>
      <c r="M94" s="113">
        <f t="shared" ca="1" si="340"/>
        <v>0</v>
      </c>
      <c r="N94" s="114">
        <f ca="1">COUNTIF(OFFSET(class6_1,MATCH(N$1,'6 класс'!$A:$A,0)-7+'Итог по классам'!$B94,,,),"Ф")</f>
        <v>0</v>
      </c>
      <c r="O94" s="111">
        <f ca="1">COUNTIF(OFFSET(class6_1,MATCH(O$1,'6 класс'!$A:$A,0)-7+'Итог по классам'!$B94,,,),"р")</f>
        <v>0</v>
      </c>
      <c r="P94" s="111">
        <f ca="1">COUNTIF(OFFSET(class6_1,MATCH(P$1,'6 класс'!$A:$A,0)-7+'Итог по классам'!$B94,,,),"ш")</f>
        <v>0</v>
      </c>
      <c r="Q94" s="111">
        <f ca="1">COUNTIF(OFFSET(class6_2,MATCH(Q$1,'6 класс'!$A:$A,0)-7+'Итог по классам'!$B94,,,),"Ф")</f>
        <v>0</v>
      </c>
      <c r="R94" s="111">
        <f ca="1">COUNTIF(OFFSET(class6_2,MATCH(R$1,'6 класс'!$A:$A,0)-7+'Итог по классам'!$B94,,,),"р")</f>
        <v>0</v>
      </c>
      <c r="S94" s="111">
        <f ca="1">COUNTIF(OFFSET(class6_2,MATCH(S$1,'6 класс'!$A:$A,0)-7+'Итог по классам'!$B94,,,),"ш")</f>
        <v>0</v>
      </c>
      <c r="T94" s="112">
        <f t="shared" ref="T94:V94" ca="1" si="341">Q94+N94</f>
        <v>0</v>
      </c>
      <c r="U94" s="113">
        <f t="shared" ca="1" si="341"/>
        <v>0</v>
      </c>
      <c r="V94" s="113">
        <f t="shared" ca="1" si="341"/>
        <v>0</v>
      </c>
      <c r="W94" s="114">
        <f ca="1">COUNTIF(OFFSET(class6_1,MATCH(W$1,'6 класс'!$A:$A,0)-7+'Итог по классам'!$B94,,,),"Ф")</f>
        <v>0</v>
      </c>
      <c r="X94" s="111">
        <f ca="1">COUNTIF(OFFSET(class6_1,MATCH(X$1,'6 класс'!$A:$A,0)-7+'Итог по классам'!$B94,,,),"р")</f>
        <v>0</v>
      </c>
      <c r="Y94" s="111">
        <f ca="1">COUNTIF(OFFSET(class6_1,MATCH(Y$1,'6 класс'!$A:$A,0)-7+'Итог по классам'!$B94,,,),"ш")</f>
        <v>0</v>
      </c>
      <c r="Z94" s="111">
        <f ca="1">COUNTIF(OFFSET(class6_2,MATCH(Z$1,'6 класс'!$A:$A,0)-7+'Итог по классам'!$B94,,,),"Ф")</f>
        <v>0</v>
      </c>
      <c r="AA94" s="111">
        <f ca="1">COUNTIF(OFFSET(class6_2,MATCH(AA$1,'6 класс'!$A:$A,0)-7+'Итог по классам'!$B94,,,),"р")</f>
        <v>0</v>
      </c>
      <c r="AB94" s="111">
        <f ca="1">COUNTIF(OFFSET(class6_2,MATCH(AB$1,'6 класс'!$A:$A,0)-7+'Итог по классам'!$B94,,,),"ш")</f>
        <v>0</v>
      </c>
      <c r="AC94" s="112">
        <f t="shared" ref="AC94:AE94" ca="1" si="342">Z94+W94</f>
        <v>0</v>
      </c>
      <c r="AD94" s="113">
        <f t="shared" ca="1" si="342"/>
        <v>0</v>
      </c>
      <c r="AE94" s="113">
        <f t="shared" ca="1" si="342"/>
        <v>0</v>
      </c>
      <c r="AF94" s="114" t="e">
        <f ca="1">COUNTIF(OFFSET(class6_1,MATCH(AF$1,'6 класс'!$A:$A,0)-7+'Итог по классам'!$B94,,,),"Ф")</f>
        <v>#N/A</v>
      </c>
      <c r="AG94" s="111" t="e">
        <f ca="1">COUNTIF(OFFSET(class6_1,MATCH(AG$1,'6 класс'!$A:$A,0)-7+'Итог по классам'!$B94,,,),"р")</f>
        <v>#N/A</v>
      </c>
      <c r="AH94" s="111" t="e">
        <f ca="1">COUNTIF(OFFSET(class6_1,MATCH(AH$1,'6 класс'!$A:$A,0)-7+'Итог по классам'!$B94,,,),"ш")</f>
        <v>#N/A</v>
      </c>
      <c r="AI94" s="111" t="e">
        <f ca="1">COUNTIF(OFFSET(class6_2,MATCH(AI$1,'6 класс'!$A:$A,0)-7+'Итог по классам'!$B94,,,),"Ф")</f>
        <v>#N/A</v>
      </c>
      <c r="AJ94" s="111" t="e">
        <f ca="1">COUNTIF(OFFSET(class6_2,MATCH(AJ$1,'6 класс'!$A:$A,0)-7+'Итог по классам'!$B94,,,),"р")</f>
        <v>#N/A</v>
      </c>
      <c r="AK94" s="111" t="e">
        <f ca="1">COUNTIF(OFFSET(class6_2,MATCH(AK$1,'6 класс'!$A:$A,0)-7+'Итог по классам'!$B94,,,),"ш")</f>
        <v>#N/A</v>
      </c>
      <c r="AL94" s="112" t="e">
        <f t="shared" ref="AL94:AN94" ca="1" si="343">AI94+AF94</f>
        <v>#N/A</v>
      </c>
      <c r="AM94" s="113" t="e">
        <f t="shared" ca="1" si="343"/>
        <v>#N/A</v>
      </c>
      <c r="AN94" s="113" t="e">
        <f t="shared" ca="1" si="343"/>
        <v>#N/A</v>
      </c>
    </row>
    <row r="95" spans="1:40" ht="15.75" x14ac:dyDescent="0.25">
      <c r="A95" s="68">
        <f t="shared" si="311"/>
        <v>3</v>
      </c>
      <c r="B95" s="23">
        <v>21</v>
      </c>
      <c r="C95" s="110" t="s">
        <v>84</v>
      </c>
      <c r="D95" s="110" t="s">
        <v>106</v>
      </c>
      <c r="E95" s="111">
        <f ca="1">COUNTIF(OFFSET(class6_1,MATCH(E$1,'6 класс'!$A:$A,0)-7+'Итог по классам'!$B95,,,),"Ф")</f>
        <v>0</v>
      </c>
      <c r="F95" s="111">
        <f ca="1">COUNTIF(OFFSET(class6_1,MATCH(F$1,'6 класс'!$A:$A,0)-7+'Итог по классам'!$B95,,,),"р")</f>
        <v>0</v>
      </c>
      <c r="G95" s="111">
        <f ca="1">COUNTIF(OFFSET(class6_1,MATCH(G$1,'6 класс'!$A:$A,0)-7+'Итог по классам'!$B95,,,),"ш")</f>
        <v>0</v>
      </c>
      <c r="H95" s="111">
        <f ca="1">COUNTIF(OFFSET(class6_2,MATCH(H$1,'6 класс'!$A:$A,0)-7+'Итог по классам'!$B95,,,),"Ф")</f>
        <v>0</v>
      </c>
      <c r="I95" s="111">
        <f ca="1">COUNTIF(OFFSET(class6_2,MATCH(I$1,'6 класс'!$A:$A,0)-7+'Итог по классам'!$B95,,,),"р")</f>
        <v>0</v>
      </c>
      <c r="J95" s="111">
        <f ca="1">COUNTIF(OFFSET(class6_2,MATCH(J$1,'6 класс'!$A:$A,0)-7+'Итог по классам'!$B95,,,),"ш")</f>
        <v>0</v>
      </c>
      <c r="K95" s="112">
        <f t="shared" ref="K95:M95" ca="1" si="344">H95+E95</f>
        <v>0</v>
      </c>
      <c r="L95" s="113">
        <f t="shared" ca="1" si="344"/>
        <v>0</v>
      </c>
      <c r="M95" s="113">
        <f t="shared" ca="1" si="344"/>
        <v>0</v>
      </c>
      <c r="N95" s="114">
        <f ca="1">COUNTIF(OFFSET(class6_1,MATCH(N$1,'6 класс'!$A:$A,0)-7+'Итог по классам'!$B95,,,),"Ф")</f>
        <v>0</v>
      </c>
      <c r="O95" s="111">
        <f ca="1">COUNTIF(OFFSET(class6_1,MATCH(O$1,'6 класс'!$A:$A,0)-7+'Итог по классам'!$B95,,,),"р")</f>
        <v>0</v>
      </c>
      <c r="P95" s="111">
        <f ca="1">COUNTIF(OFFSET(class6_1,MATCH(P$1,'6 класс'!$A:$A,0)-7+'Итог по классам'!$B95,,,),"ш")</f>
        <v>0</v>
      </c>
      <c r="Q95" s="111">
        <f ca="1">COUNTIF(OFFSET(class6_2,MATCH(Q$1,'6 класс'!$A:$A,0)-7+'Итог по классам'!$B95,,,),"Ф")</f>
        <v>0</v>
      </c>
      <c r="R95" s="111">
        <f ca="1">COUNTIF(OFFSET(class6_2,MATCH(R$1,'6 класс'!$A:$A,0)-7+'Итог по классам'!$B95,,,),"р")</f>
        <v>0</v>
      </c>
      <c r="S95" s="111">
        <f ca="1">COUNTIF(OFFSET(class6_2,MATCH(S$1,'6 класс'!$A:$A,0)-7+'Итог по классам'!$B95,,,),"ш")</f>
        <v>0</v>
      </c>
      <c r="T95" s="112">
        <f t="shared" ref="T95:V95" ca="1" si="345">Q95+N95</f>
        <v>0</v>
      </c>
      <c r="U95" s="113">
        <f t="shared" ca="1" si="345"/>
        <v>0</v>
      </c>
      <c r="V95" s="113">
        <f t="shared" ca="1" si="345"/>
        <v>0</v>
      </c>
      <c r="W95" s="114">
        <f ca="1">COUNTIF(OFFSET(class6_1,MATCH(W$1,'6 класс'!$A:$A,0)-7+'Итог по классам'!$B95,,,),"Ф")</f>
        <v>0</v>
      </c>
      <c r="X95" s="111">
        <f ca="1">COUNTIF(OFFSET(class6_1,MATCH(X$1,'6 класс'!$A:$A,0)-7+'Итог по классам'!$B95,,,),"р")</f>
        <v>0</v>
      </c>
      <c r="Y95" s="111">
        <f ca="1">COUNTIF(OFFSET(class6_1,MATCH(Y$1,'6 класс'!$A:$A,0)-7+'Итог по классам'!$B95,,,),"ш")</f>
        <v>0</v>
      </c>
      <c r="Z95" s="111">
        <f ca="1">COUNTIF(OFFSET(class6_2,MATCH(Z$1,'6 класс'!$A:$A,0)-7+'Итог по классам'!$B95,,,),"Ф")</f>
        <v>0</v>
      </c>
      <c r="AA95" s="111">
        <f ca="1">COUNTIF(OFFSET(class6_2,MATCH(AA$1,'6 класс'!$A:$A,0)-7+'Итог по классам'!$B95,,,),"р")</f>
        <v>0</v>
      </c>
      <c r="AB95" s="111">
        <f ca="1">COUNTIF(OFFSET(class6_2,MATCH(AB$1,'6 класс'!$A:$A,0)-7+'Итог по классам'!$B95,,,),"ш")</f>
        <v>0</v>
      </c>
      <c r="AC95" s="112">
        <f t="shared" ref="AC95:AE95" ca="1" si="346">Z95+W95</f>
        <v>0</v>
      </c>
      <c r="AD95" s="113">
        <f t="shared" ca="1" si="346"/>
        <v>0</v>
      </c>
      <c r="AE95" s="113">
        <f t="shared" ca="1" si="346"/>
        <v>0</v>
      </c>
      <c r="AF95" s="114" t="e">
        <f ca="1">COUNTIF(OFFSET(class6_1,MATCH(AF$1,'6 класс'!$A:$A,0)-7+'Итог по классам'!$B95,,,),"Ф")</f>
        <v>#N/A</v>
      </c>
      <c r="AG95" s="111" t="e">
        <f ca="1">COUNTIF(OFFSET(class6_1,MATCH(AG$1,'6 класс'!$A:$A,0)-7+'Итог по классам'!$B95,,,),"р")</f>
        <v>#N/A</v>
      </c>
      <c r="AH95" s="111" t="e">
        <f ca="1">COUNTIF(OFFSET(class6_1,MATCH(AH$1,'6 класс'!$A:$A,0)-7+'Итог по классам'!$B95,,,),"ш")</f>
        <v>#N/A</v>
      </c>
      <c r="AI95" s="111" t="e">
        <f ca="1">COUNTIF(OFFSET(class6_2,MATCH(AI$1,'6 класс'!$A:$A,0)-7+'Итог по классам'!$B95,,,),"Ф")</f>
        <v>#N/A</v>
      </c>
      <c r="AJ95" s="111" t="e">
        <f ca="1">COUNTIF(OFFSET(class6_2,MATCH(AJ$1,'6 класс'!$A:$A,0)-7+'Итог по классам'!$B95,,,),"р")</f>
        <v>#N/A</v>
      </c>
      <c r="AK95" s="111" t="e">
        <f ca="1">COUNTIF(OFFSET(class6_2,MATCH(AK$1,'6 класс'!$A:$A,0)-7+'Итог по классам'!$B95,,,),"ш")</f>
        <v>#N/A</v>
      </c>
      <c r="AL95" s="112" t="e">
        <f t="shared" ref="AL95:AN95" ca="1" si="347">AI95+AF95</f>
        <v>#N/A</v>
      </c>
      <c r="AM95" s="113" t="e">
        <f t="shared" ca="1" si="347"/>
        <v>#N/A</v>
      </c>
      <c r="AN95" s="113" t="e">
        <f t="shared" ca="1" si="347"/>
        <v>#N/A</v>
      </c>
    </row>
    <row r="96" spans="1:40" ht="15.75" x14ac:dyDescent="0.25">
      <c r="A96" s="68">
        <f t="shared" si="311"/>
        <v>3</v>
      </c>
      <c r="B96" s="23">
        <v>22</v>
      </c>
      <c r="C96" s="110"/>
      <c r="D96" s="110" t="s">
        <v>106</v>
      </c>
      <c r="E96" s="111"/>
      <c r="F96" s="111"/>
      <c r="G96" s="111"/>
      <c r="H96" s="111"/>
      <c r="I96" s="111"/>
      <c r="J96" s="111"/>
      <c r="K96" s="112">
        <f t="shared" ref="K96:M96" si="348">H96+E96</f>
        <v>0</v>
      </c>
      <c r="L96" s="113">
        <f t="shared" si="348"/>
        <v>0</v>
      </c>
      <c r="M96" s="113">
        <f t="shared" si="348"/>
        <v>0</v>
      </c>
      <c r="N96" s="114"/>
      <c r="O96" s="111"/>
      <c r="P96" s="111"/>
      <c r="Q96" s="111"/>
      <c r="R96" s="111"/>
      <c r="S96" s="111"/>
      <c r="T96" s="112">
        <f t="shared" ref="T96:V96" si="349">Q96+N96</f>
        <v>0</v>
      </c>
      <c r="U96" s="113">
        <f t="shared" si="349"/>
        <v>0</v>
      </c>
      <c r="V96" s="113">
        <f t="shared" si="349"/>
        <v>0</v>
      </c>
      <c r="W96" s="114"/>
      <c r="X96" s="111"/>
      <c r="Y96" s="111"/>
      <c r="Z96" s="111"/>
      <c r="AA96" s="111"/>
      <c r="AB96" s="111"/>
      <c r="AC96" s="112">
        <f t="shared" ref="AC96:AE96" si="350">Z96+W96</f>
        <v>0</v>
      </c>
      <c r="AD96" s="113">
        <f t="shared" si="350"/>
        <v>0</v>
      </c>
      <c r="AE96" s="113">
        <f t="shared" si="350"/>
        <v>0</v>
      </c>
      <c r="AF96" s="114"/>
      <c r="AG96" s="111"/>
      <c r="AH96" s="111"/>
      <c r="AI96" s="111"/>
      <c r="AJ96" s="111"/>
      <c r="AK96" s="111"/>
      <c r="AL96" s="112">
        <f t="shared" ref="AL96:AN96" si="351">AI96+AF96</f>
        <v>0</v>
      </c>
      <c r="AM96" s="113">
        <f t="shared" si="351"/>
        <v>0</v>
      </c>
      <c r="AN96" s="113">
        <f t="shared" si="351"/>
        <v>0</v>
      </c>
    </row>
    <row r="97" spans="1:40" ht="15.75" x14ac:dyDescent="0.25">
      <c r="A97" s="68">
        <f t="shared" si="311"/>
        <v>3</v>
      </c>
      <c r="B97" s="23">
        <v>23</v>
      </c>
      <c r="C97" s="110"/>
      <c r="D97" s="110" t="s">
        <v>106</v>
      </c>
      <c r="E97" s="111"/>
      <c r="F97" s="111"/>
      <c r="G97" s="111"/>
      <c r="H97" s="111"/>
      <c r="I97" s="111"/>
      <c r="J97" s="111"/>
      <c r="K97" s="112">
        <f t="shared" ref="K97:M97" si="352">H97+E97</f>
        <v>0</v>
      </c>
      <c r="L97" s="113">
        <f t="shared" si="352"/>
        <v>0</v>
      </c>
      <c r="M97" s="113">
        <f t="shared" si="352"/>
        <v>0</v>
      </c>
      <c r="N97" s="114"/>
      <c r="O97" s="111"/>
      <c r="P97" s="111"/>
      <c r="Q97" s="111"/>
      <c r="R97" s="111"/>
      <c r="S97" s="111"/>
      <c r="T97" s="112">
        <f t="shared" ref="T97:V97" si="353">Q97+N97</f>
        <v>0</v>
      </c>
      <c r="U97" s="113">
        <f t="shared" si="353"/>
        <v>0</v>
      </c>
      <c r="V97" s="113">
        <f t="shared" si="353"/>
        <v>0</v>
      </c>
      <c r="W97" s="114"/>
      <c r="X97" s="111"/>
      <c r="Y97" s="111"/>
      <c r="Z97" s="111"/>
      <c r="AA97" s="111"/>
      <c r="AB97" s="111"/>
      <c r="AC97" s="112">
        <f t="shared" ref="AC97:AE97" si="354">Z97+W97</f>
        <v>0</v>
      </c>
      <c r="AD97" s="113">
        <f t="shared" si="354"/>
        <v>0</v>
      </c>
      <c r="AE97" s="113">
        <f t="shared" si="354"/>
        <v>0</v>
      </c>
      <c r="AF97" s="114"/>
      <c r="AG97" s="111"/>
      <c r="AH97" s="111"/>
      <c r="AI97" s="111"/>
      <c r="AJ97" s="111"/>
      <c r="AK97" s="111"/>
      <c r="AL97" s="112">
        <f t="shared" ref="AL97:AN97" si="355">AI97+AF97</f>
        <v>0</v>
      </c>
      <c r="AM97" s="113">
        <f t="shared" si="355"/>
        <v>0</v>
      </c>
      <c r="AN97" s="113">
        <f t="shared" si="355"/>
        <v>0</v>
      </c>
    </row>
    <row r="98" spans="1:40" ht="15.75" x14ac:dyDescent="0.25">
      <c r="A98" s="68">
        <f t="shared" si="311"/>
        <v>3</v>
      </c>
      <c r="B98" s="23">
        <v>24</v>
      </c>
      <c r="C98" s="110"/>
      <c r="D98" s="110" t="s">
        <v>106</v>
      </c>
      <c r="E98" s="111"/>
      <c r="F98" s="111"/>
      <c r="G98" s="111"/>
      <c r="H98" s="111"/>
      <c r="I98" s="111"/>
      <c r="J98" s="111"/>
      <c r="K98" s="112">
        <f t="shared" ref="K98:M98" si="356">H98+E98</f>
        <v>0</v>
      </c>
      <c r="L98" s="113">
        <f t="shared" si="356"/>
        <v>0</v>
      </c>
      <c r="M98" s="113">
        <f t="shared" si="356"/>
        <v>0</v>
      </c>
      <c r="N98" s="114"/>
      <c r="O98" s="111"/>
      <c r="P98" s="111"/>
      <c r="Q98" s="111"/>
      <c r="R98" s="111"/>
      <c r="S98" s="111"/>
      <c r="T98" s="112">
        <f t="shared" ref="T98:V98" si="357">Q98+N98</f>
        <v>0</v>
      </c>
      <c r="U98" s="113">
        <f t="shared" si="357"/>
        <v>0</v>
      </c>
      <c r="V98" s="113">
        <f t="shared" si="357"/>
        <v>0</v>
      </c>
      <c r="W98" s="114"/>
      <c r="X98" s="111"/>
      <c r="Y98" s="111"/>
      <c r="Z98" s="111"/>
      <c r="AA98" s="111"/>
      <c r="AB98" s="111"/>
      <c r="AC98" s="112">
        <f t="shared" ref="AC98:AE98" si="358">Z98+W98</f>
        <v>0</v>
      </c>
      <c r="AD98" s="113">
        <f t="shared" si="358"/>
        <v>0</v>
      </c>
      <c r="AE98" s="113">
        <f t="shared" si="358"/>
        <v>0</v>
      </c>
      <c r="AF98" s="114"/>
      <c r="AG98" s="111"/>
      <c r="AH98" s="111"/>
      <c r="AI98" s="111"/>
      <c r="AJ98" s="111"/>
      <c r="AK98" s="111"/>
      <c r="AL98" s="112">
        <f t="shared" ref="AL98:AN98" si="359">AI98+AF98</f>
        <v>0</v>
      </c>
      <c r="AM98" s="113">
        <f t="shared" si="359"/>
        <v>0</v>
      </c>
      <c r="AN98" s="113">
        <f t="shared" si="359"/>
        <v>0</v>
      </c>
    </row>
    <row r="99" spans="1:40" ht="15.75" x14ac:dyDescent="0.25">
      <c r="A99" s="68">
        <f t="shared" si="311"/>
        <v>3</v>
      </c>
      <c r="B99" s="23">
        <v>25</v>
      </c>
      <c r="C99" s="110"/>
      <c r="D99" s="110" t="s">
        <v>106</v>
      </c>
      <c r="E99" s="111"/>
      <c r="F99" s="111"/>
      <c r="G99" s="111"/>
      <c r="H99" s="111"/>
      <c r="I99" s="111"/>
      <c r="J99" s="111"/>
      <c r="K99" s="112">
        <f t="shared" ref="K99:M99" si="360">H99+E99</f>
        <v>0</v>
      </c>
      <c r="L99" s="113">
        <f t="shared" si="360"/>
        <v>0</v>
      </c>
      <c r="M99" s="113">
        <f t="shared" si="360"/>
        <v>0</v>
      </c>
      <c r="N99" s="114"/>
      <c r="O99" s="111"/>
      <c r="P99" s="111"/>
      <c r="Q99" s="111"/>
      <c r="R99" s="111"/>
      <c r="S99" s="111"/>
      <c r="T99" s="112">
        <f t="shared" ref="T99:V99" si="361">Q99+N99</f>
        <v>0</v>
      </c>
      <c r="U99" s="113">
        <f t="shared" si="361"/>
        <v>0</v>
      </c>
      <c r="V99" s="113">
        <f t="shared" si="361"/>
        <v>0</v>
      </c>
      <c r="W99" s="114"/>
      <c r="X99" s="111"/>
      <c r="Y99" s="111"/>
      <c r="Z99" s="111"/>
      <c r="AA99" s="111"/>
      <c r="AB99" s="111"/>
      <c r="AC99" s="112">
        <f t="shared" ref="AC99:AE99" si="362">Z99+W99</f>
        <v>0</v>
      </c>
      <c r="AD99" s="113">
        <f t="shared" si="362"/>
        <v>0</v>
      </c>
      <c r="AE99" s="113">
        <f t="shared" si="362"/>
        <v>0</v>
      </c>
      <c r="AF99" s="114"/>
      <c r="AG99" s="111"/>
      <c r="AH99" s="111"/>
      <c r="AI99" s="111"/>
      <c r="AJ99" s="111"/>
      <c r="AK99" s="111"/>
      <c r="AL99" s="112">
        <f t="shared" ref="AL99:AN99" si="363">AI99+AF99</f>
        <v>0</v>
      </c>
      <c r="AM99" s="113">
        <f t="shared" si="363"/>
        <v>0</v>
      </c>
      <c r="AN99" s="113">
        <f t="shared" si="363"/>
        <v>0</v>
      </c>
    </row>
    <row r="100" spans="1:40" ht="15.75" x14ac:dyDescent="0.25">
      <c r="A100" s="68">
        <f t="shared" si="311"/>
        <v>3</v>
      </c>
      <c r="B100" s="23">
        <v>26</v>
      </c>
      <c r="C100" s="110"/>
      <c r="D100" s="110" t="s">
        <v>106</v>
      </c>
      <c r="E100" s="111"/>
      <c r="F100" s="111"/>
      <c r="G100" s="111"/>
      <c r="H100" s="111"/>
      <c r="I100" s="111"/>
      <c r="J100" s="111"/>
      <c r="K100" s="112">
        <f t="shared" ref="K100:M100" si="364">H100+E100</f>
        <v>0</v>
      </c>
      <c r="L100" s="113">
        <f t="shared" si="364"/>
        <v>0</v>
      </c>
      <c r="M100" s="113">
        <f t="shared" si="364"/>
        <v>0</v>
      </c>
      <c r="N100" s="114"/>
      <c r="O100" s="111"/>
      <c r="P100" s="111"/>
      <c r="Q100" s="111"/>
      <c r="R100" s="111"/>
      <c r="S100" s="111"/>
      <c r="T100" s="112">
        <f t="shared" ref="T100:V100" si="365">Q100+N100</f>
        <v>0</v>
      </c>
      <c r="U100" s="113">
        <f t="shared" si="365"/>
        <v>0</v>
      </c>
      <c r="V100" s="113">
        <f t="shared" si="365"/>
        <v>0</v>
      </c>
      <c r="W100" s="114"/>
      <c r="X100" s="111"/>
      <c r="Y100" s="111"/>
      <c r="Z100" s="111"/>
      <c r="AA100" s="111"/>
      <c r="AB100" s="111"/>
      <c r="AC100" s="112">
        <f t="shared" ref="AC100:AE100" si="366">Z100+W100</f>
        <v>0</v>
      </c>
      <c r="AD100" s="113">
        <f t="shared" si="366"/>
        <v>0</v>
      </c>
      <c r="AE100" s="113">
        <f t="shared" si="366"/>
        <v>0</v>
      </c>
      <c r="AF100" s="114"/>
      <c r="AG100" s="111"/>
      <c r="AH100" s="111"/>
      <c r="AI100" s="111"/>
      <c r="AJ100" s="111"/>
      <c r="AK100" s="111"/>
      <c r="AL100" s="112">
        <f t="shared" ref="AL100:AN100" si="367">AI100+AF100</f>
        <v>0</v>
      </c>
      <c r="AM100" s="113">
        <f t="shared" si="367"/>
        <v>0</v>
      </c>
      <c r="AN100" s="113">
        <f t="shared" si="367"/>
        <v>0</v>
      </c>
    </row>
    <row r="101" spans="1:40" ht="15.75" x14ac:dyDescent="0.25">
      <c r="A101" s="68">
        <f>'7 класс'!C2</f>
        <v>3</v>
      </c>
      <c r="B101" s="23"/>
      <c r="C101" s="106" t="s">
        <v>109</v>
      </c>
      <c r="D101" s="106"/>
      <c r="E101" s="107" t="str">
        <f ca="1">"7 "&amp;CLEAN(OFFSET(cl7name,(E$1-1)*30,,,))</f>
        <v>7 А</v>
      </c>
      <c r="F101" s="108"/>
      <c r="G101" s="108"/>
      <c r="H101" s="108"/>
      <c r="I101" s="108"/>
      <c r="J101" s="108"/>
      <c r="K101" s="108"/>
      <c r="L101" s="108"/>
      <c r="M101" s="109"/>
      <c r="N101" s="107" t="str">
        <f ca="1">"7 "&amp;CLEAN(OFFSET(cl7name,(N$1-1)*30,,,))</f>
        <v>7 Б</v>
      </c>
      <c r="O101" s="108"/>
      <c r="P101" s="108"/>
      <c r="Q101" s="108"/>
      <c r="R101" s="108"/>
      <c r="S101" s="108"/>
      <c r="T101" s="108"/>
      <c r="U101" s="108"/>
      <c r="V101" s="109"/>
      <c r="W101" s="107" t="str">
        <f ca="1">"7 "&amp;CLEAN(OFFSET(cl7name,(W$1-1)*30,,,))</f>
        <v>7 В</v>
      </c>
      <c r="X101" s="108"/>
      <c r="Y101" s="108"/>
      <c r="Z101" s="108"/>
      <c r="AA101" s="108"/>
      <c r="AB101" s="108"/>
      <c r="AC101" s="108"/>
      <c r="AD101" s="108"/>
      <c r="AE101" s="109"/>
      <c r="AF101" s="107" t="str">
        <f ca="1">"7 "&amp;CLEAN(OFFSET(cl7name,(AF$1-1)*30,,,))</f>
        <v xml:space="preserve">7 </v>
      </c>
      <c r="AG101" s="108"/>
      <c r="AH101" s="108"/>
      <c r="AI101" s="108"/>
      <c r="AJ101" s="108"/>
      <c r="AK101" s="108"/>
      <c r="AL101" s="108"/>
      <c r="AM101" s="108"/>
      <c r="AN101" s="109"/>
    </row>
    <row r="102" spans="1:40" ht="15.75" x14ac:dyDescent="0.25">
      <c r="A102" s="68">
        <f t="shared" ref="A102:A129" si="368">A101</f>
        <v>3</v>
      </c>
      <c r="B102" s="23">
        <v>1</v>
      </c>
      <c r="C102" s="110" t="s">
        <v>72</v>
      </c>
      <c r="D102" s="110" t="s">
        <v>109</v>
      </c>
      <c r="E102" s="111">
        <f ca="1">COUNTIF(OFFSET(class7_1,MATCH(E$1,'7 класс'!$A:$A,0)-7+'Итог по классам'!$B102,,,),"Ф")</f>
        <v>0</v>
      </c>
      <c r="F102" s="111">
        <f ca="1">COUNTIF(OFFSET(class7_1,MATCH(F$1,'7 класс'!$A:$A,0)-7+'Итог по классам'!$B102,,,),"р")</f>
        <v>0</v>
      </c>
      <c r="G102" s="111">
        <f ca="1">COUNTIF(OFFSET(class7_1,MATCH(G$1,'7 класс'!$A:$A,0)-7+'Итог по классам'!$B102,,,),"ш")</f>
        <v>3</v>
      </c>
      <c r="H102" s="111">
        <f ca="1">COUNTIF(OFFSET(class7_2,MATCH(H$1,'7 класс'!$A:$A,0)-7+'Итог по классам'!$B102,,,),"Ф")</f>
        <v>1</v>
      </c>
      <c r="I102" s="111">
        <f ca="1">COUNTIF(OFFSET(class7_2,MATCH(I$1,'7 класс'!$A:$A,0)-7+'Итог по классам'!$B102,,,),"р")</f>
        <v>0</v>
      </c>
      <c r="J102" s="111">
        <f ca="1">COUNTIF(OFFSET(class7_2,MATCH(J$1,'7 класс'!$A:$A,0)-7+'Итог по классам'!$B102,,,),"ш")</f>
        <v>3</v>
      </c>
      <c r="K102" s="112">
        <f t="shared" ref="K102:M102" ca="1" si="369">H102+E102</f>
        <v>1</v>
      </c>
      <c r="L102" s="113">
        <f t="shared" ca="1" si="369"/>
        <v>0</v>
      </c>
      <c r="M102" s="113">
        <f t="shared" ca="1" si="369"/>
        <v>6</v>
      </c>
      <c r="N102" s="114">
        <f ca="1">COUNTIF(OFFSET(class7_1,MATCH(N$1,'7 класс'!$A:$A,0)-7+'Итог по классам'!$B102,,,),"Ф")</f>
        <v>0</v>
      </c>
      <c r="O102" s="111">
        <f ca="1">COUNTIF(OFFSET(class7_1,MATCH(O$1,'7 класс'!$A:$A,0)-7+'Итог по классам'!$B102,,,),"р")</f>
        <v>0</v>
      </c>
      <c r="P102" s="111">
        <f ca="1">COUNTIF(OFFSET(class7_1,MATCH(P$1,'7 класс'!$A:$A,0)-7+'Итог по классам'!$B102,,,),"ш")</f>
        <v>3</v>
      </c>
      <c r="Q102" s="111">
        <f ca="1">COUNTIF(OFFSET(class7_2,MATCH(Q$1,'7 класс'!$A:$A,0)-7+'Итог по классам'!$B102,,,),"Ф")</f>
        <v>1</v>
      </c>
      <c r="R102" s="111">
        <f ca="1">COUNTIF(OFFSET(class7_2,MATCH(R$1,'7 класс'!$A:$A,0)-7+'Итог по классам'!$B102,,,),"р")</f>
        <v>0</v>
      </c>
      <c r="S102" s="111">
        <f ca="1">COUNTIF(OFFSET(class7_2,MATCH(S$1,'7 класс'!$A:$A,0)-7+'Итог по классам'!$B102,,,),"ш")</f>
        <v>3</v>
      </c>
      <c r="T102" s="112">
        <f t="shared" ref="T102:V102" ca="1" si="370">Q102+N102</f>
        <v>1</v>
      </c>
      <c r="U102" s="113">
        <f t="shared" ca="1" si="370"/>
        <v>0</v>
      </c>
      <c r="V102" s="113">
        <f t="shared" ca="1" si="370"/>
        <v>6</v>
      </c>
      <c r="W102" s="114">
        <f ca="1">COUNTIF(OFFSET(class7_1,MATCH(W$1,'7 класс'!$A:$A,0)-7+'Итог по классам'!$B102,,,),"Ф")</f>
        <v>0</v>
      </c>
      <c r="X102" s="111">
        <f ca="1">COUNTIF(OFFSET(class7_1,MATCH(X$1,'7 класс'!$A:$A,0)-7+'Итог по классам'!$B102,,,),"р")</f>
        <v>0</v>
      </c>
      <c r="Y102" s="111">
        <f ca="1">COUNTIF(OFFSET(class7_1,MATCH(Y$1,'7 класс'!$A:$A,0)-7+'Итог по классам'!$B102,,,),"ш")</f>
        <v>3</v>
      </c>
      <c r="Z102" s="111">
        <f ca="1">COUNTIF(OFFSET(class7_2,MATCH(Z$1,'7 класс'!$A:$A,0)-7+'Итог по классам'!$B102,,,),"Ф")</f>
        <v>1</v>
      </c>
      <c r="AA102" s="111">
        <f ca="1">COUNTIF(OFFSET(class7_2,MATCH(AA$1,'7 класс'!$A:$A,0)-7+'Итог по классам'!$B102,,,),"р")</f>
        <v>0</v>
      </c>
      <c r="AB102" s="111">
        <f ca="1">COUNTIF(OFFSET(class7_2,MATCH(AB$1,'7 класс'!$A:$A,0)-7+'Итог по классам'!$B102,,,),"ш")</f>
        <v>3</v>
      </c>
      <c r="AC102" s="112">
        <f t="shared" ref="AC102:AE102" ca="1" si="371">Z102+W102</f>
        <v>1</v>
      </c>
      <c r="AD102" s="113">
        <f t="shared" ca="1" si="371"/>
        <v>0</v>
      </c>
      <c r="AE102" s="113">
        <f t="shared" ca="1" si="371"/>
        <v>6</v>
      </c>
      <c r="AF102" s="114" t="e">
        <f ca="1">COUNTIF(OFFSET(class7_1,MATCH(AF$1,'7 класс'!$A:$A,0)-7+'Итог по классам'!$B102,,,),"Ф")</f>
        <v>#N/A</v>
      </c>
      <c r="AG102" s="111" t="e">
        <f ca="1">COUNTIF(OFFSET(class7_1,MATCH(AG$1,'7 класс'!$A:$A,0)-7+'Итог по классам'!$B102,,,),"р")</f>
        <v>#N/A</v>
      </c>
      <c r="AH102" s="111" t="e">
        <f ca="1">COUNTIF(OFFSET(class7_1,MATCH(AH$1,'7 класс'!$A:$A,0)-7+'Итог по классам'!$B102,,,),"ш")</f>
        <v>#N/A</v>
      </c>
      <c r="AI102" s="111" t="e">
        <f ca="1">COUNTIF(OFFSET(class7_2,MATCH(AI$1,'7 класс'!$A:$A,0)-7+'Итог по классам'!$B102,,,),"Ф")</f>
        <v>#N/A</v>
      </c>
      <c r="AJ102" s="111" t="e">
        <f ca="1">COUNTIF(OFFSET(class7_2,MATCH(AJ$1,'7 класс'!$A:$A,0)-7+'Итог по классам'!$B102,,,),"р")</f>
        <v>#N/A</v>
      </c>
      <c r="AK102" s="111" t="e">
        <f ca="1">COUNTIF(OFFSET(class7_2,MATCH(AK$1,'7 класс'!$A:$A,0)-7+'Итог по классам'!$B102,,,),"ш")</f>
        <v>#N/A</v>
      </c>
      <c r="AL102" s="112" t="e">
        <f t="shared" ref="AL102:AN102" ca="1" si="372">AI102+AF102</f>
        <v>#N/A</v>
      </c>
      <c r="AM102" s="113" t="e">
        <f t="shared" ca="1" si="372"/>
        <v>#N/A</v>
      </c>
      <c r="AN102" s="113" t="e">
        <f t="shared" ca="1" si="372"/>
        <v>#N/A</v>
      </c>
    </row>
    <row r="103" spans="1:40" ht="15.75" x14ac:dyDescent="0.25">
      <c r="A103" s="68">
        <f t="shared" si="368"/>
        <v>3</v>
      </c>
      <c r="B103" s="23">
        <v>2</v>
      </c>
      <c r="C103" s="110" t="s">
        <v>94</v>
      </c>
      <c r="D103" s="110" t="s">
        <v>109</v>
      </c>
      <c r="E103" s="111">
        <f ca="1">COUNTIF(OFFSET(class7_1,MATCH(E$1,'7 класс'!$A:$A,0)-7+'Итог по классам'!$B103,,,),"Ф")</f>
        <v>0</v>
      </c>
      <c r="F103" s="111">
        <f ca="1">COUNTIF(OFFSET(class7_1,MATCH(F$1,'7 класс'!$A:$A,0)-7+'Итог по классам'!$B103,,,),"р")</f>
        <v>0</v>
      </c>
      <c r="G103" s="111">
        <f ca="1">COUNTIF(OFFSET(class7_1,MATCH(G$1,'7 класс'!$A:$A,0)-7+'Итог по классам'!$B103,,,),"ш")</f>
        <v>1</v>
      </c>
      <c r="H103" s="111">
        <f ca="1">COUNTIF(OFFSET(class7_2,MATCH(H$1,'7 класс'!$A:$A,0)-7+'Итог по классам'!$B103,,,),"Ф")</f>
        <v>0</v>
      </c>
      <c r="I103" s="111">
        <f ca="1">COUNTIF(OFFSET(class7_2,MATCH(I$1,'7 класс'!$A:$A,0)-7+'Итог по классам'!$B103,,,),"р")</f>
        <v>0</v>
      </c>
      <c r="J103" s="111">
        <f ca="1">COUNTIF(OFFSET(class7_2,MATCH(J$1,'7 класс'!$A:$A,0)-7+'Итог по классам'!$B103,,,),"ш")</f>
        <v>1</v>
      </c>
      <c r="K103" s="112">
        <f t="shared" ref="K103:M103" ca="1" si="373">H103+E103</f>
        <v>0</v>
      </c>
      <c r="L103" s="113">
        <f t="shared" ca="1" si="373"/>
        <v>0</v>
      </c>
      <c r="M103" s="113">
        <f t="shared" ca="1" si="373"/>
        <v>2</v>
      </c>
      <c r="N103" s="114">
        <f ca="1">COUNTIF(OFFSET(class7_1,MATCH(N$1,'7 класс'!$A:$A,0)-7+'Итог по классам'!$B103,,,),"Ф")</f>
        <v>0</v>
      </c>
      <c r="O103" s="111">
        <f ca="1">COUNTIF(OFFSET(class7_1,MATCH(O$1,'7 класс'!$A:$A,0)-7+'Итог по классам'!$B103,,,),"р")</f>
        <v>0</v>
      </c>
      <c r="P103" s="111">
        <f ca="1">COUNTIF(OFFSET(class7_1,MATCH(P$1,'7 класс'!$A:$A,0)-7+'Итог по классам'!$B103,,,),"ш")</f>
        <v>1</v>
      </c>
      <c r="Q103" s="111">
        <f ca="1">COUNTIF(OFFSET(class7_2,MATCH(Q$1,'7 класс'!$A:$A,0)-7+'Итог по классам'!$B103,,,),"Ф")</f>
        <v>0</v>
      </c>
      <c r="R103" s="111">
        <f ca="1">COUNTIF(OFFSET(class7_2,MATCH(R$1,'7 класс'!$A:$A,0)-7+'Итог по классам'!$B103,,,),"р")</f>
        <v>0</v>
      </c>
      <c r="S103" s="111">
        <f ca="1">COUNTIF(OFFSET(class7_2,MATCH(S$1,'7 класс'!$A:$A,0)-7+'Итог по классам'!$B103,,,),"ш")</f>
        <v>1</v>
      </c>
      <c r="T103" s="112">
        <f t="shared" ref="T103:V103" ca="1" si="374">Q103+N103</f>
        <v>0</v>
      </c>
      <c r="U103" s="113">
        <f t="shared" ca="1" si="374"/>
        <v>0</v>
      </c>
      <c r="V103" s="113">
        <f t="shared" ca="1" si="374"/>
        <v>2</v>
      </c>
      <c r="W103" s="114">
        <f ca="1">COUNTIF(OFFSET(class7_1,MATCH(W$1,'7 класс'!$A:$A,0)-7+'Итог по классам'!$B103,,,),"Ф")</f>
        <v>0</v>
      </c>
      <c r="X103" s="111">
        <f ca="1">COUNTIF(OFFSET(class7_1,MATCH(X$1,'7 класс'!$A:$A,0)-7+'Итог по классам'!$B103,,,),"р")</f>
        <v>0</v>
      </c>
      <c r="Y103" s="111">
        <f ca="1">COUNTIF(OFFSET(class7_1,MATCH(Y$1,'7 класс'!$A:$A,0)-7+'Итог по классам'!$B103,,,),"ш")</f>
        <v>1</v>
      </c>
      <c r="Z103" s="111">
        <f ca="1">COUNTIF(OFFSET(class7_2,MATCH(Z$1,'7 класс'!$A:$A,0)-7+'Итог по классам'!$B103,,,),"Ф")</f>
        <v>0</v>
      </c>
      <c r="AA103" s="111">
        <f ca="1">COUNTIF(OFFSET(class7_2,MATCH(AA$1,'7 класс'!$A:$A,0)-7+'Итог по классам'!$B103,,,),"р")</f>
        <v>0</v>
      </c>
      <c r="AB103" s="111">
        <f ca="1">COUNTIF(OFFSET(class7_2,MATCH(AB$1,'7 класс'!$A:$A,0)-7+'Итог по классам'!$B103,,,),"ш")</f>
        <v>1</v>
      </c>
      <c r="AC103" s="112">
        <f t="shared" ref="AC103:AE103" ca="1" si="375">Z103+W103</f>
        <v>0</v>
      </c>
      <c r="AD103" s="113">
        <f t="shared" ca="1" si="375"/>
        <v>0</v>
      </c>
      <c r="AE103" s="113">
        <f t="shared" ca="1" si="375"/>
        <v>2</v>
      </c>
      <c r="AF103" s="114" t="e">
        <f ca="1">COUNTIF(OFFSET(class7_1,MATCH(AF$1,'7 класс'!$A:$A,0)-7+'Итог по классам'!$B103,,,),"Ф")</f>
        <v>#N/A</v>
      </c>
      <c r="AG103" s="111" t="e">
        <f ca="1">COUNTIF(OFFSET(class7_1,MATCH(AG$1,'7 класс'!$A:$A,0)-7+'Итог по классам'!$B103,,,),"р")</f>
        <v>#N/A</v>
      </c>
      <c r="AH103" s="111" t="e">
        <f ca="1">COUNTIF(OFFSET(class7_1,MATCH(AH$1,'7 класс'!$A:$A,0)-7+'Итог по классам'!$B103,,,),"ш")</f>
        <v>#N/A</v>
      </c>
      <c r="AI103" s="111" t="e">
        <f ca="1">COUNTIF(OFFSET(class7_2,MATCH(AI$1,'7 класс'!$A:$A,0)-7+'Итог по классам'!$B103,,,),"Ф")</f>
        <v>#N/A</v>
      </c>
      <c r="AJ103" s="111" t="e">
        <f ca="1">COUNTIF(OFFSET(class7_2,MATCH(AJ$1,'7 класс'!$A:$A,0)-7+'Итог по классам'!$B103,,,),"р")</f>
        <v>#N/A</v>
      </c>
      <c r="AK103" s="111" t="e">
        <f ca="1">COUNTIF(OFFSET(class7_2,MATCH(AK$1,'7 класс'!$A:$A,0)-7+'Итог по классам'!$B103,,,),"ш")</f>
        <v>#N/A</v>
      </c>
      <c r="AL103" s="112" t="e">
        <f t="shared" ref="AL103:AN103" ca="1" si="376">AI103+AF103</f>
        <v>#N/A</v>
      </c>
      <c r="AM103" s="113" t="e">
        <f t="shared" ca="1" si="376"/>
        <v>#N/A</v>
      </c>
      <c r="AN103" s="113" t="e">
        <f t="shared" ca="1" si="376"/>
        <v>#N/A</v>
      </c>
    </row>
    <row r="104" spans="1:40" ht="15.75" x14ac:dyDescent="0.25">
      <c r="A104" s="68">
        <f t="shared" si="368"/>
        <v>3</v>
      </c>
      <c r="B104" s="23">
        <v>3</v>
      </c>
      <c r="C104" s="110" t="s">
        <v>74</v>
      </c>
      <c r="D104" s="110" t="s">
        <v>109</v>
      </c>
      <c r="E104" s="111">
        <f ca="1">COUNTIF(OFFSET(class7_1,MATCH(E$1,'7 класс'!$A:$A,0)-7+'Итог по классам'!$B104,,,),"Ф")</f>
        <v>0</v>
      </c>
      <c r="F104" s="111">
        <f ca="1">COUNTIF(OFFSET(class7_1,MATCH(F$1,'7 класс'!$A:$A,0)-7+'Итог по классам'!$B104,,,),"р")</f>
        <v>0</v>
      </c>
      <c r="G104" s="111">
        <f ca="1">COUNTIF(OFFSET(class7_1,MATCH(G$1,'7 класс'!$A:$A,0)-7+'Итог по классам'!$B104,,,),"ш")</f>
        <v>0</v>
      </c>
      <c r="H104" s="111">
        <f ca="1">COUNTIF(OFFSET(class7_2,MATCH(H$1,'7 класс'!$A:$A,0)-7+'Итог по классам'!$B104,,,),"Ф")</f>
        <v>0</v>
      </c>
      <c r="I104" s="111">
        <f ca="1">COUNTIF(OFFSET(class7_2,MATCH(I$1,'7 класс'!$A:$A,0)-7+'Итог по классам'!$B104,,,),"р")</f>
        <v>0</v>
      </c>
      <c r="J104" s="111">
        <f ca="1">COUNTIF(OFFSET(class7_2,MATCH(J$1,'7 класс'!$A:$A,0)-7+'Итог по классам'!$B104,,,),"ш")</f>
        <v>0</v>
      </c>
      <c r="K104" s="112">
        <f t="shared" ref="K104:M104" ca="1" si="377">H104+E104</f>
        <v>0</v>
      </c>
      <c r="L104" s="113">
        <f t="shared" ca="1" si="377"/>
        <v>0</v>
      </c>
      <c r="M104" s="113">
        <f t="shared" ca="1" si="377"/>
        <v>0</v>
      </c>
      <c r="N104" s="114">
        <f ca="1">COUNTIF(OFFSET(class7_1,MATCH(N$1,'7 класс'!$A:$A,0)-7+'Итог по классам'!$B104,,,),"Ф")</f>
        <v>0</v>
      </c>
      <c r="O104" s="111">
        <f ca="1">COUNTIF(OFFSET(class7_1,MATCH(O$1,'7 класс'!$A:$A,0)-7+'Итог по классам'!$B104,,,),"р")</f>
        <v>0</v>
      </c>
      <c r="P104" s="111">
        <f ca="1">COUNTIF(OFFSET(class7_1,MATCH(P$1,'7 класс'!$A:$A,0)-7+'Итог по классам'!$B104,,,),"ш")</f>
        <v>0</v>
      </c>
      <c r="Q104" s="111">
        <f ca="1">COUNTIF(OFFSET(class7_2,MATCH(Q$1,'7 класс'!$A:$A,0)-7+'Итог по классам'!$B104,,,),"Ф")</f>
        <v>0</v>
      </c>
      <c r="R104" s="111">
        <f ca="1">COUNTIF(OFFSET(class7_2,MATCH(R$1,'7 класс'!$A:$A,0)-7+'Итог по классам'!$B104,,,),"р")</f>
        <v>0</v>
      </c>
      <c r="S104" s="111">
        <f ca="1">COUNTIF(OFFSET(class7_2,MATCH(S$1,'7 класс'!$A:$A,0)-7+'Итог по классам'!$B104,,,),"ш")</f>
        <v>0</v>
      </c>
      <c r="T104" s="112">
        <f t="shared" ref="T104:V104" ca="1" si="378">Q104+N104</f>
        <v>0</v>
      </c>
      <c r="U104" s="113">
        <f t="shared" ca="1" si="378"/>
        <v>0</v>
      </c>
      <c r="V104" s="113">
        <f t="shared" ca="1" si="378"/>
        <v>0</v>
      </c>
      <c r="W104" s="114">
        <f ca="1">COUNTIF(OFFSET(class7_1,MATCH(W$1,'7 класс'!$A:$A,0)-7+'Итог по классам'!$B104,,,),"Ф")</f>
        <v>0</v>
      </c>
      <c r="X104" s="111">
        <f ca="1">COUNTIF(OFFSET(class7_1,MATCH(X$1,'7 класс'!$A:$A,0)-7+'Итог по классам'!$B104,,,),"р")</f>
        <v>0</v>
      </c>
      <c r="Y104" s="111">
        <f ca="1">COUNTIF(OFFSET(class7_1,MATCH(Y$1,'7 класс'!$A:$A,0)-7+'Итог по классам'!$B104,,,),"ш")</f>
        <v>0</v>
      </c>
      <c r="Z104" s="111">
        <f ca="1">COUNTIF(OFFSET(class7_2,MATCH(Z$1,'7 класс'!$A:$A,0)-7+'Итог по классам'!$B104,,,),"Ф")</f>
        <v>0</v>
      </c>
      <c r="AA104" s="111">
        <f ca="1">COUNTIF(OFFSET(class7_2,MATCH(AA$1,'7 класс'!$A:$A,0)-7+'Итог по классам'!$B104,,,),"р")</f>
        <v>0</v>
      </c>
      <c r="AB104" s="111">
        <f ca="1">COUNTIF(OFFSET(class7_2,MATCH(AB$1,'7 класс'!$A:$A,0)-7+'Итог по классам'!$B104,,,),"ш")</f>
        <v>0</v>
      </c>
      <c r="AC104" s="112">
        <f t="shared" ref="AC104:AE104" ca="1" si="379">Z104+W104</f>
        <v>0</v>
      </c>
      <c r="AD104" s="113">
        <f t="shared" ca="1" si="379"/>
        <v>0</v>
      </c>
      <c r="AE104" s="113">
        <f t="shared" ca="1" si="379"/>
        <v>0</v>
      </c>
      <c r="AF104" s="114" t="e">
        <f ca="1">COUNTIF(OFFSET(class7_1,MATCH(AF$1,'7 класс'!$A:$A,0)-7+'Итог по классам'!$B104,,,),"Ф")</f>
        <v>#N/A</v>
      </c>
      <c r="AG104" s="111" t="e">
        <f ca="1">COUNTIF(OFFSET(class7_1,MATCH(AG$1,'7 класс'!$A:$A,0)-7+'Итог по классам'!$B104,,,),"р")</f>
        <v>#N/A</v>
      </c>
      <c r="AH104" s="111" t="e">
        <f ca="1">COUNTIF(OFFSET(class7_1,MATCH(AH$1,'7 класс'!$A:$A,0)-7+'Итог по классам'!$B104,,,),"ш")</f>
        <v>#N/A</v>
      </c>
      <c r="AI104" s="111" t="e">
        <f ca="1">COUNTIF(OFFSET(class7_2,MATCH(AI$1,'7 класс'!$A:$A,0)-7+'Итог по классам'!$B104,,,),"Ф")</f>
        <v>#N/A</v>
      </c>
      <c r="AJ104" s="111" t="e">
        <f ca="1">COUNTIF(OFFSET(class7_2,MATCH(AJ$1,'7 класс'!$A:$A,0)-7+'Итог по классам'!$B104,,,),"р")</f>
        <v>#N/A</v>
      </c>
      <c r="AK104" s="111" t="e">
        <f ca="1">COUNTIF(OFFSET(class7_2,MATCH(AK$1,'7 класс'!$A:$A,0)-7+'Итог по классам'!$B104,,,),"ш")</f>
        <v>#N/A</v>
      </c>
      <c r="AL104" s="112" t="e">
        <f t="shared" ref="AL104:AN104" ca="1" si="380">AI104+AF104</f>
        <v>#N/A</v>
      </c>
      <c r="AM104" s="113" t="e">
        <f t="shared" ca="1" si="380"/>
        <v>#N/A</v>
      </c>
      <c r="AN104" s="113" t="e">
        <f t="shared" ca="1" si="380"/>
        <v>#N/A</v>
      </c>
    </row>
    <row r="105" spans="1:40" ht="15.75" x14ac:dyDescent="0.25">
      <c r="A105" s="68">
        <f t="shared" si="368"/>
        <v>3</v>
      </c>
      <c r="B105" s="23">
        <v>4</v>
      </c>
      <c r="C105" s="110" t="s">
        <v>95</v>
      </c>
      <c r="D105" s="110" t="s">
        <v>109</v>
      </c>
      <c r="E105" s="111">
        <f ca="1">COUNTIF(OFFSET(class7_1,MATCH(E$1,'7 класс'!$A:$A,0)-7+'Итог по классам'!$B105,,,),"Ф")</f>
        <v>0</v>
      </c>
      <c r="F105" s="111">
        <f ca="1">COUNTIF(OFFSET(class7_1,MATCH(F$1,'7 класс'!$A:$A,0)-7+'Итог по классам'!$B105,,,),"р")</f>
        <v>0</v>
      </c>
      <c r="G105" s="111">
        <f ca="1">COUNTIF(OFFSET(class7_1,MATCH(G$1,'7 класс'!$A:$A,0)-7+'Итог по классам'!$B105,,,),"ш")</f>
        <v>0</v>
      </c>
      <c r="H105" s="111">
        <f ca="1">COUNTIF(OFFSET(class7_2,MATCH(H$1,'7 класс'!$A:$A,0)-7+'Итог по классам'!$B105,,,),"Ф")</f>
        <v>0</v>
      </c>
      <c r="I105" s="111">
        <f ca="1">COUNTIF(OFFSET(class7_2,MATCH(I$1,'7 класс'!$A:$A,0)-7+'Итог по классам'!$B105,,,),"р")</f>
        <v>0</v>
      </c>
      <c r="J105" s="111">
        <f ca="1">COUNTIF(OFFSET(class7_2,MATCH(J$1,'7 класс'!$A:$A,0)-7+'Итог по классам'!$B105,,,),"ш")</f>
        <v>0</v>
      </c>
      <c r="K105" s="112">
        <f t="shared" ref="K105:M105" ca="1" si="381">H105+E105</f>
        <v>0</v>
      </c>
      <c r="L105" s="113">
        <f t="shared" ca="1" si="381"/>
        <v>0</v>
      </c>
      <c r="M105" s="113">
        <f t="shared" ca="1" si="381"/>
        <v>0</v>
      </c>
      <c r="N105" s="114">
        <f ca="1">COUNTIF(OFFSET(class7_1,MATCH(N$1,'7 класс'!$A:$A,0)-7+'Итог по классам'!$B105,,,),"Ф")</f>
        <v>0</v>
      </c>
      <c r="O105" s="111">
        <f ca="1">COUNTIF(OFFSET(class7_1,MATCH(O$1,'7 класс'!$A:$A,0)-7+'Итог по классам'!$B105,,,),"р")</f>
        <v>0</v>
      </c>
      <c r="P105" s="111">
        <f ca="1">COUNTIF(OFFSET(class7_1,MATCH(P$1,'7 класс'!$A:$A,0)-7+'Итог по классам'!$B105,,,),"ш")</f>
        <v>0</v>
      </c>
      <c r="Q105" s="111">
        <f ca="1">COUNTIF(OFFSET(class7_2,MATCH(Q$1,'7 класс'!$A:$A,0)-7+'Итог по классам'!$B105,,,),"Ф")</f>
        <v>0</v>
      </c>
      <c r="R105" s="111">
        <f ca="1">COUNTIF(OFFSET(class7_2,MATCH(R$1,'7 класс'!$A:$A,0)-7+'Итог по классам'!$B105,,,),"р")</f>
        <v>0</v>
      </c>
      <c r="S105" s="111">
        <f ca="1">COUNTIF(OFFSET(class7_2,MATCH(S$1,'7 класс'!$A:$A,0)-7+'Итог по классам'!$B105,,,),"ш")</f>
        <v>0</v>
      </c>
      <c r="T105" s="112">
        <f t="shared" ref="T105:V105" ca="1" si="382">Q105+N105</f>
        <v>0</v>
      </c>
      <c r="U105" s="113">
        <f t="shared" ca="1" si="382"/>
        <v>0</v>
      </c>
      <c r="V105" s="113">
        <f t="shared" ca="1" si="382"/>
        <v>0</v>
      </c>
      <c r="W105" s="114">
        <f ca="1">COUNTIF(OFFSET(class7_1,MATCH(W$1,'7 класс'!$A:$A,0)-7+'Итог по классам'!$B105,,,),"Ф")</f>
        <v>0</v>
      </c>
      <c r="X105" s="111">
        <f ca="1">COUNTIF(OFFSET(class7_1,MATCH(X$1,'7 класс'!$A:$A,0)-7+'Итог по классам'!$B105,,,),"р")</f>
        <v>0</v>
      </c>
      <c r="Y105" s="111">
        <f ca="1">COUNTIF(OFFSET(class7_1,MATCH(Y$1,'7 класс'!$A:$A,0)-7+'Итог по классам'!$B105,,,),"ш")</f>
        <v>0</v>
      </c>
      <c r="Z105" s="111">
        <f ca="1">COUNTIF(OFFSET(class7_2,MATCH(Z$1,'7 класс'!$A:$A,0)-7+'Итог по классам'!$B105,,,),"Ф")</f>
        <v>0</v>
      </c>
      <c r="AA105" s="111">
        <f ca="1">COUNTIF(OFFSET(class7_2,MATCH(AA$1,'7 класс'!$A:$A,0)-7+'Итог по классам'!$B105,,,),"р")</f>
        <v>0</v>
      </c>
      <c r="AB105" s="111">
        <f ca="1">COUNTIF(OFFSET(class7_2,MATCH(AB$1,'7 класс'!$A:$A,0)-7+'Итог по классам'!$B105,,,),"ш")</f>
        <v>0</v>
      </c>
      <c r="AC105" s="112">
        <f t="shared" ref="AC105:AE105" ca="1" si="383">Z105+W105</f>
        <v>0</v>
      </c>
      <c r="AD105" s="113">
        <f t="shared" ca="1" si="383"/>
        <v>0</v>
      </c>
      <c r="AE105" s="113">
        <f t="shared" ca="1" si="383"/>
        <v>0</v>
      </c>
      <c r="AF105" s="114" t="e">
        <f ca="1">COUNTIF(OFFSET(class7_1,MATCH(AF$1,'7 класс'!$A:$A,0)-7+'Итог по классам'!$B105,,,),"Ф")</f>
        <v>#N/A</v>
      </c>
      <c r="AG105" s="111" t="e">
        <f ca="1">COUNTIF(OFFSET(class7_1,MATCH(AG$1,'7 класс'!$A:$A,0)-7+'Итог по классам'!$B105,,,),"р")</f>
        <v>#N/A</v>
      </c>
      <c r="AH105" s="111" t="e">
        <f ca="1">COUNTIF(OFFSET(class7_1,MATCH(AH$1,'7 класс'!$A:$A,0)-7+'Итог по классам'!$B105,,,),"ш")</f>
        <v>#N/A</v>
      </c>
      <c r="AI105" s="111" t="e">
        <f ca="1">COUNTIF(OFFSET(class7_2,MATCH(AI$1,'7 класс'!$A:$A,0)-7+'Итог по классам'!$B105,,,),"Ф")</f>
        <v>#N/A</v>
      </c>
      <c r="AJ105" s="111" t="e">
        <f ca="1">COUNTIF(OFFSET(class7_2,MATCH(AJ$1,'7 класс'!$A:$A,0)-7+'Итог по классам'!$B105,,,),"р")</f>
        <v>#N/A</v>
      </c>
      <c r="AK105" s="111" t="e">
        <f ca="1">COUNTIF(OFFSET(class7_2,MATCH(AK$1,'7 класс'!$A:$A,0)-7+'Итог по классам'!$B105,,,),"ш")</f>
        <v>#N/A</v>
      </c>
      <c r="AL105" s="112" t="e">
        <f t="shared" ref="AL105:AN105" ca="1" si="384">AI105+AF105</f>
        <v>#N/A</v>
      </c>
      <c r="AM105" s="113" t="e">
        <f t="shared" ca="1" si="384"/>
        <v>#N/A</v>
      </c>
      <c r="AN105" s="113" t="e">
        <f t="shared" ca="1" si="384"/>
        <v>#N/A</v>
      </c>
    </row>
    <row r="106" spans="1:40" ht="15.75" x14ac:dyDescent="0.25">
      <c r="A106" s="68">
        <f t="shared" si="368"/>
        <v>3</v>
      </c>
      <c r="B106" s="23">
        <v>5</v>
      </c>
      <c r="C106" s="110" t="s">
        <v>76</v>
      </c>
      <c r="D106" s="110" t="s">
        <v>109</v>
      </c>
      <c r="E106" s="111">
        <f ca="1">COUNTIF(OFFSET(class7_1,MATCH(E$1,'7 класс'!$A:$A,0)-7+'Итог по классам'!$B106,,,),"Ф")</f>
        <v>0</v>
      </c>
      <c r="F106" s="111">
        <f ca="1">COUNTIF(OFFSET(class7_1,MATCH(F$1,'7 класс'!$A:$A,0)-7+'Итог по классам'!$B106,,,),"р")</f>
        <v>0</v>
      </c>
      <c r="G106" s="111">
        <f ca="1">COUNTIF(OFFSET(class7_1,MATCH(G$1,'7 класс'!$A:$A,0)-7+'Итог по классам'!$B106,,,),"ш")</f>
        <v>2</v>
      </c>
      <c r="H106" s="111">
        <f ca="1">COUNTIF(OFFSET(class7_2,MATCH(H$1,'7 класс'!$A:$A,0)-7+'Итог по классам'!$B106,,,),"Ф")</f>
        <v>0</v>
      </c>
      <c r="I106" s="111">
        <f ca="1">COUNTIF(OFFSET(class7_2,MATCH(I$1,'7 класс'!$A:$A,0)-7+'Итог по классам'!$B106,,,),"р")</f>
        <v>0</v>
      </c>
      <c r="J106" s="111">
        <f ca="1">COUNTIF(OFFSET(class7_2,MATCH(J$1,'7 класс'!$A:$A,0)-7+'Итог по классам'!$B106,,,),"ш")</f>
        <v>2</v>
      </c>
      <c r="K106" s="112">
        <f t="shared" ref="K106:M106" ca="1" si="385">H106+E106</f>
        <v>0</v>
      </c>
      <c r="L106" s="113">
        <f t="shared" ca="1" si="385"/>
        <v>0</v>
      </c>
      <c r="M106" s="113">
        <f t="shared" ca="1" si="385"/>
        <v>4</v>
      </c>
      <c r="N106" s="114">
        <f ca="1">COUNTIF(OFFSET(class7_1,MATCH(N$1,'7 класс'!$A:$A,0)-7+'Итог по классам'!$B106,,,),"Ф")</f>
        <v>0</v>
      </c>
      <c r="O106" s="111">
        <f ca="1">COUNTIF(OFFSET(class7_1,MATCH(O$1,'7 класс'!$A:$A,0)-7+'Итог по классам'!$B106,,,),"р")</f>
        <v>0</v>
      </c>
      <c r="P106" s="111">
        <f ca="1">COUNTIF(OFFSET(class7_1,MATCH(P$1,'7 класс'!$A:$A,0)-7+'Итог по классам'!$B106,,,),"ш")</f>
        <v>2</v>
      </c>
      <c r="Q106" s="111">
        <f ca="1">COUNTIF(OFFSET(class7_2,MATCH(Q$1,'7 класс'!$A:$A,0)-7+'Итог по классам'!$B106,,,),"Ф")</f>
        <v>0</v>
      </c>
      <c r="R106" s="111">
        <f ca="1">COUNTIF(OFFSET(class7_2,MATCH(R$1,'7 класс'!$A:$A,0)-7+'Итог по классам'!$B106,,,),"р")</f>
        <v>0</v>
      </c>
      <c r="S106" s="111">
        <f ca="1">COUNTIF(OFFSET(class7_2,MATCH(S$1,'7 класс'!$A:$A,0)-7+'Итог по классам'!$B106,,,),"ш")</f>
        <v>2</v>
      </c>
      <c r="T106" s="112">
        <f t="shared" ref="T106:V106" ca="1" si="386">Q106+N106</f>
        <v>0</v>
      </c>
      <c r="U106" s="113">
        <f t="shared" ca="1" si="386"/>
        <v>0</v>
      </c>
      <c r="V106" s="113">
        <f t="shared" ca="1" si="386"/>
        <v>4</v>
      </c>
      <c r="W106" s="114">
        <f ca="1">COUNTIF(OFFSET(class7_1,MATCH(W$1,'7 класс'!$A:$A,0)-7+'Итог по классам'!$B106,,,),"Ф")</f>
        <v>0</v>
      </c>
      <c r="X106" s="111">
        <f ca="1">COUNTIF(OFFSET(class7_1,MATCH(X$1,'7 класс'!$A:$A,0)-7+'Итог по классам'!$B106,,,),"р")</f>
        <v>0</v>
      </c>
      <c r="Y106" s="111">
        <f ca="1">COUNTIF(OFFSET(class7_1,MATCH(Y$1,'7 класс'!$A:$A,0)-7+'Итог по классам'!$B106,,,),"ш")</f>
        <v>2</v>
      </c>
      <c r="Z106" s="111">
        <f ca="1">COUNTIF(OFFSET(class7_2,MATCH(Z$1,'7 класс'!$A:$A,0)-7+'Итог по классам'!$B106,,,),"Ф")</f>
        <v>0</v>
      </c>
      <c r="AA106" s="111">
        <f ca="1">COUNTIF(OFFSET(class7_2,MATCH(AA$1,'7 класс'!$A:$A,0)-7+'Итог по классам'!$B106,,,),"р")</f>
        <v>0</v>
      </c>
      <c r="AB106" s="111">
        <f ca="1">COUNTIF(OFFSET(class7_2,MATCH(AB$1,'7 класс'!$A:$A,0)-7+'Итог по классам'!$B106,,,),"ш")</f>
        <v>2</v>
      </c>
      <c r="AC106" s="112">
        <f t="shared" ref="AC106:AE106" ca="1" si="387">Z106+W106</f>
        <v>0</v>
      </c>
      <c r="AD106" s="113">
        <f t="shared" ca="1" si="387"/>
        <v>0</v>
      </c>
      <c r="AE106" s="113">
        <f t="shared" ca="1" si="387"/>
        <v>4</v>
      </c>
      <c r="AF106" s="114" t="e">
        <f ca="1">COUNTIF(OFFSET(class7_1,MATCH(AF$1,'7 класс'!$A:$A,0)-7+'Итог по классам'!$B106,,,),"Ф")</f>
        <v>#N/A</v>
      </c>
      <c r="AG106" s="111" t="e">
        <f ca="1">COUNTIF(OFFSET(class7_1,MATCH(AG$1,'7 класс'!$A:$A,0)-7+'Итог по классам'!$B106,,,),"р")</f>
        <v>#N/A</v>
      </c>
      <c r="AH106" s="111" t="e">
        <f ca="1">COUNTIF(OFFSET(class7_1,MATCH(AH$1,'7 класс'!$A:$A,0)-7+'Итог по классам'!$B106,,,),"ш")</f>
        <v>#N/A</v>
      </c>
      <c r="AI106" s="111" t="e">
        <f ca="1">COUNTIF(OFFSET(class7_2,MATCH(AI$1,'7 класс'!$A:$A,0)-7+'Итог по классам'!$B106,,,),"Ф")</f>
        <v>#N/A</v>
      </c>
      <c r="AJ106" s="111" t="e">
        <f ca="1">COUNTIF(OFFSET(class7_2,MATCH(AJ$1,'7 класс'!$A:$A,0)-7+'Итог по классам'!$B106,,,),"р")</f>
        <v>#N/A</v>
      </c>
      <c r="AK106" s="111" t="e">
        <f ca="1">COUNTIF(OFFSET(class7_2,MATCH(AK$1,'7 класс'!$A:$A,0)-7+'Итог по классам'!$B106,,,),"ш")</f>
        <v>#N/A</v>
      </c>
      <c r="AL106" s="112" t="e">
        <f t="shared" ref="AL106:AN106" ca="1" si="388">AI106+AF106</f>
        <v>#N/A</v>
      </c>
      <c r="AM106" s="113" t="e">
        <f t="shared" ca="1" si="388"/>
        <v>#N/A</v>
      </c>
      <c r="AN106" s="113" t="e">
        <f t="shared" ca="1" si="388"/>
        <v>#N/A</v>
      </c>
    </row>
    <row r="107" spans="1:40" ht="15.75" x14ac:dyDescent="0.25">
      <c r="A107" s="68">
        <f t="shared" si="368"/>
        <v>3</v>
      </c>
      <c r="B107" s="23">
        <v>6</v>
      </c>
      <c r="C107" s="110" t="s">
        <v>96</v>
      </c>
      <c r="D107" s="110" t="s">
        <v>109</v>
      </c>
      <c r="E107" s="111">
        <f ca="1">COUNTIF(OFFSET(class7_1,MATCH(E$1,'7 класс'!$A:$A,0)-7+'Итог по классам'!$B107,,,),"Ф")</f>
        <v>0</v>
      </c>
      <c r="F107" s="111">
        <f ca="1">COUNTIF(OFFSET(class7_1,MATCH(F$1,'7 класс'!$A:$A,0)-7+'Итог по классам'!$B107,,,),"р")</f>
        <v>0</v>
      </c>
      <c r="G107" s="111">
        <f ca="1">COUNTIF(OFFSET(class7_1,MATCH(G$1,'7 класс'!$A:$A,0)-7+'Итог по классам'!$B107,,,),"ш")</f>
        <v>0</v>
      </c>
      <c r="H107" s="111">
        <f ca="1">COUNTIF(OFFSET(class7_2,MATCH(H$1,'7 класс'!$A:$A,0)-7+'Итог по классам'!$B107,,,),"Ф")</f>
        <v>0</v>
      </c>
      <c r="I107" s="111">
        <f ca="1">COUNTIF(OFFSET(class7_2,MATCH(I$1,'7 класс'!$A:$A,0)-7+'Итог по классам'!$B107,,,),"р")</f>
        <v>0</v>
      </c>
      <c r="J107" s="111">
        <f ca="1">COUNTIF(OFFSET(class7_2,MATCH(J$1,'7 класс'!$A:$A,0)-7+'Итог по классам'!$B107,,,),"ш")</f>
        <v>0</v>
      </c>
      <c r="K107" s="112">
        <f t="shared" ref="K107:M107" ca="1" si="389">H107+E107</f>
        <v>0</v>
      </c>
      <c r="L107" s="113">
        <f t="shared" ca="1" si="389"/>
        <v>0</v>
      </c>
      <c r="M107" s="113">
        <f t="shared" ca="1" si="389"/>
        <v>0</v>
      </c>
      <c r="N107" s="114">
        <f ca="1">COUNTIF(OFFSET(class7_1,MATCH(N$1,'7 класс'!$A:$A,0)-7+'Итог по классам'!$B107,,,),"Ф")</f>
        <v>0</v>
      </c>
      <c r="O107" s="111">
        <f ca="1">COUNTIF(OFFSET(class7_1,MATCH(O$1,'7 класс'!$A:$A,0)-7+'Итог по классам'!$B107,,,),"р")</f>
        <v>0</v>
      </c>
      <c r="P107" s="111">
        <f ca="1">COUNTIF(OFFSET(class7_1,MATCH(P$1,'7 класс'!$A:$A,0)-7+'Итог по классам'!$B107,,,),"ш")</f>
        <v>0</v>
      </c>
      <c r="Q107" s="111">
        <f ca="1">COUNTIF(OFFSET(class7_2,MATCH(Q$1,'7 класс'!$A:$A,0)-7+'Итог по классам'!$B107,,,),"Ф")</f>
        <v>0</v>
      </c>
      <c r="R107" s="111">
        <f ca="1">COUNTIF(OFFSET(class7_2,MATCH(R$1,'7 класс'!$A:$A,0)-7+'Итог по классам'!$B107,,,),"р")</f>
        <v>0</v>
      </c>
      <c r="S107" s="111">
        <f ca="1">COUNTIF(OFFSET(class7_2,MATCH(S$1,'7 класс'!$A:$A,0)-7+'Итог по классам'!$B107,,,),"ш")</f>
        <v>0</v>
      </c>
      <c r="T107" s="112">
        <f t="shared" ref="T107:V107" ca="1" si="390">Q107+N107</f>
        <v>0</v>
      </c>
      <c r="U107" s="113">
        <f t="shared" ca="1" si="390"/>
        <v>0</v>
      </c>
      <c r="V107" s="113">
        <f t="shared" ca="1" si="390"/>
        <v>0</v>
      </c>
      <c r="W107" s="114">
        <f ca="1">COUNTIF(OFFSET(class7_1,MATCH(W$1,'7 класс'!$A:$A,0)-7+'Итог по классам'!$B107,,,),"Ф")</f>
        <v>0</v>
      </c>
      <c r="X107" s="111">
        <f ca="1">COUNTIF(OFFSET(class7_1,MATCH(X$1,'7 класс'!$A:$A,0)-7+'Итог по классам'!$B107,,,),"р")</f>
        <v>0</v>
      </c>
      <c r="Y107" s="111">
        <f ca="1">COUNTIF(OFFSET(class7_1,MATCH(Y$1,'7 класс'!$A:$A,0)-7+'Итог по классам'!$B107,,,),"ш")</f>
        <v>0</v>
      </c>
      <c r="Z107" s="111">
        <f ca="1">COUNTIF(OFFSET(class7_2,MATCH(Z$1,'7 класс'!$A:$A,0)-7+'Итог по классам'!$B107,,,),"Ф")</f>
        <v>0</v>
      </c>
      <c r="AA107" s="111">
        <f ca="1">COUNTIF(OFFSET(class7_2,MATCH(AA$1,'7 класс'!$A:$A,0)-7+'Итог по классам'!$B107,,,),"р")</f>
        <v>0</v>
      </c>
      <c r="AB107" s="111">
        <f ca="1">COUNTIF(OFFSET(class7_2,MATCH(AB$1,'7 класс'!$A:$A,0)-7+'Итог по классам'!$B107,,,),"ш")</f>
        <v>0</v>
      </c>
      <c r="AC107" s="112">
        <f t="shared" ref="AC107:AE107" ca="1" si="391">Z107+W107</f>
        <v>0</v>
      </c>
      <c r="AD107" s="113">
        <f t="shared" ca="1" si="391"/>
        <v>0</v>
      </c>
      <c r="AE107" s="113">
        <f t="shared" ca="1" si="391"/>
        <v>0</v>
      </c>
      <c r="AF107" s="114" t="e">
        <f ca="1">COUNTIF(OFFSET(class7_1,MATCH(AF$1,'7 класс'!$A:$A,0)-7+'Итог по классам'!$B107,,,),"Ф")</f>
        <v>#N/A</v>
      </c>
      <c r="AG107" s="111" t="e">
        <f ca="1">COUNTIF(OFFSET(class7_1,MATCH(AG$1,'7 класс'!$A:$A,0)-7+'Итог по классам'!$B107,,,),"р")</f>
        <v>#N/A</v>
      </c>
      <c r="AH107" s="111" t="e">
        <f ca="1">COUNTIF(OFFSET(class7_1,MATCH(AH$1,'7 класс'!$A:$A,0)-7+'Итог по классам'!$B107,,,),"ш")</f>
        <v>#N/A</v>
      </c>
      <c r="AI107" s="111" t="e">
        <f ca="1">COUNTIF(OFFSET(class7_2,MATCH(AI$1,'7 класс'!$A:$A,0)-7+'Итог по классам'!$B107,,,),"Ф")</f>
        <v>#N/A</v>
      </c>
      <c r="AJ107" s="111" t="e">
        <f ca="1">COUNTIF(OFFSET(class7_2,MATCH(AJ$1,'7 класс'!$A:$A,0)-7+'Итог по классам'!$B107,,,),"р")</f>
        <v>#N/A</v>
      </c>
      <c r="AK107" s="111" t="e">
        <f ca="1">COUNTIF(OFFSET(class7_2,MATCH(AK$1,'7 класс'!$A:$A,0)-7+'Итог по классам'!$B107,,,),"ш")</f>
        <v>#N/A</v>
      </c>
      <c r="AL107" s="112" t="e">
        <f t="shared" ref="AL107:AN107" ca="1" si="392">AI107+AF107</f>
        <v>#N/A</v>
      </c>
      <c r="AM107" s="113" t="e">
        <f t="shared" ca="1" si="392"/>
        <v>#N/A</v>
      </c>
      <c r="AN107" s="113" t="e">
        <f t="shared" ca="1" si="392"/>
        <v>#N/A</v>
      </c>
    </row>
    <row r="108" spans="1:40" ht="15.75" x14ac:dyDescent="0.25">
      <c r="A108" s="68">
        <f t="shared" si="368"/>
        <v>3</v>
      </c>
      <c r="B108" s="23">
        <v>7</v>
      </c>
      <c r="C108" s="110" t="s">
        <v>110</v>
      </c>
      <c r="D108" s="110" t="s">
        <v>109</v>
      </c>
      <c r="E108" s="111">
        <f ca="1">COUNTIF(OFFSET(class7_1,MATCH(E$1,'7 класс'!$A:$A,0)-7+'Итог по классам'!$B108,,,),"Ф")</f>
        <v>0</v>
      </c>
      <c r="F108" s="111">
        <f ca="1">COUNTIF(OFFSET(class7_1,MATCH(F$1,'7 класс'!$A:$A,0)-7+'Итог по классам'!$B108,,,),"р")</f>
        <v>0</v>
      </c>
      <c r="G108" s="111">
        <f ca="1">COUNTIF(OFFSET(class7_1,MATCH(G$1,'7 класс'!$A:$A,0)-7+'Итог по классам'!$B108,,,),"ш")</f>
        <v>2</v>
      </c>
      <c r="H108" s="111">
        <f ca="1">COUNTIF(OFFSET(class7_2,MATCH(H$1,'7 класс'!$A:$A,0)-7+'Итог по классам'!$B108,,,),"Ф")</f>
        <v>1</v>
      </c>
      <c r="I108" s="111">
        <f ca="1">COUNTIF(OFFSET(class7_2,MATCH(I$1,'7 класс'!$A:$A,0)-7+'Итог по классам'!$B108,,,),"р")</f>
        <v>0</v>
      </c>
      <c r="J108" s="111">
        <f ca="1">COUNTIF(OFFSET(class7_2,MATCH(J$1,'7 класс'!$A:$A,0)-7+'Итог по классам'!$B108,,,),"ш")</f>
        <v>3</v>
      </c>
      <c r="K108" s="112">
        <f t="shared" ref="K108:M108" ca="1" si="393">H108+E108</f>
        <v>1</v>
      </c>
      <c r="L108" s="113">
        <f t="shared" ca="1" si="393"/>
        <v>0</v>
      </c>
      <c r="M108" s="113">
        <f t="shared" ca="1" si="393"/>
        <v>5</v>
      </c>
      <c r="N108" s="114">
        <f ca="1">COUNTIF(OFFSET(class7_1,MATCH(N$1,'7 класс'!$A:$A,0)-7+'Итог по классам'!$B108,,,),"Ф")</f>
        <v>0</v>
      </c>
      <c r="O108" s="111">
        <f ca="1">COUNTIF(OFFSET(class7_1,MATCH(O$1,'7 класс'!$A:$A,0)-7+'Итог по классам'!$B108,,,),"р")</f>
        <v>0</v>
      </c>
      <c r="P108" s="111">
        <f ca="1">COUNTIF(OFFSET(class7_1,MATCH(P$1,'7 класс'!$A:$A,0)-7+'Итог по классам'!$B108,,,),"ш")</f>
        <v>2</v>
      </c>
      <c r="Q108" s="111">
        <f ca="1">COUNTIF(OFFSET(class7_2,MATCH(Q$1,'7 класс'!$A:$A,0)-7+'Итог по классам'!$B108,,,),"Ф")</f>
        <v>1</v>
      </c>
      <c r="R108" s="111">
        <f ca="1">COUNTIF(OFFSET(class7_2,MATCH(R$1,'7 класс'!$A:$A,0)-7+'Итог по классам'!$B108,,,),"р")</f>
        <v>0</v>
      </c>
      <c r="S108" s="111">
        <f ca="1">COUNTIF(OFFSET(class7_2,MATCH(S$1,'7 класс'!$A:$A,0)-7+'Итог по классам'!$B108,,,),"ш")</f>
        <v>3</v>
      </c>
      <c r="T108" s="112">
        <f t="shared" ref="T108:V108" ca="1" si="394">Q108+N108</f>
        <v>1</v>
      </c>
      <c r="U108" s="113">
        <f t="shared" ca="1" si="394"/>
        <v>0</v>
      </c>
      <c r="V108" s="113">
        <f t="shared" ca="1" si="394"/>
        <v>5</v>
      </c>
      <c r="W108" s="114">
        <f ca="1">COUNTIF(OFFSET(class7_1,MATCH(W$1,'7 класс'!$A:$A,0)-7+'Итог по классам'!$B108,,,),"Ф")</f>
        <v>0</v>
      </c>
      <c r="X108" s="111">
        <f ca="1">COUNTIF(OFFSET(class7_1,MATCH(X$1,'7 класс'!$A:$A,0)-7+'Итог по классам'!$B108,,,),"р")</f>
        <v>0</v>
      </c>
      <c r="Y108" s="111">
        <f ca="1">COUNTIF(OFFSET(class7_1,MATCH(Y$1,'7 класс'!$A:$A,0)-7+'Итог по классам'!$B108,,,),"ш")</f>
        <v>2</v>
      </c>
      <c r="Z108" s="111">
        <f ca="1">COUNTIF(OFFSET(class7_2,MATCH(Z$1,'7 класс'!$A:$A,0)-7+'Итог по классам'!$B108,,,),"Ф")</f>
        <v>1</v>
      </c>
      <c r="AA108" s="111">
        <f ca="1">COUNTIF(OFFSET(class7_2,MATCH(AA$1,'7 класс'!$A:$A,0)-7+'Итог по классам'!$B108,,,),"р")</f>
        <v>0</v>
      </c>
      <c r="AB108" s="111">
        <f ca="1">COUNTIF(OFFSET(class7_2,MATCH(AB$1,'7 класс'!$A:$A,0)-7+'Итог по классам'!$B108,,,),"ш")</f>
        <v>3</v>
      </c>
      <c r="AC108" s="112">
        <f t="shared" ref="AC108:AE108" ca="1" si="395">Z108+W108</f>
        <v>1</v>
      </c>
      <c r="AD108" s="113">
        <f t="shared" ca="1" si="395"/>
        <v>0</v>
      </c>
      <c r="AE108" s="113">
        <f t="shared" ca="1" si="395"/>
        <v>5</v>
      </c>
      <c r="AF108" s="114" t="e">
        <f ca="1">COUNTIF(OFFSET(class7_1,MATCH(AF$1,'7 класс'!$A:$A,0)-7+'Итог по классам'!$B108,,,),"Ф")</f>
        <v>#N/A</v>
      </c>
      <c r="AG108" s="111" t="e">
        <f ca="1">COUNTIF(OFFSET(class7_1,MATCH(AG$1,'7 класс'!$A:$A,0)-7+'Итог по классам'!$B108,,,),"р")</f>
        <v>#N/A</v>
      </c>
      <c r="AH108" s="111" t="e">
        <f ca="1">COUNTIF(OFFSET(class7_1,MATCH(AH$1,'7 класс'!$A:$A,0)-7+'Итог по классам'!$B108,,,),"ш")</f>
        <v>#N/A</v>
      </c>
      <c r="AI108" s="111" t="e">
        <f ca="1">COUNTIF(OFFSET(class7_2,MATCH(AI$1,'7 класс'!$A:$A,0)-7+'Итог по классам'!$B108,,,),"Ф")</f>
        <v>#N/A</v>
      </c>
      <c r="AJ108" s="111" t="e">
        <f ca="1">COUNTIF(OFFSET(class7_2,MATCH(AJ$1,'7 класс'!$A:$A,0)-7+'Итог по классам'!$B108,,,),"р")</f>
        <v>#N/A</v>
      </c>
      <c r="AK108" s="111" t="e">
        <f ca="1">COUNTIF(OFFSET(class7_2,MATCH(AK$1,'7 класс'!$A:$A,0)-7+'Итог по классам'!$B108,,,),"ш")</f>
        <v>#N/A</v>
      </c>
      <c r="AL108" s="112" t="e">
        <f t="shared" ref="AL108:AN108" ca="1" si="396">AI108+AF108</f>
        <v>#N/A</v>
      </c>
      <c r="AM108" s="113" t="e">
        <f t="shared" ca="1" si="396"/>
        <v>#N/A</v>
      </c>
      <c r="AN108" s="113" t="e">
        <f t="shared" ca="1" si="396"/>
        <v>#N/A</v>
      </c>
    </row>
    <row r="109" spans="1:40" ht="15.75" x14ac:dyDescent="0.25">
      <c r="A109" s="68">
        <f t="shared" si="368"/>
        <v>3</v>
      </c>
      <c r="B109" s="23">
        <v>8</v>
      </c>
      <c r="C109" s="110" t="s">
        <v>111</v>
      </c>
      <c r="D109" s="110" t="s">
        <v>109</v>
      </c>
      <c r="E109" s="111">
        <f ca="1">COUNTIF(OFFSET(class7_1,MATCH(E$1,'7 класс'!$A:$A,0)-7+'Итог по классам'!$B109,,,),"Ф")</f>
        <v>0</v>
      </c>
      <c r="F109" s="111">
        <f ca="1">COUNTIF(OFFSET(class7_1,MATCH(F$1,'7 класс'!$A:$A,0)-7+'Итог по классам'!$B109,,,),"р")</f>
        <v>0</v>
      </c>
      <c r="G109" s="111">
        <f ca="1">COUNTIF(OFFSET(class7_1,MATCH(G$1,'7 класс'!$A:$A,0)-7+'Итог по классам'!$B109,,,),"ш")</f>
        <v>0</v>
      </c>
      <c r="H109" s="111">
        <f ca="1">COUNTIF(OFFSET(class7_2,MATCH(H$1,'7 класс'!$A:$A,0)-7+'Итог по классам'!$B109,,,),"Ф")</f>
        <v>0</v>
      </c>
      <c r="I109" s="111">
        <f ca="1">COUNTIF(OFFSET(class7_2,MATCH(I$1,'7 класс'!$A:$A,0)-7+'Итог по классам'!$B109,,,),"р")</f>
        <v>0</v>
      </c>
      <c r="J109" s="111">
        <f ca="1">COUNTIF(OFFSET(class7_2,MATCH(J$1,'7 класс'!$A:$A,0)-7+'Итог по классам'!$B109,,,),"ш")</f>
        <v>3</v>
      </c>
      <c r="K109" s="112">
        <f t="shared" ref="K109:M109" ca="1" si="397">H109+E109</f>
        <v>0</v>
      </c>
      <c r="L109" s="113">
        <f t="shared" ca="1" si="397"/>
        <v>0</v>
      </c>
      <c r="M109" s="113">
        <f t="shared" ca="1" si="397"/>
        <v>3</v>
      </c>
      <c r="N109" s="114">
        <f ca="1">COUNTIF(OFFSET(class7_1,MATCH(N$1,'7 класс'!$A:$A,0)-7+'Итог по классам'!$B109,,,),"Ф")</f>
        <v>0</v>
      </c>
      <c r="O109" s="111">
        <f ca="1">COUNTIF(OFFSET(class7_1,MATCH(O$1,'7 класс'!$A:$A,0)-7+'Итог по классам'!$B109,,,),"р")</f>
        <v>0</v>
      </c>
      <c r="P109" s="111">
        <f ca="1">COUNTIF(OFFSET(class7_1,MATCH(P$1,'7 класс'!$A:$A,0)-7+'Итог по классам'!$B109,,,),"ш")</f>
        <v>0</v>
      </c>
      <c r="Q109" s="111">
        <f ca="1">COUNTIF(OFFSET(class7_2,MATCH(Q$1,'7 класс'!$A:$A,0)-7+'Итог по классам'!$B109,,,),"Ф")</f>
        <v>0</v>
      </c>
      <c r="R109" s="111">
        <f ca="1">COUNTIF(OFFSET(class7_2,MATCH(R$1,'7 класс'!$A:$A,0)-7+'Итог по классам'!$B109,,,),"р")</f>
        <v>0</v>
      </c>
      <c r="S109" s="111">
        <f ca="1">COUNTIF(OFFSET(class7_2,MATCH(S$1,'7 класс'!$A:$A,0)-7+'Итог по классам'!$B109,,,),"ш")</f>
        <v>3</v>
      </c>
      <c r="T109" s="112">
        <f t="shared" ref="T109:V109" ca="1" si="398">Q109+N109</f>
        <v>0</v>
      </c>
      <c r="U109" s="113">
        <f t="shared" ca="1" si="398"/>
        <v>0</v>
      </c>
      <c r="V109" s="113">
        <f t="shared" ca="1" si="398"/>
        <v>3</v>
      </c>
      <c r="W109" s="114">
        <f ca="1">COUNTIF(OFFSET(class7_1,MATCH(W$1,'7 класс'!$A:$A,0)-7+'Итог по классам'!$B109,,,),"Ф")</f>
        <v>0</v>
      </c>
      <c r="X109" s="111">
        <f ca="1">COUNTIF(OFFSET(class7_1,MATCH(X$1,'7 класс'!$A:$A,0)-7+'Итог по классам'!$B109,,,),"р")</f>
        <v>0</v>
      </c>
      <c r="Y109" s="111">
        <f ca="1">COUNTIF(OFFSET(class7_1,MATCH(Y$1,'7 класс'!$A:$A,0)-7+'Итог по классам'!$B109,,,),"ш")</f>
        <v>0</v>
      </c>
      <c r="Z109" s="111">
        <f ca="1">COUNTIF(OFFSET(class7_2,MATCH(Z$1,'7 класс'!$A:$A,0)-7+'Итог по классам'!$B109,,,),"Ф")</f>
        <v>0</v>
      </c>
      <c r="AA109" s="111">
        <f ca="1">COUNTIF(OFFSET(class7_2,MATCH(AA$1,'7 класс'!$A:$A,0)-7+'Итог по классам'!$B109,,,),"р")</f>
        <v>0</v>
      </c>
      <c r="AB109" s="111">
        <f ca="1">COUNTIF(OFFSET(class7_2,MATCH(AB$1,'7 класс'!$A:$A,0)-7+'Итог по классам'!$B109,,,),"ш")</f>
        <v>3</v>
      </c>
      <c r="AC109" s="112">
        <f t="shared" ref="AC109:AE109" ca="1" si="399">Z109+W109</f>
        <v>0</v>
      </c>
      <c r="AD109" s="113">
        <f t="shared" ca="1" si="399"/>
        <v>0</v>
      </c>
      <c r="AE109" s="113">
        <f t="shared" ca="1" si="399"/>
        <v>3</v>
      </c>
      <c r="AF109" s="114" t="e">
        <f ca="1">COUNTIF(OFFSET(class7_1,MATCH(AF$1,'7 класс'!$A:$A,0)-7+'Итог по классам'!$B109,,,),"Ф")</f>
        <v>#N/A</v>
      </c>
      <c r="AG109" s="111" t="e">
        <f ca="1">COUNTIF(OFFSET(class7_1,MATCH(AG$1,'7 класс'!$A:$A,0)-7+'Итог по классам'!$B109,,,),"р")</f>
        <v>#N/A</v>
      </c>
      <c r="AH109" s="111" t="e">
        <f ca="1">COUNTIF(OFFSET(class7_1,MATCH(AH$1,'7 класс'!$A:$A,0)-7+'Итог по классам'!$B109,,,),"ш")</f>
        <v>#N/A</v>
      </c>
      <c r="AI109" s="111" t="e">
        <f ca="1">COUNTIF(OFFSET(class7_2,MATCH(AI$1,'7 класс'!$A:$A,0)-7+'Итог по классам'!$B109,,,),"Ф")</f>
        <v>#N/A</v>
      </c>
      <c r="AJ109" s="111" t="e">
        <f ca="1">COUNTIF(OFFSET(class7_2,MATCH(AJ$1,'7 класс'!$A:$A,0)-7+'Итог по классам'!$B109,,,),"р")</f>
        <v>#N/A</v>
      </c>
      <c r="AK109" s="111" t="e">
        <f ca="1">COUNTIF(OFFSET(class7_2,MATCH(AK$1,'7 класс'!$A:$A,0)-7+'Итог по классам'!$B109,,,),"ш")</f>
        <v>#N/A</v>
      </c>
      <c r="AL109" s="112" t="e">
        <f t="shared" ref="AL109:AN109" ca="1" si="400">AI109+AF109</f>
        <v>#N/A</v>
      </c>
      <c r="AM109" s="113" t="e">
        <f t="shared" ca="1" si="400"/>
        <v>#N/A</v>
      </c>
      <c r="AN109" s="113" t="e">
        <f t="shared" ca="1" si="400"/>
        <v>#N/A</v>
      </c>
    </row>
    <row r="110" spans="1:40" ht="15.75" x14ac:dyDescent="0.25">
      <c r="A110" s="68">
        <f t="shared" si="368"/>
        <v>3</v>
      </c>
      <c r="B110" s="23">
        <v>9</v>
      </c>
      <c r="C110" s="110" t="s">
        <v>112</v>
      </c>
      <c r="D110" s="110" t="s">
        <v>109</v>
      </c>
      <c r="E110" s="111">
        <f ca="1">COUNTIF(OFFSET(class7_1,MATCH(E$1,'7 класс'!$A:$A,0)-7+'Итог по классам'!$B110,,,),"Ф")</f>
        <v>0</v>
      </c>
      <c r="F110" s="111">
        <f ca="1">COUNTIF(OFFSET(class7_1,MATCH(F$1,'7 класс'!$A:$A,0)-7+'Итог по классам'!$B110,,,),"р")</f>
        <v>0</v>
      </c>
      <c r="G110" s="111">
        <f ca="1">COUNTIF(OFFSET(class7_1,MATCH(G$1,'7 класс'!$A:$A,0)-7+'Итог по классам'!$B110,,,),"ш")</f>
        <v>1</v>
      </c>
      <c r="H110" s="111">
        <f ca="1">COUNTIF(OFFSET(class7_2,MATCH(H$1,'7 класс'!$A:$A,0)-7+'Итог по классам'!$B110,,,),"Ф")</f>
        <v>0</v>
      </c>
      <c r="I110" s="111">
        <f ca="1">COUNTIF(OFFSET(class7_2,MATCH(I$1,'7 класс'!$A:$A,0)-7+'Итог по классам'!$B110,,,),"р")</f>
        <v>0</v>
      </c>
      <c r="J110" s="111">
        <f ca="1">COUNTIF(OFFSET(class7_2,MATCH(J$1,'7 класс'!$A:$A,0)-7+'Итог по классам'!$B110,,,),"ш")</f>
        <v>1</v>
      </c>
      <c r="K110" s="112">
        <f t="shared" ref="K110:M110" ca="1" si="401">H110+E110</f>
        <v>0</v>
      </c>
      <c r="L110" s="113">
        <f t="shared" ca="1" si="401"/>
        <v>0</v>
      </c>
      <c r="M110" s="113">
        <f t="shared" ca="1" si="401"/>
        <v>2</v>
      </c>
      <c r="N110" s="114">
        <f ca="1">COUNTIF(OFFSET(class7_1,MATCH(N$1,'7 класс'!$A:$A,0)-7+'Итог по классам'!$B110,,,),"Ф")</f>
        <v>0</v>
      </c>
      <c r="O110" s="111">
        <f ca="1">COUNTIF(OFFSET(class7_1,MATCH(O$1,'7 класс'!$A:$A,0)-7+'Итог по классам'!$B110,,,),"р")</f>
        <v>0</v>
      </c>
      <c r="P110" s="111">
        <f ca="1">COUNTIF(OFFSET(class7_1,MATCH(P$1,'7 класс'!$A:$A,0)-7+'Итог по классам'!$B110,,,),"ш")</f>
        <v>1</v>
      </c>
      <c r="Q110" s="111">
        <f ca="1">COUNTIF(OFFSET(class7_2,MATCH(Q$1,'7 класс'!$A:$A,0)-7+'Итог по классам'!$B110,,,),"Ф")</f>
        <v>0</v>
      </c>
      <c r="R110" s="111">
        <f ca="1">COUNTIF(OFFSET(class7_2,MATCH(R$1,'7 класс'!$A:$A,0)-7+'Итог по классам'!$B110,,,),"р")</f>
        <v>0</v>
      </c>
      <c r="S110" s="111">
        <f ca="1">COUNTIF(OFFSET(class7_2,MATCH(S$1,'7 класс'!$A:$A,0)-7+'Итог по классам'!$B110,,,),"ш")</f>
        <v>1</v>
      </c>
      <c r="T110" s="112">
        <f t="shared" ref="T110:V110" ca="1" si="402">Q110+N110</f>
        <v>0</v>
      </c>
      <c r="U110" s="113">
        <f t="shared" ca="1" si="402"/>
        <v>0</v>
      </c>
      <c r="V110" s="113">
        <f t="shared" ca="1" si="402"/>
        <v>2</v>
      </c>
      <c r="W110" s="114">
        <f ca="1">COUNTIF(OFFSET(class7_1,MATCH(W$1,'7 класс'!$A:$A,0)-7+'Итог по классам'!$B110,,,),"Ф")</f>
        <v>0</v>
      </c>
      <c r="X110" s="111">
        <f ca="1">COUNTIF(OFFSET(class7_1,MATCH(X$1,'7 класс'!$A:$A,0)-7+'Итог по классам'!$B110,,,),"р")</f>
        <v>0</v>
      </c>
      <c r="Y110" s="111">
        <f ca="1">COUNTIF(OFFSET(class7_1,MATCH(Y$1,'7 класс'!$A:$A,0)-7+'Итог по классам'!$B110,,,),"ш")</f>
        <v>1</v>
      </c>
      <c r="Z110" s="111">
        <f ca="1">COUNTIF(OFFSET(class7_2,MATCH(Z$1,'7 класс'!$A:$A,0)-7+'Итог по классам'!$B110,,,),"Ф")</f>
        <v>0</v>
      </c>
      <c r="AA110" s="111">
        <f ca="1">COUNTIF(OFFSET(class7_2,MATCH(AA$1,'7 класс'!$A:$A,0)-7+'Итог по классам'!$B110,,,),"р")</f>
        <v>0</v>
      </c>
      <c r="AB110" s="111">
        <f ca="1">COUNTIF(OFFSET(class7_2,MATCH(AB$1,'7 класс'!$A:$A,0)-7+'Итог по классам'!$B110,,,),"ш")</f>
        <v>1</v>
      </c>
      <c r="AC110" s="112">
        <f t="shared" ref="AC110:AE110" ca="1" si="403">Z110+W110</f>
        <v>0</v>
      </c>
      <c r="AD110" s="113">
        <f t="shared" ca="1" si="403"/>
        <v>0</v>
      </c>
      <c r="AE110" s="113">
        <f t="shared" ca="1" si="403"/>
        <v>2</v>
      </c>
      <c r="AF110" s="114" t="e">
        <f ca="1">COUNTIF(OFFSET(class7_1,MATCH(AF$1,'7 класс'!$A:$A,0)-7+'Итог по классам'!$B110,,,),"Ф")</f>
        <v>#N/A</v>
      </c>
      <c r="AG110" s="111" t="e">
        <f ca="1">COUNTIF(OFFSET(class7_1,MATCH(AG$1,'7 класс'!$A:$A,0)-7+'Итог по классам'!$B110,,,),"р")</f>
        <v>#N/A</v>
      </c>
      <c r="AH110" s="111" t="e">
        <f ca="1">COUNTIF(OFFSET(class7_1,MATCH(AH$1,'7 класс'!$A:$A,0)-7+'Итог по классам'!$B110,,,),"ш")</f>
        <v>#N/A</v>
      </c>
      <c r="AI110" s="111" t="e">
        <f ca="1">COUNTIF(OFFSET(class7_2,MATCH(AI$1,'7 класс'!$A:$A,0)-7+'Итог по классам'!$B110,,,),"Ф")</f>
        <v>#N/A</v>
      </c>
      <c r="AJ110" s="111" t="e">
        <f ca="1">COUNTIF(OFFSET(class7_2,MATCH(AJ$1,'7 класс'!$A:$A,0)-7+'Итог по классам'!$B110,,,),"р")</f>
        <v>#N/A</v>
      </c>
      <c r="AK110" s="111" t="e">
        <f ca="1">COUNTIF(OFFSET(class7_2,MATCH(AK$1,'7 класс'!$A:$A,0)-7+'Итог по классам'!$B110,,,),"ш")</f>
        <v>#N/A</v>
      </c>
      <c r="AL110" s="112" t="e">
        <f t="shared" ref="AL110:AN110" ca="1" si="404">AI110+AF110</f>
        <v>#N/A</v>
      </c>
      <c r="AM110" s="113" t="e">
        <f t="shared" ca="1" si="404"/>
        <v>#N/A</v>
      </c>
      <c r="AN110" s="113" t="e">
        <f t="shared" ca="1" si="404"/>
        <v>#N/A</v>
      </c>
    </row>
    <row r="111" spans="1:40" ht="15.75" x14ac:dyDescent="0.25">
      <c r="A111" s="68">
        <f t="shared" si="368"/>
        <v>3</v>
      </c>
      <c r="B111" s="23">
        <v>10</v>
      </c>
      <c r="C111" s="110" t="s">
        <v>97</v>
      </c>
      <c r="D111" s="110" t="s">
        <v>109</v>
      </c>
      <c r="E111" s="111">
        <f ca="1">COUNTIF(OFFSET(class7_1,MATCH(E$1,'7 класс'!$A:$A,0)-7+'Итог по классам'!$B111,,,),"Ф")</f>
        <v>0</v>
      </c>
      <c r="F111" s="111">
        <f ca="1">COUNTIF(OFFSET(class7_1,MATCH(F$1,'7 класс'!$A:$A,0)-7+'Итог по классам'!$B111,,,),"р")</f>
        <v>0</v>
      </c>
      <c r="G111" s="111">
        <f ca="1">COUNTIF(OFFSET(class7_1,MATCH(G$1,'7 класс'!$A:$A,0)-7+'Итог по классам'!$B111,,,),"ш")</f>
        <v>0</v>
      </c>
      <c r="H111" s="111">
        <f ca="1">COUNTIF(OFFSET(class7_2,MATCH(H$1,'7 класс'!$A:$A,0)-7+'Итог по классам'!$B111,,,),"Ф")</f>
        <v>1</v>
      </c>
      <c r="I111" s="111">
        <f ca="1">COUNTIF(OFFSET(class7_2,MATCH(I$1,'7 класс'!$A:$A,0)-7+'Итог по классам'!$B111,,,),"р")</f>
        <v>0</v>
      </c>
      <c r="J111" s="111">
        <f ca="1">COUNTIF(OFFSET(class7_2,MATCH(J$1,'7 класс'!$A:$A,0)-7+'Итог по классам'!$B111,,,),"ш")</f>
        <v>0</v>
      </c>
      <c r="K111" s="112">
        <f t="shared" ref="K111:M111" ca="1" si="405">H111+E111</f>
        <v>1</v>
      </c>
      <c r="L111" s="113">
        <f t="shared" ca="1" si="405"/>
        <v>0</v>
      </c>
      <c r="M111" s="113">
        <f t="shared" ca="1" si="405"/>
        <v>0</v>
      </c>
      <c r="N111" s="114">
        <f ca="1">COUNTIF(OFFSET(class7_1,MATCH(N$1,'7 класс'!$A:$A,0)-7+'Итог по классам'!$B111,,,),"Ф")</f>
        <v>0</v>
      </c>
      <c r="O111" s="111">
        <f ca="1">COUNTIF(OFFSET(class7_1,MATCH(O$1,'7 класс'!$A:$A,0)-7+'Итог по классам'!$B111,,,),"р")</f>
        <v>0</v>
      </c>
      <c r="P111" s="111">
        <f ca="1">COUNTIF(OFFSET(class7_1,MATCH(P$1,'7 класс'!$A:$A,0)-7+'Итог по классам'!$B111,,,),"ш")</f>
        <v>0</v>
      </c>
      <c r="Q111" s="111">
        <f ca="1">COUNTIF(OFFSET(class7_2,MATCH(Q$1,'7 класс'!$A:$A,0)-7+'Итог по классам'!$B111,,,),"Ф")</f>
        <v>1</v>
      </c>
      <c r="R111" s="111">
        <f ca="1">COUNTIF(OFFSET(class7_2,MATCH(R$1,'7 класс'!$A:$A,0)-7+'Итог по классам'!$B111,,,),"р")</f>
        <v>0</v>
      </c>
      <c r="S111" s="111">
        <f ca="1">COUNTIF(OFFSET(class7_2,MATCH(S$1,'7 класс'!$A:$A,0)-7+'Итог по классам'!$B111,,,),"ш")</f>
        <v>0</v>
      </c>
      <c r="T111" s="112">
        <f t="shared" ref="T111:V111" ca="1" si="406">Q111+N111</f>
        <v>1</v>
      </c>
      <c r="U111" s="113">
        <f t="shared" ca="1" si="406"/>
        <v>0</v>
      </c>
      <c r="V111" s="113">
        <f t="shared" ca="1" si="406"/>
        <v>0</v>
      </c>
      <c r="W111" s="114">
        <f ca="1">COUNTIF(OFFSET(class7_1,MATCH(W$1,'7 класс'!$A:$A,0)-7+'Итог по классам'!$B111,,,),"Ф")</f>
        <v>0</v>
      </c>
      <c r="X111" s="111">
        <f ca="1">COUNTIF(OFFSET(class7_1,MATCH(X$1,'7 класс'!$A:$A,0)-7+'Итог по классам'!$B111,,,),"р")</f>
        <v>0</v>
      </c>
      <c r="Y111" s="111">
        <f ca="1">COUNTIF(OFFSET(class7_1,MATCH(Y$1,'7 класс'!$A:$A,0)-7+'Итог по классам'!$B111,,,),"ш")</f>
        <v>0</v>
      </c>
      <c r="Z111" s="111">
        <f ca="1">COUNTIF(OFFSET(class7_2,MATCH(Z$1,'7 класс'!$A:$A,0)-7+'Итог по классам'!$B111,,,),"Ф")</f>
        <v>1</v>
      </c>
      <c r="AA111" s="111">
        <f ca="1">COUNTIF(OFFSET(class7_2,MATCH(AA$1,'7 класс'!$A:$A,0)-7+'Итог по классам'!$B111,,,),"р")</f>
        <v>0</v>
      </c>
      <c r="AB111" s="111">
        <f ca="1">COUNTIF(OFFSET(class7_2,MATCH(AB$1,'7 класс'!$A:$A,0)-7+'Итог по классам'!$B111,,,),"ш")</f>
        <v>0</v>
      </c>
      <c r="AC111" s="112">
        <f t="shared" ref="AC111:AE111" ca="1" si="407">Z111+W111</f>
        <v>1</v>
      </c>
      <c r="AD111" s="113">
        <f t="shared" ca="1" si="407"/>
        <v>0</v>
      </c>
      <c r="AE111" s="113">
        <f t="shared" ca="1" si="407"/>
        <v>0</v>
      </c>
      <c r="AF111" s="114" t="e">
        <f ca="1">COUNTIF(OFFSET(class7_1,MATCH(AF$1,'7 класс'!$A:$A,0)-7+'Итог по классам'!$B111,,,),"Ф")</f>
        <v>#N/A</v>
      </c>
      <c r="AG111" s="111" t="e">
        <f ca="1">COUNTIF(OFFSET(class7_1,MATCH(AG$1,'7 класс'!$A:$A,0)-7+'Итог по классам'!$B111,,,),"р")</f>
        <v>#N/A</v>
      </c>
      <c r="AH111" s="111" t="e">
        <f ca="1">COUNTIF(OFFSET(class7_1,MATCH(AH$1,'7 класс'!$A:$A,0)-7+'Итог по классам'!$B111,,,),"ш")</f>
        <v>#N/A</v>
      </c>
      <c r="AI111" s="111" t="e">
        <f ca="1">COUNTIF(OFFSET(class7_2,MATCH(AI$1,'7 класс'!$A:$A,0)-7+'Итог по классам'!$B111,,,),"Ф")</f>
        <v>#N/A</v>
      </c>
      <c r="AJ111" s="111" t="e">
        <f ca="1">COUNTIF(OFFSET(class7_2,MATCH(AJ$1,'7 класс'!$A:$A,0)-7+'Итог по классам'!$B111,,,),"р")</f>
        <v>#N/A</v>
      </c>
      <c r="AK111" s="111" t="e">
        <f ca="1">COUNTIF(OFFSET(class7_2,MATCH(AK$1,'7 класс'!$A:$A,0)-7+'Итог по классам'!$B111,,,),"ш")</f>
        <v>#N/A</v>
      </c>
      <c r="AL111" s="112" t="e">
        <f t="shared" ref="AL111:AN111" ca="1" si="408">AI111+AF111</f>
        <v>#N/A</v>
      </c>
      <c r="AM111" s="113" t="e">
        <f t="shared" ca="1" si="408"/>
        <v>#N/A</v>
      </c>
      <c r="AN111" s="113" t="e">
        <f t="shared" ca="1" si="408"/>
        <v>#N/A</v>
      </c>
    </row>
    <row r="112" spans="1:40" ht="15.75" x14ac:dyDescent="0.25">
      <c r="A112" s="68">
        <f t="shared" si="368"/>
        <v>3</v>
      </c>
      <c r="B112" s="23">
        <v>11</v>
      </c>
      <c r="C112" s="110" t="s">
        <v>98</v>
      </c>
      <c r="D112" s="110" t="s">
        <v>109</v>
      </c>
      <c r="E112" s="111">
        <f ca="1">COUNTIF(OFFSET(class7_1,MATCH(E$1,'7 класс'!$A:$A,0)-7+'Итог по классам'!$B112,,,),"Ф")</f>
        <v>0</v>
      </c>
      <c r="F112" s="111">
        <f ca="1">COUNTIF(OFFSET(class7_1,MATCH(F$1,'7 класс'!$A:$A,0)-7+'Итог по классам'!$B112,,,),"р")</f>
        <v>0</v>
      </c>
      <c r="G112" s="111">
        <f ca="1">COUNTIF(OFFSET(class7_1,MATCH(G$1,'7 класс'!$A:$A,0)-7+'Итог по классам'!$B112,,,),"ш")</f>
        <v>0</v>
      </c>
      <c r="H112" s="111">
        <f ca="1">COUNTIF(OFFSET(class7_2,MATCH(H$1,'7 класс'!$A:$A,0)-7+'Итог по классам'!$B112,,,),"Ф")</f>
        <v>1</v>
      </c>
      <c r="I112" s="111">
        <f ca="1">COUNTIF(OFFSET(class7_2,MATCH(I$1,'7 класс'!$A:$A,0)-7+'Итог по классам'!$B112,,,),"р")</f>
        <v>0</v>
      </c>
      <c r="J112" s="111">
        <f ca="1">COUNTIF(OFFSET(class7_2,MATCH(J$1,'7 класс'!$A:$A,0)-7+'Итог по классам'!$B112,,,),"ш")</f>
        <v>0</v>
      </c>
      <c r="K112" s="112">
        <f t="shared" ref="K112:M112" ca="1" si="409">H112+E112</f>
        <v>1</v>
      </c>
      <c r="L112" s="113">
        <f t="shared" ca="1" si="409"/>
        <v>0</v>
      </c>
      <c r="M112" s="113">
        <f t="shared" ca="1" si="409"/>
        <v>0</v>
      </c>
      <c r="N112" s="114">
        <f ca="1">COUNTIF(OFFSET(class7_1,MATCH(N$1,'7 класс'!$A:$A,0)-7+'Итог по классам'!$B112,,,),"Ф")</f>
        <v>0</v>
      </c>
      <c r="O112" s="111">
        <f ca="1">COUNTIF(OFFSET(class7_1,MATCH(O$1,'7 класс'!$A:$A,0)-7+'Итог по классам'!$B112,,,),"р")</f>
        <v>0</v>
      </c>
      <c r="P112" s="111">
        <f ca="1">COUNTIF(OFFSET(class7_1,MATCH(P$1,'7 класс'!$A:$A,0)-7+'Итог по классам'!$B112,,,),"ш")</f>
        <v>0</v>
      </c>
      <c r="Q112" s="111">
        <f ca="1">COUNTIF(OFFSET(class7_2,MATCH(Q$1,'7 класс'!$A:$A,0)-7+'Итог по классам'!$B112,,,),"Ф")</f>
        <v>1</v>
      </c>
      <c r="R112" s="111">
        <f ca="1">COUNTIF(OFFSET(class7_2,MATCH(R$1,'7 класс'!$A:$A,0)-7+'Итог по классам'!$B112,,,),"р")</f>
        <v>0</v>
      </c>
      <c r="S112" s="111">
        <f ca="1">COUNTIF(OFFSET(class7_2,MATCH(S$1,'7 класс'!$A:$A,0)-7+'Итог по классам'!$B112,,,),"ш")</f>
        <v>0</v>
      </c>
      <c r="T112" s="112">
        <f t="shared" ref="T112:V112" ca="1" si="410">Q112+N112</f>
        <v>1</v>
      </c>
      <c r="U112" s="113">
        <f t="shared" ca="1" si="410"/>
        <v>0</v>
      </c>
      <c r="V112" s="113">
        <f t="shared" ca="1" si="410"/>
        <v>0</v>
      </c>
      <c r="W112" s="114">
        <f ca="1">COUNTIF(OFFSET(class7_1,MATCH(W$1,'7 класс'!$A:$A,0)-7+'Итог по классам'!$B112,,,),"Ф")</f>
        <v>0</v>
      </c>
      <c r="X112" s="111">
        <f ca="1">COUNTIF(OFFSET(class7_1,MATCH(X$1,'7 класс'!$A:$A,0)-7+'Итог по классам'!$B112,,,),"р")</f>
        <v>0</v>
      </c>
      <c r="Y112" s="111">
        <f ca="1">COUNTIF(OFFSET(class7_1,MATCH(Y$1,'7 класс'!$A:$A,0)-7+'Итог по классам'!$B112,,,),"ш")</f>
        <v>0</v>
      </c>
      <c r="Z112" s="111">
        <f ca="1">COUNTIF(OFFSET(class7_2,MATCH(Z$1,'7 класс'!$A:$A,0)-7+'Итог по классам'!$B112,,,),"Ф")</f>
        <v>1</v>
      </c>
      <c r="AA112" s="111">
        <f ca="1">COUNTIF(OFFSET(class7_2,MATCH(AA$1,'7 класс'!$A:$A,0)-7+'Итог по классам'!$B112,,,),"р")</f>
        <v>0</v>
      </c>
      <c r="AB112" s="111">
        <f ca="1">COUNTIF(OFFSET(class7_2,MATCH(AB$1,'7 класс'!$A:$A,0)-7+'Итог по классам'!$B112,,,),"ш")</f>
        <v>0</v>
      </c>
      <c r="AC112" s="112">
        <f t="shared" ref="AC112:AE112" ca="1" si="411">Z112+W112</f>
        <v>1</v>
      </c>
      <c r="AD112" s="113">
        <f t="shared" ca="1" si="411"/>
        <v>0</v>
      </c>
      <c r="AE112" s="113">
        <f t="shared" ca="1" si="411"/>
        <v>0</v>
      </c>
      <c r="AF112" s="114" t="e">
        <f ca="1">COUNTIF(OFFSET(class7_1,MATCH(AF$1,'7 класс'!$A:$A,0)-7+'Итог по классам'!$B112,,,),"Ф")</f>
        <v>#N/A</v>
      </c>
      <c r="AG112" s="111" t="e">
        <f ca="1">COUNTIF(OFFSET(class7_1,MATCH(AG$1,'7 класс'!$A:$A,0)-7+'Итог по классам'!$B112,,,),"р")</f>
        <v>#N/A</v>
      </c>
      <c r="AH112" s="111" t="e">
        <f ca="1">COUNTIF(OFFSET(class7_1,MATCH(AH$1,'7 класс'!$A:$A,0)-7+'Итог по классам'!$B112,,,),"ш")</f>
        <v>#N/A</v>
      </c>
      <c r="AI112" s="111" t="e">
        <f ca="1">COUNTIF(OFFSET(class7_2,MATCH(AI$1,'7 класс'!$A:$A,0)-7+'Итог по классам'!$B112,,,),"Ф")</f>
        <v>#N/A</v>
      </c>
      <c r="AJ112" s="111" t="e">
        <f ca="1">COUNTIF(OFFSET(class7_2,MATCH(AJ$1,'7 класс'!$A:$A,0)-7+'Итог по классам'!$B112,,,),"р")</f>
        <v>#N/A</v>
      </c>
      <c r="AK112" s="111" t="e">
        <f ca="1">COUNTIF(OFFSET(class7_2,MATCH(AK$1,'7 класс'!$A:$A,0)-7+'Итог по классам'!$B112,,,),"ш")</f>
        <v>#N/A</v>
      </c>
      <c r="AL112" s="112" t="e">
        <f t="shared" ref="AL112:AN112" ca="1" si="412">AI112+AF112</f>
        <v>#N/A</v>
      </c>
      <c r="AM112" s="113" t="e">
        <f t="shared" ca="1" si="412"/>
        <v>#N/A</v>
      </c>
      <c r="AN112" s="113" t="e">
        <f t="shared" ca="1" si="412"/>
        <v>#N/A</v>
      </c>
    </row>
    <row r="113" spans="1:40" ht="15.75" x14ac:dyDescent="0.25">
      <c r="A113" s="68">
        <f t="shared" si="368"/>
        <v>3</v>
      </c>
      <c r="B113" s="23">
        <v>12</v>
      </c>
      <c r="C113" s="110" t="s">
        <v>107</v>
      </c>
      <c r="D113" s="110" t="s">
        <v>109</v>
      </c>
      <c r="E113" s="111">
        <f ca="1">COUNTIF(OFFSET(class7_1,MATCH(E$1,'7 класс'!$A:$A,0)-7+'Итог по классам'!$B113,,,),"Ф")</f>
        <v>0</v>
      </c>
      <c r="F113" s="111">
        <f ca="1">COUNTIF(OFFSET(class7_1,MATCH(F$1,'7 класс'!$A:$A,0)-7+'Итог по классам'!$B113,,,),"р")</f>
        <v>0</v>
      </c>
      <c r="G113" s="111">
        <f ca="1">COUNTIF(OFFSET(class7_1,MATCH(G$1,'7 класс'!$A:$A,0)-7+'Итог по классам'!$B113,,,),"ш")</f>
        <v>0</v>
      </c>
      <c r="H113" s="111">
        <f ca="1">COUNTIF(OFFSET(class7_2,MATCH(H$1,'7 класс'!$A:$A,0)-7+'Итог по классам'!$B113,,,),"Ф")</f>
        <v>1</v>
      </c>
      <c r="I113" s="111">
        <f ca="1">COUNTIF(OFFSET(class7_2,MATCH(I$1,'7 класс'!$A:$A,0)-7+'Итог по классам'!$B113,,,),"р")</f>
        <v>0</v>
      </c>
      <c r="J113" s="111">
        <f ca="1">COUNTIF(OFFSET(class7_2,MATCH(J$1,'7 класс'!$A:$A,0)-7+'Итог по классам'!$B113,,,),"ш")</f>
        <v>0</v>
      </c>
      <c r="K113" s="112">
        <f t="shared" ref="K113:M113" ca="1" si="413">H113+E113</f>
        <v>1</v>
      </c>
      <c r="L113" s="113">
        <f t="shared" ca="1" si="413"/>
        <v>0</v>
      </c>
      <c r="M113" s="113">
        <f t="shared" ca="1" si="413"/>
        <v>0</v>
      </c>
      <c r="N113" s="114">
        <f ca="1">COUNTIF(OFFSET(class7_1,MATCH(N$1,'7 класс'!$A:$A,0)-7+'Итог по классам'!$B113,,,),"Ф")</f>
        <v>0</v>
      </c>
      <c r="O113" s="111">
        <f ca="1">COUNTIF(OFFSET(class7_1,MATCH(O$1,'7 класс'!$A:$A,0)-7+'Итог по классам'!$B113,,,),"р")</f>
        <v>0</v>
      </c>
      <c r="P113" s="111">
        <f ca="1">COUNTIF(OFFSET(class7_1,MATCH(P$1,'7 класс'!$A:$A,0)-7+'Итог по классам'!$B113,,,),"ш")</f>
        <v>0</v>
      </c>
      <c r="Q113" s="111">
        <f ca="1">COUNTIF(OFFSET(class7_2,MATCH(Q$1,'7 класс'!$A:$A,0)-7+'Итог по классам'!$B113,,,),"Ф")</f>
        <v>1</v>
      </c>
      <c r="R113" s="111">
        <f ca="1">COUNTIF(OFFSET(class7_2,MATCH(R$1,'7 класс'!$A:$A,0)-7+'Итог по классам'!$B113,,,),"р")</f>
        <v>0</v>
      </c>
      <c r="S113" s="111">
        <f ca="1">COUNTIF(OFFSET(class7_2,MATCH(S$1,'7 класс'!$A:$A,0)-7+'Итог по классам'!$B113,,,),"ш")</f>
        <v>0</v>
      </c>
      <c r="T113" s="112">
        <f t="shared" ref="T113:V113" ca="1" si="414">Q113+N113</f>
        <v>1</v>
      </c>
      <c r="U113" s="113">
        <f t="shared" ca="1" si="414"/>
        <v>0</v>
      </c>
      <c r="V113" s="113">
        <f t="shared" ca="1" si="414"/>
        <v>0</v>
      </c>
      <c r="W113" s="114">
        <f ca="1">COUNTIF(OFFSET(class7_1,MATCH(W$1,'7 класс'!$A:$A,0)-7+'Итог по классам'!$B113,,,),"Ф")</f>
        <v>0</v>
      </c>
      <c r="X113" s="111">
        <f ca="1">COUNTIF(OFFSET(class7_1,MATCH(X$1,'7 класс'!$A:$A,0)-7+'Итог по классам'!$B113,,,),"р")</f>
        <v>0</v>
      </c>
      <c r="Y113" s="111">
        <f ca="1">COUNTIF(OFFSET(class7_1,MATCH(Y$1,'7 класс'!$A:$A,0)-7+'Итог по классам'!$B113,,,),"ш")</f>
        <v>0</v>
      </c>
      <c r="Z113" s="111">
        <f ca="1">COUNTIF(OFFSET(class7_2,MATCH(Z$1,'7 класс'!$A:$A,0)-7+'Итог по классам'!$B113,,,),"Ф")</f>
        <v>1</v>
      </c>
      <c r="AA113" s="111">
        <f ca="1">COUNTIF(OFFSET(class7_2,MATCH(AA$1,'7 класс'!$A:$A,0)-7+'Итог по классам'!$B113,,,),"р")</f>
        <v>0</v>
      </c>
      <c r="AB113" s="111">
        <f ca="1">COUNTIF(OFFSET(class7_2,MATCH(AB$1,'7 класс'!$A:$A,0)-7+'Итог по классам'!$B113,,,),"ш")</f>
        <v>0</v>
      </c>
      <c r="AC113" s="112">
        <f t="shared" ref="AC113:AE113" ca="1" si="415">Z113+W113</f>
        <v>1</v>
      </c>
      <c r="AD113" s="113">
        <f t="shared" ca="1" si="415"/>
        <v>0</v>
      </c>
      <c r="AE113" s="113">
        <f t="shared" ca="1" si="415"/>
        <v>0</v>
      </c>
      <c r="AF113" s="114" t="e">
        <f ca="1">COUNTIF(OFFSET(class7_1,MATCH(AF$1,'7 класс'!$A:$A,0)-7+'Итог по классам'!$B113,,,),"Ф")</f>
        <v>#N/A</v>
      </c>
      <c r="AG113" s="111" t="e">
        <f ca="1">COUNTIF(OFFSET(class7_1,MATCH(AG$1,'7 класс'!$A:$A,0)-7+'Итог по классам'!$B113,,,),"р")</f>
        <v>#N/A</v>
      </c>
      <c r="AH113" s="111" t="e">
        <f ca="1">COUNTIF(OFFSET(class7_1,MATCH(AH$1,'7 класс'!$A:$A,0)-7+'Итог по классам'!$B113,,,),"ш")</f>
        <v>#N/A</v>
      </c>
      <c r="AI113" s="111" t="e">
        <f ca="1">COUNTIF(OFFSET(class7_2,MATCH(AI$1,'7 класс'!$A:$A,0)-7+'Итог по классам'!$B113,,,),"Ф")</f>
        <v>#N/A</v>
      </c>
      <c r="AJ113" s="111" t="e">
        <f ca="1">COUNTIF(OFFSET(class7_2,MATCH(AJ$1,'7 класс'!$A:$A,0)-7+'Итог по классам'!$B113,,,),"р")</f>
        <v>#N/A</v>
      </c>
      <c r="AK113" s="111" t="e">
        <f ca="1">COUNTIF(OFFSET(class7_2,MATCH(AK$1,'7 класс'!$A:$A,0)-7+'Итог по классам'!$B113,,,),"ш")</f>
        <v>#N/A</v>
      </c>
      <c r="AL113" s="112" t="e">
        <f t="shared" ref="AL113:AN113" ca="1" si="416">AI113+AF113</f>
        <v>#N/A</v>
      </c>
      <c r="AM113" s="113" t="e">
        <f t="shared" ca="1" si="416"/>
        <v>#N/A</v>
      </c>
      <c r="AN113" s="113" t="e">
        <f t="shared" ca="1" si="416"/>
        <v>#N/A</v>
      </c>
    </row>
    <row r="114" spans="1:40" ht="15.75" x14ac:dyDescent="0.25">
      <c r="A114" s="68">
        <f t="shared" si="368"/>
        <v>3</v>
      </c>
      <c r="B114" s="23">
        <v>13</v>
      </c>
      <c r="C114" s="110" t="s">
        <v>99</v>
      </c>
      <c r="D114" s="110" t="s">
        <v>109</v>
      </c>
      <c r="E114" s="111">
        <f ca="1">COUNTIF(OFFSET(class7_1,MATCH(E$1,'7 класс'!$A:$A,0)-7+'Итог по классам'!$B114,,,),"Ф")</f>
        <v>0</v>
      </c>
      <c r="F114" s="111">
        <f ca="1">COUNTIF(OFFSET(class7_1,MATCH(F$1,'7 класс'!$A:$A,0)-7+'Итог по классам'!$B114,,,),"р")</f>
        <v>0</v>
      </c>
      <c r="G114" s="111">
        <f ca="1">COUNTIF(OFFSET(class7_1,MATCH(G$1,'7 класс'!$A:$A,0)-7+'Итог по классам'!$B114,,,),"ш")</f>
        <v>0</v>
      </c>
      <c r="H114" s="111">
        <f ca="1">COUNTIF(OFFSET(class7_2,MATCH(H$1,'7 класс'!$A:$A,0)-7+'Итог по классам'!$B114,,,),"Ф")</f>
        <v>0</v>
      </c>
      <c r="I114" s="111">
        <f ca="1">COUNTIF(OFFSET(class7_2,MATCH(I$1,'7 класс'!$A:$A,0)-7+'Итог по классам'!$B114,,,),"р")</f>
        <v>0</v>
      </c>
      <c r="J114" s="111">
        <f ca="1">COUNTIF(OFFSET(class7_2,MATCH(J$1,'7 класс'!$A:$A,0)-7+'Итог по классам'!$B114,,,),"ш")</f>
        <v>0</v>
      </c>
      <c r="K114" s="112">
        <f t="shared" ref="K114:M114" ca="1" si="417">H114+E114</f>
        <v>0</v>
      </c>
      <c r="L114" s="113">
        <f t="shared" ca="1" si="417"/>
        <v>0</v>
      </c>
      <c r="M114" s="113">
        <f t="shared" ca="1" si="417"/>
        <v>0</v>
      </c>
      <c r="N114" s="114">
        <f ca="1">COUNTIF(OFFSET(class7_1,MATCH(N$1,'7 класс'!$A:$A,0)-7+'Итог по классам'!$B114,,,),"Ф")</f>
        <v>0</v>
      </c>
      <c r="O114" s="111">
        <f ca="1">COUNTIF(OFFSET(class7_1,MATCH(O$1,'7 класс'!$A:$A,0)-7+'Итог по классам'!$B114,,,),"р")</f>
        <v>0</v>
      </c>
      <c r="P114" s="111">
        <f ca="1">COUNTIF(OFFSET(class7_1,MATCH(P$1,'7 класс'!$A:$A,0)-7+'Итог по классам'!$B114,,,),"ш")</f>
        <v>0</v>
      </c>
      <c r="Q114" s="111">
        <f ca="1">COUNTIF(OFFSET(class7_2,MATCH(Q$1,'7 класс'!$A:$A,0)-7+'Итог по классам'!$B114,,,),"Ф")</f>
        <v>0</v>
      </c>
      <c r="R114" s="111">
        <f ca="1">COUNTIF(OFFSET(class7_2,MATCH(R$1,'7 класс'!$A:$A,0)-7+'Итог по классам'!$B114,,,),"р")</f>
        <v>0</v>
      </c>
      <c r="S114" s="111">
        <f ca="1">COUNTIF(OFFSET(class7_2,MATCH(S$1,'7 класс'!$A:$A,0)-7+'Итог по классам'!$B114,,,),"ш")</f>
        <v>0</v>
      </c>
      <c r="T114" s="112">
        <f t="shared" ref="T114:V114" ca="1" si="418">Q114+N114</f>
        <v>0</v>
      </c>
      <c r="U114" s="113">
        <f t="shared" ca="1" si="418"/>
        <v>0</v>
      </c>
      <c r="V114" s="113">
        <f t="shared" ca="1" si="418"/>
        <v>0</v>
      </c>
      <c r="W114" s="114">
        <f ca="1">COUNTIF(OFFSET(class7_1,MATCH(W$1,'7 класс'!$A:$A,0)-7+'Итог по классам'!$B114,,,),"Ф")</f>
        <v>0</v>
      </c>
      <c r="X114" s="111">
        <f ca="1">COUNTIF(OFFSET(class7_1,MATCH(X$1,'7 класс'!$A:$A,0)-7+'Итог по классам'!$B114,,,),"р")</f>
        <v>0</v>
      </c>
      <c r="Y114" s="111">
        <f ca="1">COUNTIF(OFFSET(class7_1,MATCH(Y$1,'7 класс'!$A:$A,0)-7+'Итог по классам'!$B114,,,),"ш")</f>
        <v>0</v>
      </c>
      <c r="Z114" s="111">
        <f ca="1">COUNTIF(OFFSET(class7_2,MATCH(Z$1,'7 класс'!$A:$A,0)-7+'Итог по классам'!$B114,,,),"Ф")</f>
        <v>0</v>
      </c>
      <c r="AA114" s="111">
        <f ca="1">COUNTIF(OFFSET(class7_2,MATCH(AA$1,'7 класс'!$A:$A,0)-7+'Итог по классам'!$B114,,,),"р")</f>
        <v>0</v>
      </c>
      <c r="AB114" s="111">
        <f ca="1">COUNTIF(OFFSET(class7_2,MATCH(AB$1,'7 класс'!$A:$A,0)-7+'Итог по классам'!$B114,,,),"ш")</f>
        <v>0</v>
      </c>
      <c r="AC114" s="112">
        <f t="shared" ref="AC114:AE114" ca="1" si="419">Z114+W114</f>
        <v>0</v>
      </c>
      <c r="AD114" s="113">
        <f t="shared" ca="1" si="419"/>
        <v>0</v>
      </c>
      <c r="AE114" s="113">
        <f t="shared" ca="1" si="419"/>
        <v>0</v>
      </c>
      <c r="AF114" s="114" t="e">
        <f ca="1">COUNTIF(OFFSET(class7_1,MATCH(AF$1,'7 класс'!$A:$A,0)-7+'Итог по классам'!$B114,,,),"Ф")</f>
        <v>#N/A</v>
      </c>
      <c r="AG114" s="111" t="e">
        <f ca="1">COUNTIF(OFFSET(class7_1,MATCH(AG$1,'7 класс'!$A:$A,0)-7+'Итог по классам'!$B114,,,),"р")</f>
        <v>#N/A</v>
      </c>
      <c r="AH114" s="111" t="e">
        <f ca="1">COUNTIF(OFFSET(class7_1,MATCH(AH$1,'7 класс'!$A:$A,0)-7+'Итог по классам'!$B114,,,),"ш")</f>
        <v>#N/A</v>
      </c>
      <c r="AI114" s="111" t="e">
        <f ca="1">COUNTIF(OFFSET(class7_2,MATCH(AI$1,'7 класс'!$A:$A,0)-7+'Итог по классам'!$B114,,,),"Ф")</f>
        <v>#N/A</v>
      </c>
      <c r="AJ114" s="111" t="e">
        <f ca="1">COUNTIF(OFFSET(class7_2,MATCH(AJ$1,'7 класс'!$A:$A,0)-7+'Итог по классам'!$B114,,,),"р")</f>
        <v>#N/A</v>
      </c>
      <c r="AK114" s="111" t="e">
        <f ca="1">COUNTIF(OFFSET(class7_2,MATCH(AK$1,'7 класс'!$A:$A,0)-7+'Итог по классам'!$B114,,,),"ш")</f>
        <v>#N/A</v>
      </c>
      <c r="AL114" s="112" t="e">
        <f t="shared" ref="AL114:AN114" ca="1" si="420">AI114+AF114</f>
        <v>#N/A</v>
      </c>
      <c r="AM114" s="113" t="e">
        <f t="shared" ca="1" si="420"/>
        <v>#N/A</v>
      </c>
      <c r="AN114" s="113" t="e">
        <f t="shared" ca="1" si="420"/>
        <v>#N/A</v>
      </c>
    </row>
    <row r="115" spans="1:40" ht="15.75" x14ac:dyDescent="0.25">
      <c r="A115" s="68">
        <f t="shared" si="368"/>
        <v>3</v>
      </c>
      <c r="B115" s="23">
        <v>14</v>
      </c>
      <c r="C115" s="110" t="s">
        <v>100</v>
      </c>
      <c r="D115" s="110" t="s">
        <v>109</v>
      </c>
      <c r="E115" s="111">
        <f ca="1">COUNTIF(OFFSET(class7_1,MATCH(E$1,'7 класс'!$A:$A,0)-7+'Итог по классам'!$B115,,,),"Ф")</f>
        <v>0</v>
      </c>
      <c r="F115" s="111">
        <f ca="1">COUNTIF(OFFSET(class7_1,MATCH(F$1,'7 класс'!$A:$A,0)-7+'Итог по классам'!$B115,,,),"р")</f>
        <v>0</v>
      </c>
      <c r="G115" s="111">
        <f ca="1">COUNTIF(OFFSET(class7_1,MATCH(G$1,'7 класс'!$A:$A,0)-7+'Итог по классам'!$B115,,,),"ш")</f>
        <v>0</v>
      </c>
      <c r="H115" s="111">
        <f ca="1">COUNTIF(OFFSET(class7_2,MATCH(H$1,'7 класс'!$A:$A,0)-7+'Итог по классам'!$B115,,,),"Ф")</f>
        <v>1</v>
      </c>
      <c r="I115" s="111">
        <f ca="1">COUNTIF(OFFSET(class7_2,MATCH(I$1,'7 класс'!$A:$A,0)-7+'Итог по классам'!$B115,,,),"р")</f>
        <v>0</v>
      </c>
      <c r="J115" s="111">
        <f ca="1">COUNTIF(OFFSET(class7_2,MATCH(J$1,'7 класс'!$A:$A,0)-7+'Итог по классам'!$B115,,,),"ш")</f>
        <v>0</v>
      </c>
      <c r="K115" s="112">
        <f t="shared" ref="K115:M115" ca="1" si="421">H115+E115</f>
        <v>1</v>
      </c>
      <c r="L115" s="113">
        <f t="shared" ca="1" si="421"/>
        <v>0</v>
      </c>
      <c r="M115" s="113">
        <f t="shared" ca="1" si="421"/>
        <v>0</v>
      </c>
      <c r="N115" s="114">
        <f ca="1">COUNTIF(OFFSET(class7_1,MATCH(N$1,'7 класс'!$A:$A,0)-7+'Итог по классам'!$B115,,,),"Ф")</f>
        <v>0</v>
      </c>
      <c r="O115" s="111">
        <f ca="1">COUNTIF(OFFSET(class7_1,MATCH(O$1,'7 класс'!$A:$A,0)-7+'Итог по классам'!$B115,,,),"р")</f>
        <v>0</v>
      </c>
      <c r="P115" s="111">
        <f ca="1">COUNTIF(OFFSET(class7_1,MATCH(P$1,'7 класс'!$A:$A,0)-7+'Итог по классам'!$B115,,,),"ш")</f>
        <v>0</v>
      </c>
      <c r="Q115" s="111">
        <f ca="1">COUNTIF(OFFSET(class7_2,MATCH(Q$1,'7 класс'!$A:$A,0)-7+'Итог по классам'!$B115,,,),"Ф")</f>
        <v>1</v>
      </c>
      <c r="R115" s="111">
        <f ca="1">COUNTIF(OFFSET(class7_2,MATCH(R$1,'7 класс'!$A:$A,0)-7+'Итог по классам'!$B115,,,),"р")</f>
        <v>0</v>
      </c>
      <c r="S115" s="111">
        <f ca="1">COUNTIF(OFFSET(class7_2,MATCH(S$1,'7 класс'!$A:$A,0)-7+'Итог по классам'!$B115,,,),"ш")</f>
        <v>0</v>
      </c>
      <c r="T115" s="112">
        <f t="shared" ref="T115:V115" ca="1" si="422">Q115+N115</f>
        <v>1</v>
      </c>
      <c r="U115" s="113">
        <f t="shared" ca="1" si="422"/>
        <v>0</v>
      </c>
      <c r="V115" s="113">
        <f t="shared" ca="1" si="422"/>
        <v>0</v>
      </c>
      <c r="W115" s="114">
        <f ca="1">COUNTIF(OFFSET(class7_1,MATCH(W$1,'7 класс'!$A:$A,0)-7+'Итог по классам'!$B115,,,),"Ф")</f>
        <v>0</v>
      </c>
      <c r="X115" s="111">
        <f ca="1">COUNTIF(OFFSET(class7_1,MATCH(X$1,'7 класс'!$A:$A,0)-7+'Итог по классам'!$B115,,,),"р")</f>
        <v>0</v>
      </c>
      <c r="Y115" s="111">
        <f ca="1">COUNTIF(OFFSET(class7_1,MATCH(Y$1,'7 класс'!$A:$A,0)-7+'Итог по классам'!$B115,,,),"ш")</f>
        <v>0</v>
      </c>
      <c r="Z115" s="111">
        <f ca="1">COUNTIF(OFFSET(class7_2,MATCH(Z$1,'7 класс'!$A:$A,0)-7+'Итог по классам'!$B115,,,),"Ф")</f>
        <v>1</v>
      </c>
      <c r="AA115" s="111">
        <f ca="1">COUNTIF(OFFSET(class7_2,MATCH(AA$1,'7 класс'!$A:$A,0)-7+'Итог по классам'!$B115,,,),"р")</f>
        <v>0</v>
      </c>
      <c r="AB115" s="111">
        <f ca="1">COUNTIF(OFFSET(class7_2,MATCH(AB$1,'7 класс'!$A:$A,0)-7+'Итог по классам'!$B115,,,),"ш")</f>
        <v>0</v>
      </c>
      <c r="AC115" s="112">
        <f t="shared" ref="AC115:AE115" ca="1" si="423">Z115+W115</f>
        <v>1</v>
      </c>
      <c r="AD115" s="113">
        <f t="shared" ca="1" si="423"/>
        <v>0</v>
      </c>
      <c r="AE115" s="113">
        <f t="shared" ca="1" si="423"/>
        <v>0</v>
      </c>
      <c r="AF115" s="114" t="e">
        <f ca="1">COUNTIF(OFFSET(class7_1,MATCH(AF$1,'7 класс'!$A:$A,0)-7+'Итог по классам'!$B115,,,),"Ф")</f>
        <v>#N/A</v>
      </c>
      <c r="AG115" s="111" t="e">
        <f ca="1">COUNTIF(OFFSET(class7_1,MATCH(AG$1,'7 класс'!$A:$A,0)-7+'Итог по классам'!$B115,,,),"р")</f>
        <v>#N/A</v>
      </c>
      <c r="AH115" s="111" t="e">
        <f ca="1">COUNTIF(OFFSET(class7_1,MATCH(AH$1,'7 класс'!$A:$A,0)-7+'Итог по классам'!$B115,,,),"ш")</f>
        <v>#N/A</v>
      </c>
      <c r="AI115" s="111" t="e">
        <f ca="1">COUNTIF(OFFSET(class7_2,MATCH(AI$1,'7 класс'!$A:$A,0)-7+'Итог по классам'!$B115,,,),"Ф")</f>
        <v>#N/A</v>
      </c>
      <c r="AJ115" s="111" t="e">
        <f ca="1">COUNTIF(OFFSET(class7_2,MATCH(AJ$1,'7 класс'!$A:$A,0)-7+'Итог по классам'!$B115,,,),"р")</f>
        <v>#N/A</v>
      </c>
      <c r="AK115" s="111" t="e">
        <f ca="1">COUNTIF(OFFSET(class7_2,MATCH(AK$1,'7 класс'!$A:$A,0)-7+'Итог по классам'!$B115,,,),"ш")</f>
        <v>#N/A</v>
      </c>
      <c r="AL115" s="112" t="e">
        <f t="shared" ref="AL115:AN115" ca="1" si="424">AI115+AF115</f>
        <v>#N/A</v>
      </c>
      <c r="AM115" s="113" t="e">
        <f t="shared" ca="1" si="424"/>
        <v>#N/A</v>
      </c>
      <c r="AN115" s="113" t="e">
        <f t="shared" ca="1" si="424"/>
        <v>#N/A</v>
      </c>
    </row>
    <row r="116" spans="1:40" ht="15.75" x14ac:dyDescent="0.25">
      <c r="A116" s="68">
        <f t="shared" si="368"/>
        <v>3</v>
      </c>
      <c r="B116" s="23">
        <v>15</v>
      </c>
      <c r="C116" s="110" t="s">
        <v>101</v>
      </c>
      <c r="D116" s="110" t="s">
        <v>109</v>
      </c>
      <c r="E116" s="111">
        <f ca="1">COUNTIF(OFFSET(class7_1,MATCH(E$1,'7 класс'!$A:$A,0)-7+'Итог по классам'!$B116,,,),"Ф")</f>
        <v>0</v>
      </c>
      <c r="F116" s="111">
        <f ca="1">COUNTIF(OFFSET(class7_1,MATCH(F$1,'7 класс'!$A:$A,0)-7+'Итог по классам'!$B116,,,),"р")</f>
        <v>0</v>
      </c>
      <c r="G116" s="111">
        <f ca="1">COUNTIF(OFFSET(class7_1,MATCH(G$1,'7 класс'!$A:$A,0)-7+'Итог по классам'!$B116,,,),"ш")</f>
        <v>1</v>
      </c>
      <c r="H116" s="111">
        <f ca="1">COUNTIF(OFFSET(class7_2,MATCH(H$1,'7 класс'!$A:$A,0)-7+'Итог по классам'!$B116,,,),"Ф")</f>
        <v>1</v>
      </c>
      <c r="I116" s="111">
        <f ca="1">COUNTIF(OFFSET(class7_2,MATCH(I$1,'7 класс'!$A:$A,0)-7+'Итог по классам'!$B116,,,),"р")</f>
        <v>0</v>
      </c>
      <c r="J116" s="111">
        <f ca="1">COUNTIF(OFFSET(class7_2,MATCH(J$1,'7 класс'!$A:$A,0)-7+'Итог по классам'!$B116,,,),"ш")</f>
        <v>1</v>
      </c>
      <c r="K116" s="112">
        <f t="shared" ref="K116:M116" ca="1" si="425">H116+E116</f>
        <v>1</v>
      </c>
      <c r="L116" s="113">
        <f t="shared" ca="1" si="425"/>
        <v>0</v>
      </c>
      <c r="M116" s="113">
        <f t="shared" ca="1" si="425"/>
        <v>2</v>
      </c>
      <c r="N116" s="114">
        <f ca="1">COUNTIF(OFFSET(class7_1,MATCH(N$1,'7 класс'!$A:$A,0)-7+'Итог по классам'!$B116,,,),"Ф")</f>
        <v>0</v>
      </c>
      <c r="O116" s="111">
        <f ca="1">COUNTIF(OFFSET(class7_1,MATCH(O$1,'7 класс'!$A:$A,0)-7+'Итог по классам'!$B116,,,),"р")</f>
        <v>0</v>
      </c>
      <c r="P116" s="111">
        <f ca="1">COUNTIF(OFFSET(class7_1,MATCH(P$1,'7 класс'!$A:$A,0)-7+'Итог по классам'!$B116,,,),"ш")</f>
        <v>1</v>
      </c>
      <c r="Q116" s="111">
        <f ca="1">COUNTIF(OFFSET(class7_2,MATCH(Q$1,'7 класс'!$A:$A,0)-7+'Итог по классам'!$B116,,,),"Ф")</f>
        <v>1</v>
      </c>
      <c r="R116" s="111">
        <f ca="1">COUNTIF(OFFSET(class7_2,MATCH(R$1,'7 класс'!$A:$A,0)-7+'Итог по классам'!$B116,,,),"р")</f>
        <v>0</v>
      </c>
      <c r="S116" s="111">
        <f ca="1">COUNTIF(OFFSET(class7_2,MATCH(S$1,'7 класс'!$A:$A,0)-7+'Итог по классам'!$B116,,,),"ш")</f>
        <v>1</v>
      </c>
      <c r="T116" s="112">
        <f t="shared" ref="T116:V116" ca="1" si="426">Q116+N116</f>
        <v>1</v>
      </c>
      <c r="U116" s="113">
        <f t="shared" ca="1" si="426"/>
        <v>0</v>
      </c>
      <c r="V116" s="113">
        <f t="shared" ca="1" si="426"/>
        <v>2</v>
      </c>
      <c r="W116" s="114">
        <f ca="1">COUNTIF(OFFSET(class7_1,MATCH(W$1,'7 класс'!$A:$A,0)-7+'Итог по классам'!$B116,,,),"Ф")</f>
        <v>0</v>
      </c>
      <c r="X116" s="111">
        <f ca="1">COUNTIF(OFFSET(class7_1,MATCH(X$1,'7 класс'!$A:$A,0)-7+'Итог по классам'!$B116,,,),"р")</f>
        <v>0</v>
      </c>
      <c r="Y116" s="111">
        <f ca="1">COUNTIF(OFFSET(class7_1,MATCH(Y$1,'7 класс'!$A:$A,0)-7+'Итог по классам'!$B116,,,),"ш")</f>
        <v>1</v>
      </c>
      <c r="Z116" s="111">
        <f ca="1">COUNTIF(OFFSET(class7_2,MATCH(Z$1,'7 класс'!$A:$A,0)-7+'Итог по классам'!$B116,,,),"Ф")</f>
        <v>2</v>
      </c>
      <c r="AA116" s="111">
        <f ca="1">COUNTIF(OFFSET(class7_2,MATCH(AA$1,'7 класс'!$A:$A,0)-7+'Итог по классам'!$B116,,,),"р")</f>
        <v>0</v>
      </c>
      <c r="AB116" s="111">
        <f ca="1">COUNTIF(OFFSET(class7_2,MATCH(AB$1,'7 класс'!$A:$A,0)-7+'Итог по классам'!$B116,,,),"ш")</f>
        <v>1</v>
      </c>
      <c r="AC116" s="112">
        <f t="shared" ref="AC116:AE116" ca="1" si="427">Z116+W116</f>
        <v>2</v>
      </c>
      <c r="AD116" s="113">
        <f t="shared" ca="1" si="427"/>
        <v>0</v>
      </c>
      <c r="AE116" s="113">
        <f t="shared" ca="1" si="427"/>
        <v>2</v>
      </c>
      <c r="AF116" s="114" t="e">
        <f ca="1">COUNTIF(OFFSET(class7_1,MATCH(AF$1,'7 класс'!$A:$A,0)-7+'Итог по классам'!$B116,,,),"Ф")</f>
        <v>#N/A</v>
      </c>
      <c r="AG116" s="111" t="e">
        <f ca="1">COUNTIF(OFFSET(class7_1,MATCH(AG$1,'7 класс'!$A:$A,0)-7+'Итог по классам'!$B116,,,),"р")</f>
        <v>#N/A</v>
      </c>
      <c r="AH116" s="111" t="e">
        <f ca="1">COUNTIF(OFFSET(class7_1,MATCH(AH$1,'7 класс'!$A:$A,0)-7+'Итог по классам'!$B116,,,),"ш")</f>
        <v>#N/A</v>
      </c>
      <c r="AI116" s="111" t="e">
        <f ca="1">COUNTIF(OFFSET(class7_2,MATCH(AI$1,'7 класс'!$A:$A,0)-7+'Итог по классам'!$B116,,,),"Ф")</f>
        <v>#N/A</v>
      </c>
      <c r="AJ116" s="111" t="e">
        <f ca="1">COUNTIF(OFFSET(class7_2,MATCH(AJ$1,'7 класс'!$A:$A,0)-7+'Итог по классам'!$B116,,,),"р")</f>
        <v>#N/A</v>
      </c>
      <c r="AK116" s="111" t="e">
        <f ca="1">COUNTIF(OFFSET(class7_2,MATCH(AK$1,'7 класс'!$A:$A,0)-7+'Итог по классам'!$B116,,,),"ш")</f>
        <v>#N/A</v>
      </c>
      <c r="AL116" s="112" t="e">
        <f t="shared" ref="AL116:AN116" ca="1" si="428">AI116+AF116</f>
        <v>#N/A</v>
      </c>
      <c r="AM116" s="113" t="e">
        <f t="shared" ca="1" si="428"/>
        <v>#N/A</v>
      </c>
      <c r="AN116" s="113" t="e">
        <f t="shared" ca="1" si="428"/>
        <v>#N/A</v>
      </c>
    </row>
    <row r="117" spans="1:40" ht="15.75" x14ac:dyDescent="0.25">
      <c r="A117" s="68">
        <f t="shared" si="368"/>
        <v>3</v>
      </c>
      <c r="B117" s="23">
        <v>16</v>
      </c>
      <c r="C117" s="110" t="s">
        <v>102</v>
      </c>
      <c r="D117" s="110" t="s">
        <v>109</v>
      </c>
      <c r="E117" s="111">
        <f ca="1">COUNTIF(OFFSET(class7_1,MATCH(E$1,'7 класс'!$A:$A,0)-7+'Итог по классам'!$B117,,,),"Ф")</f>
        <v>0</v>
      </c>
      <c r="F117" s="111">
        <f ca="1">COUNTIF(OFFSET(class7_1,MATCH(F$1,'7 класс'!$A:$A,0)-7+'Итог по классам'!$B117,,,),"р")</f>
        <v>0</v>
      </c>
      <c r="G117" s="111">
        <f ca="1">COUNTIF(OFFSET(class7_1,MATCH(G$1,'7 класс'!$A:$A,0)-7+'Итог по классам'!$B117,,,),"ш")</f>
        <v>0</v>
      </c>
      <c r="H117" s="111">
        <f ca="1">COUNTIF(OFFSET(class7_2,MATCH(H$1,'7 класс'!$A:$A,0)-7+'Итог по классам'!$B117,,,),"Ф")</f>
        <v>0</v>
      </c>
      <c r="I117" s="111">
        <f ca="1">COUNTIF(OFFSET(class7_2,MATCH(I$1,'7 класс'!$A:$A,0)-7+'Итог по классам'!$B117,,,),"р")</f>
        <v>0</v>
      </c>
      <c r="J117" s="111">
        <f ca="1">COUNTIF(OFFSET(class7_2,MATCH(J$1,'7 класс'!$A:$A,0)-7+'Итог по классам'!$B117,,,),"ш")</f>
        <v>0</v>
      </c>
      <c r="K117" s="112">
        <f t="shared" ref="K117:M117" ca="1" si="429">H117+E117</f>
        <v>0</v>
      </c>
      <c r="L117" s="113">
        <f t="shared" ca="1" si="429"/>
        <v>0</v>
      </c>
      <c r="M117" s="113">
        <f t="shared" ca="1" si="429"/>
        <v>0</v>
      </c>
      <c r="N117" s="114">
        <f ca="1">COUNTIF(OFFSET(class7_1,MATCH(N$1,'7 класс'!$A:$A,0)-7+'Итог по классам'!$B117,,,),"Ф")</f>
        <v>0</v>
      </c>
      <c r="O117" s="111">
        <f ca="1">COUNTIF(OFFSET(class7_1,MATCH(O$1,'7 класс'!$A:$A,0)-7+'Итог по классам'!$B117,,,),"р")</f>
        <v>0</v>
      </c>
      <c r="P117" s="111">
        <f ca="1">COUNTIF(OFFSET(class7_1,MATCH(P$1,'7 класс'!$A:$A,0)-7+'Итог по классам'!$B117,,,),"ш")</f>
        <v>0</v>
      </c>
      <c r="Q117" s="111">
        <f ca="1">COUNTIF(OFFSET(class7_2,MATCH(Q$1,'7 класс'!$A:$A,0)-7+'Итог по классам'!$B117,,,),"Ф")</f>
        <v>0</v>
      </c>
      <c r="R117" s="111">
        <f ca="1">COUNTIF(OFFSET(class7_2,MATCH(R$1,'7 класс'!$A:$A,0)-7+'Итог по классам'!$B117,,,),"р")</f>
        <v>0</v>
      </c>
      <c r="S117" s="111">
        <f ca="1">COUNTIF(OFFSET(class7_2,MATCH(S$1,'7 класс'!$A:$A,0)-7+'Итог по классам'!$B117,,,),"ш")</f>
        <v>0</v>
      </c>
      <c r="T117" s="112">
        <f t="shared" ref="T117:V117" ca="1" si="430">Q117+N117</f>
        <v>0</v>
      </c>
      <c r="U117" s="113">
        <f t="shared" ca="1" si="430"/>
        <v>0</v>
      </c>
      <c r="V117" s="113">
        <f t="shared" ca="1" si="430"/>
        <v>0</v>
      </c>
      <c r="W117" s="114">
        <f ca="1">COUNTIF(OFFSET(class7_1,MATCH(W$1,'7 класс'!$A:$A,0)-7+'Итог по классам'!$B117,,,),"Ф")</f>
        <v>0</v>
      </c>
      <c r="X117" s="111">
        <f ca="1">COUNTIF(OFFSET(class7_1,MATCH(X$1,'7 класс'!$A:$A,0)-7+'Итог по классам'!$B117,,,),"р")</f>
        <v>0</v>
      </c>
      <c r="Y117" s="111">
        <f ca="1">COUNTIF(OFFSET(class7_1,MATCH(Y$1,'7 класс'!$A:$A,0)-7+'Итог по классам'!$B117,,,),"ш")</f>
        <v>0</v>
      </c>
      <c r="Z117" s="111">
        <f ca="1">COUNTIF(OFFSET(class7_2,MATCH(Z$1,'7 класс'!$A:$A,0)-7+'Итог по классам'!$B117,,,),"Ф")</f>
        <v>0</v>
      </c>
      <c r="AA117" s="111">
        <f ca="1">COUNTIF(OFFSET(class7_2,MATCH(AA$1,'7 класс'!$A:$A,0)-7+'Итог по классам'!$B117,,,),"р")</f>
        <v>0</v>
      </c>
      <c r="AB117" s="111">
        <f ca="1">COUNTIF(OFFSET(class7_2,MATCH(AB$1,'7 класс'!$A:$A,0)-7+'Итог по классам'!$B117,,,),"ш")</f>
        <v>0</v>
      </c>
      <c r="AC117" s="112">
        <f t="shared" ref="AC117:AE117" ca="1" si="431">Z117+W117</f>
        <v>0</v>
      </c>
      <c r="AD117" s="113">
        <f t="shared" ca="1" si="431"/>
        <v>0</v>
      </c>
      <c r="AE117" s="113">
        <f t="shared" ca="1" si="431"/>
        <v>0</v>
      </c>
      <c r="AF117" s="114" t="e">
        <f ca="1">COUNTIF(OFFSET(class7_1,MATCH(AF$1,'7 класс'!$A:$A,0)-7+'Итог по классам'!$B117,,,),"Ф")</f>
        <v>#N/A</v>
      </c>
      <c r="AG117" s="111" t="e">
        <f ca="1">COUNTIF(OFFSET(class7_1,MATCH(AG$1,'7 класс'!$A:$A,0)-7+'Итог по классам'!$B117,,,),"р")</f>
        <v>#N/A</v>
      </c>
      <c r="AH117" s="111" t="e">
        <f ca="1">COUNTIF(OFFSET(class7_1,MATCH(AH$1,'7 класс'!$A:$A,0)-7+'Итог по классам'!$B117,,,),"ш")</f>
        <v>#N/A</v>
      </c>
      <c r="AI117" s="111" t="e">
        <f ca="1">COUNTIF(OFFSET(class7_2,MATCH(AI$1,'7 класс'!$A:$A,0)-7+'Итог по классам'!$B117,,,),"Ф")</f>
        <v>#N/A</v>
      </c>
      <c r="AJ117" s="111" t="e">
        <f ca="1">COUNTIF(OFFSET(class7_2,MATCH(AJ$1,'7 класс'!$A:$A,0)-7+'Итог по классам'!$B117,,,),"р")</f>
        <v>#N/A</v>
      </c>
      <c r="AK117" s="111" t="e">
        <f ca="1">COUNTIF(OFFSET(class7_2,MATCH(AK$1,'7 класс'!$A:$A,0)-7+'Итог по классам'!$B117,,,),"ш")</f>
        <v>#N/A</v>
      </c>
      <c r="AL117" s="112" t="e">
        <f t="shared" ref="AL117:AN117" ca="1" si="432">AI117+AF117</f>
        <v>#N/A</v>
      </c>
      <c r="AM117" s="113" t="e">
        <f t="shared" ca="1" si="432"/>
        <v>#N/A</v>
      </c>
      <c r="AN117" s="113" t="e">
        <f t="shared" ca="1" si="432"/>
        <v>#N/A</v>
      </c>
    </row>
    <row r="118" spans="1:40" ht="15.75" x14ac:dyDescent="0.25">
      <c r="A118" s="68">
        <f t="shared" si="368"/>
        <v>3</v>
      </c>
      <c r="B118" s="23">
        <v>17</v>
      </c>
      <c r="C118" s="110" t="s">
        <v>103</v>
      </c>
      <c r="D118" s="110" t="s">
        <v>109</v>
      </c>
      <c r="E118" s="111">
        <f ca="1">COUNTIF(OFFSET(class7_1,MATCH(E$1,'7 класс'!$A:$A,0)-7+'Итог по классам'!$B118,,,),"Ф")</f>
        <v>0</v>
      </c>
      <c r="F118" s="111">
        <f ca="1">COUNTIF(OFFSET(class7_1,MATCH(F$1,'7 класс'!$A:$A,0)-7+'Итог по классам'!$B118,,,),"р")</f>
        <v>0</v>
      </c>
      <c r="G118" s="111">
        <f ca="1">COUNTIF(OFFSET(class7_1,MATCH(G$1,'7 класс'!$A:$A,0)-7+'Итог по классам'!$B118,,,),"ш")</f>
        <v>0</v>
      </c>
      <c r="H118" s="111">
        <f ca="1">COUNTIF(OFFSET(class7_2,MATCH(H$1,'7 класс'!$A:$A,0)-7+'Итог по классам'!$B118,,,),"Ф")</f>
        <v>0</v>
      </c>
      <c r="I118" s="111">
        <f ca="1">COUNTIF(OFFSET(class7_2,MATCH(I$1,'7 класс'!$A:$A,0)-7+'Итог по классам'!$B118,,,),"р")</f>
        <v>0</v>
      </c>
      <c r="J118" s="111">
        <f ca="1">COUNTIF(OFFSET(class7_2,MATCH(J$1,'7 класс'!$A:$A,0)-7+'Итог по классам'!$B118,,,),"ш")</f>
        <v>0</v>
      </c>
      <c r="K118" s="112">
        <f t="shared" ref="K118:M118" ca="1" si="433">H118+E118</f>
        <v>0</v>
      </c>
      <c r="L118" s="113">
        <f t="shared" ca="1" si="433"/>
        <v>0</v>
      </c>
      <c r="M118" s="113">
        <f t="shared" ca="1" si="433"/>
        <v>0</v>
      </c>
      <c r="N118" s="114">
        <f ca="1">COUNTIF(OFFSET(class7_1,MATCH(N$1,'7 класс'!$A:$A,0)-7+'Итог по классам'!$B118,,,),"Ф")</f>
        <v>0</v>
      </c>
      <c r="O118" s="111">
        <f ca="1">COUNTIF(OFFSET(class7_1,MATCH(O$1,'7 класс'!$A:$A,0)-7+'Итог по классам'!$B118,,,),"р")</f>
        <v>0</v>
      </c>
      <c r="P118" s="111">
        <f ca="1">COUNTIF(OFFSET(class7_1,MATCH(P$1,'7 класс'!$A:$A,0)-7+'Итог по классам'!$B118,,,),"ш")</f>
        <v>0</v>
      </c>
      <c r="Q118" s="111">
        <f ca="1">COUNTIF(OFFSET(class7_2,MATCH(Q$1,'7 класс'!$A:$A,0)-7+'Итог по классам'!$B118,,,),"Ф")</f>
        <v>0</v>
      </c>
      <c r="R118" s="111">
        <f ca="1">COUNTIF(OFFSET(class7_2,MATCH(R$1,'7 класс'!$A:$A,0)-7+'Итог по классам'!$B118,,,),"р")</f>
        <v>0</v>
      </c>
      <c r="S118" s="111">
        <f ca="1">COUNTIF(OFFSET(class7_2,MATCH(S$1,'7 класс'!$A:$A,0)-7+'Итог по классам'!$B118,,,),"ш")</f>
        <v>0</v>
      </c>
      <c r="T118" s="112">
        <f t="shared" ref="T118:V118" ca="1" si="434">Q118+N118</f>
        <v>0</v>
      </c>
      <c r="U118" s="113">
        <f t="shared" ca="1" si="434"/>
        <v>0</v>
      </c>
      <c r="V118" s="113">
        <f t="shared" ca="1" si="434"/>
        <v>0</v>
      </c>
      <c r="W118" s="114">
        <f ca="1">COUNTIF(OFFSET(class7_1,MATCH(W$1,'7 класс'!$A:$A,0)-7+'Итог по классам'!$B118,,,),"Ф")</f>
        <v>0</v>
      </c>
      <c r="X118" s="111">
        <f ca="1">COUNTIF(OFFSET(class7_1,MATCH(X$1,'7 класс'!$A:$A,0)-7+'Итог по классам'!$B118,,,),"р")</f>
        <v>0</v>
      </c>
      <c r="Y118" s="111">
        <f ca="1">COUNTIF(OFFSET(class7_1,MATCH(Y$1,'7 класс'!$A:$A,0)-7+'Итог по классам'!$B118,,,),"ш")</f>
        <v>0</v>
      </c>
      <c r="Z118" s="111">
        <f ca="1">COUNTIF(OFFSET(class7_2,MATCH(Z$1,'7 класс'!$A:$A,0)-7+'Итог по классам'!$B118,,,),"Ф")</f>
        <v>0</v>
      </c>
      <c r="AA118" s="111">
        <f ca="1">COUNTIF(OFFSET(class7_2,MATCH(AA$1,'7 класс'!$A:$A,0)-7+'Итог по классам'!$B118,,,),"р")</f>
        <v>0</v>
      </c>
      <c r="AB118" s="111">
        <f ca="1">COUNTIF(OFFSET(class7_2,MATCH(AB$1,'7 класс'!$A:$A,0)-7+'Итог по классам'!$B118,,,),"ш")</f>
        <v>0</v>
      </c>
      <c r="AC118" s="112">
        <f t="shared" ref="AC118:AE118" ca="1" si="435">Z118+W118</f>
        <v>0</v>
      </c>
      <c r="AD118" s="113">
        <f t="shared" ca="1" si="435"/>
        <v>0</v>
      </c>
      <c r="AE118" s="113">
        <f t="shared" ca="1" si="435"/>
        <v>0</v>
      </c>
      <c r="AF118" s="114" t="e">
        <f ca="1">COUNTIF(OFFSET(class7_1,MATCH(AF$1,'7 класс'!$A:$A,0)-7+'Итог по классам'!$B118,,,),"Ф")</f>
        <v>#N/A</v>
      </c>
      <c r="AG118" s="111" t="e">
        <f ca="1">COUNTIF(OFFSET(class7_1,MATCH(AG$1,'7 класс'!$A:$A,0)-7+'Итог по классам'!$B118,,,),"р")</f>
        <v>#N/A</v>
      </c>
      <c r="AH118" s="111" t="e">
        <f ca="1">COUNTIF(OFFSET(class7_1,MATCH(AH$1,'7 класс'!$A:$A,0)-7+'Итог по классам'!$B118,,,),"ш")</f>
        <v>#N/A</v>
      </c>
      <c r="AI118" s="111" t="e">
        <f ca="1">COUNTIF(OFFSET(class7_2,MATCH(AI$1,'7 класс'!$A:$A,0)-7+'Итог по классам'!$B118,,,),"Ф")</f>
        <v>#N/A</v>
      </c>
      <c r="AJ118" s="111" t="e">
        <f ca="1">COUNTIF(OFFSET(class7_2,MATCH(AJ$1,'7 класс'!$A:$A,0)-7+'Итог по классам'!$B118,,,),"р")</f>
        <v>#N/A</v>
      </c>
      <c r="AK118" s="111" t="e">
        <f ca="1">COUNTIF(OFFSET(class7_2,MATCH(AK$1,'7 класс'!$A:$A,0)-7+'Итог по классам'!$B118,,,),"ш")</f>
        <v>#N/A</v>
      </c>
      <c r="AL118" s="112" t="e">
        <f t="shared" ref="AL118:AN118" ca="1" si="436">AI118+AF118</f>
        <v>#N/A</v>
      </c>
      <c r="AM118" s="113" t="e">
        <f t="shared" ca="1" si="436"/>
        <v>#N/A</v>
      </c>
      <c r="AN118" s="113" t="e">
        <f t="shared" ca="1" si="436"/>
        <v>#N/A</v>
      </c>
    </row>
    <row r="119" spans="1:40" ht="15.75" x14ac:dyDescent="0.25">
      <c r="A119" s="68">
        <f t="shared" si="368"/>
        <v>3</v>
      </c>
      <c r="B119" s="23">
        <v>18</v>
      </c>
      <c r="C119" s="110" t="s">
        <v>80</v>
      </c>
      <c r="D119" s="110" t="s">
        <v>109</v>
      </c>
      <c r="E119" s="111">
        <f ca="1">COUNTIF(OFFSET(class7_1,MATCH(E$1,'7 класс'!$A:$A,0)-7+'Итог по классам'!$B119,,,),"Ф")</f>
        <v>0</v>
      </c>
      <c r="F119" s="111">
        <f ca="1">COUNTIF(OFFSET(class7_1,MATCH(F$1,'7 класс'!$A:$A,0)-7+'Итог по классам'!$B119,,,),"р")</f>
        <v>0</v>
      </c>
      <c r="G119" s="111">
        <f ca="1">COUNTIF(OFFSET(class7_1,MATCH(G$1,'7 класс'!$A:$A,0)-7+'Итог по классам'!$B119,,,),"ш")</f>
        <v>0</v>
      </c>
      <c r="H119" s="111">
        <f ca="1">COUNTIF(OFFSET(class7_2,MATCH(H$1,'7 класс'!$A:$A,0)-7+'Итог по классам'!$B119,,,),"Ф")</f>
        <v>0</v>
      </c>
      <c r="I119" s="111">
        <f ca="1">COUNTIF(OFFSET(class7_2,MATCH(I$1,'7 класс'!$A:$A,0)-7+'Итог по классам'!$B119,,,),"р")</f>
        <v>0</v>
      </c>
      <c r="J119" s="111">
        <f ca="1">COUNTIF(OFFSET(class7_2,MATCH(J$1,'7 класс'!$A:$A,0)-7+'Итог по классам'!$B119,,,),"ш")</f>
        <v>1</v>
      </c>
      <c r="K119" s="112">
        <f t="shared" ref="K119:M119" ca="1" si="437">H119+E119</f>
        <v>0</v>
      </c>
      <c r="L119" s="113">
        <f t="shared" ca="1" si="437"/>
        <v>0</v>
      </c>
      <c r="M119" s="113">
        <f t="shared" ca="1" si="437"/>
        <v>1</v>
      </c>
      <c r="N119" s="114">
        <f ca="1">COUNTIF(OFFSET(class7_1,MATCH(N$1,'7 класс'!$A:$A,0)-7+'Итог по классам'!$B119,,,),"Ф")</f>
        <v>0</v>
      </c>
      <c r="O119" s="111">
        <f ca="1">COUNTIF(OFFSET(class7_1,MATCH(O$1,'7 класс'!$A:$A,0)-7+'Итог по классам'!$B119,,,),"р")</f>
        <v>0</v>
      </c>
      <c r="P119" s="111">
        <f ca="1">COUNTIF(OFFSET(class7_1,MATCH(P$1,'7 класс'!$A:$A,0)-7+'Итог по классам'!$B119,,,),"ш")</f>
        <v>0</v>
      </c>
      <c r="Q119" s="111">
        <f ca="1">COUNTIF(OFFSET(class7_2,MATCH(Q$1,'7 класс'!$A:$A,0)-7+'Итог по классам'!$B119,,,),"Ф")</f>
        <v>0</v>
      </c>
      <c r="R119" s="111">
        <f ca="1">COUNTIF(OFFSET(class7_2,MATCH(R$1,'7 класс'!$A:$A,0)-7+'Итог по классам'!$B119,,,),"р")</f>
        <v>0</v>
      </c>
      <c r="S119" s="111">
        <f ca="1">COUNTIF(OFFSET(class7_2,MATCH(S$1,'7 класс'!$A:$A,0)-7+'Итог по классам'!$B119,,,),"ш")</f>
        <v>1</v>
      </c>
      <c r="T119" s="112">
        <f t="shared" ref="T119:V119" ca="1" si="438">Q119+N119</f>
        <v>0</v>
      </c>
      <c r="U119" s="113">
        <f t="shared" ca="1" si="438"/>
        <v>0</v>
      </c>
      <c r="V119" s="113">
        <f t="shared" ca="1" si="438"/>
        <v>1</v>
      </c>
      <c r="W119" s="114">
        <f ca="1">COUNTIF(OFFSET(class7_1,MATCH(W$1,'7 класс'!$A:$A,0)-7+'Итог по классам'!$B119,,,),"Ф")</f>
        <v>0</v>
      </c>
      <c r="X119" s="111">
        <f ca="1">COUNTIF(OFFSET(class7_1,MATCH(X$1,'7 класс'!$A:$A,0)-7+'Итог по классам'!$B119,,,),"р")</f>
        <v>0</v>
      </c>
      <c r="Y119" s="111">
        <f ca="1">COUNTIF(OFFSET(class7_1,MATCH(Y$1,'7 класс'!$A:$A,0)-7+'Итог по классам'!$B119,,,),"ш")</f>
        <v>0</v>
      </c>
      <c r="Z119" s="111">
        <f ca="1">COUNTIF(OFFSET(class7_2,MATCH(Z$1,'7 класс'!$A:$A,0)-7+'Итог по классам'!$B119,,,),"Ф")</f>
        <v>0</v>
      </c>
      <c r="AA119" s="111">
        <f ca="1">COUNTIF(OFFSET(class7_2,MATCH(AA$1,'7 класс'!$A:$A,0)-7+'Итог по классам'!$B119,,,),"р")</f>
        <v>0</v>
      </c>
      <c r="AB119" s="111">
        <f ca="1">COUNTIF(OFFSET(class7_2,MATCH(AB$1,'7 класс'!$A:$A,0)-7+'Итог по классам'!$B119,,,),"ш")</f>
        <v>1</v>
      </c>
      <c r="AC119" s="112">
        <f t="shared" ref="AC119:AE119" ca="1" si="439">Z119+W119</f>
        <v>0</v>
      </c>
      <c r="AD119" s="113">
        <f t="shared" ca="1" si="439"/>
        <v>0</v>
      </c>
      <c r="AE119" s="113">
        <f t="shared" ca="1" si="439"/>
        <v>1</v>
      </c>
      <c r="AF119" s="114" t="e">
        <f ca="1">COUNTIF(OFFSET(class7_1,MATCH(AF$1,'7 класс'!$A:$A,0)-7+'Итог по классам'!$B119,,,),"Ф")</f>
        <v>#N/A</v>
      </c>
      <c r="AG119" s="111" t="e">
        <f ca="1">COUNTIF(OFFSET(class7_1,MATCH(AG$1,'7 класс'!$A:$A,0)-7+'Итог по классам'!$B119,,,),"р")</f>
        <v>#N/A</v>
      </c>
      <c r="AH119" s="111" t="e">
        <f ca="1">COUNTIF(OFFSET(class7_1,MATCH(AH$1,'7 класс'!$A:$A,0)-7+'Итог по классам'!$B119,,,),"ш")</f>
        <v>#N/A</v>
      </c>
      <c r="AI119" s="111" t="e">
        <f ca="1">COUNTIF(OFFSET(class7_2,MATCH(AI$1,'7 класс'!$A:$A,0)-7+'Итог по классам'!$B119,,,),"Ф")</f>
        <v>#N/A</v>
      </c>
      <c r="AJ119" s="111" t="e">
        <f ca="1">COUNTIF(OFFSET(class7_2,MATCH(AJ$1,'7 класс'!$A:$A,0)-7+'Итог по классам'!$B119,,,),"р")</f>
        <v>#N/A</v>
      </c>
      <c r="AK119" s="111" t="e">
        <f ca="1">COUNTIF(OFFSET(class7_2,MATCH(AK$1,'7 класс'!$A:$A,0)-7+'Итог по классам'!$B119,,,),"ш")</f>
        <v>#N/A</v>
      </c>
      <c r="AL119" s="112" t="e">
        <f t="shared" ref="AL119:AN119" ca="1" si="440">AI119+AF119</f>
        <v>#N/A</v>
      </c>
      <c r="AM119" s="113" t="e">
        <f t="shared" ca="1" si="440"/>
        <v>#N/A</v>
      </c>
      <c r="AN119" s="113" t="e">
        <f t="shared" ca="1" si="440"/>
        <v>#N/A</v>
      </c>
    </row>
    <row r="120" spans="1:40" ht="15.75" x14ac:dyDescent="0.25">
      <c r="A120" s="68">
        <f t="shared" si="368"/>
        <v>3</v>
      </c>
      <c r="B120" s="23">
        <v>19</v>
      </c>
      <c r="C120" s="110" t="s">
        <v>81</v>
      </c>
      <c r="D120" s="110" t="s">
        <v>109</v>
      </c>
      <c r="E120" s="111">
        <f ca="1">COUNTIF(OFFSET(class7_1,MATCH(E$1,'7 класс'!$A:$A,0)-7+'Итог по классам'!$B120,,,),"Ф")</f>
        <v>0</v>
      </c>
      <c r="F120" s="111">
        <f ca="1">COUNTIF(OFFSET(class7_1,MATCH(F$1,'7 класс'!$A:$A,0)-7+'Итог по классам'!$B120,,,),"р")</f>
        <v>0</v>
      </c>
      <c r="G120" s="111">
        <f ca="1">COUNTIF(OFFSET(class7_1,MATCH(G$1,'7 класс'!$A:$A,0)-7+'Итог по классам'!$B120,,,),"ш")</f>
        <v>0</v>
      </c>
      <c r="H120" s="111">
        <f ca="1">COUNTIF(OFFSET(class7_2,MATCH(H$1,'7 класс'!$A:$A,0)-7+'Итог по классам'!$B120,,,),"Ф")</f>
        <v>0</v>
      </c>
      <c r="I120" s="111">
        <f ca="1">COUNTIF(OFFSET(class7_2,MATCH(I$1,'7 класс'!$A:$A,0)-7+'Итог по классам'!$B120,,,),"р")</f>
        <v>0</v>
      </c>
      <c r="J120" s="111">
        <f ca="1">COUNTIF(OFFSET(class7_2,MATCH(J$1,'7 класс'!$A:$A,0)-7+'Итог по классам'!$B120,,,),"ш")</f>
        <v>1</v>
      </c>
      <c r="K120" s="112">
        <f t="shared" ref="K120:M120" ca="1" si="441">H120+E120</f>
        <v>0</v>
      </c>
      <c r="L120" s="113">
        <f t="shared" ca="1" si="441"/>
        <v>0</v>
      </c>
      <c r="M120" s="113">
        <f t="shared" ca="1" si="441"/>
        <v>1</v>
      </c>
      <c r="N120" s="114">
        <f ca="1">COUNTIF(OFFSET(class7_1,MATCH(N$1,'7 класс'!$A:$A,0)-7+'Итог по классам'!$B120,,,),"Ф")</f>
        <v>0</v>
      </c>
      <c r="O120" s="111">
        <f ca="1">COUNTIF(OFFSET(class7_1,MATCH(O$1,'7 класс'!$A:$A,0)-7+'Итог по классам'!$B120,,,),"р")</f>
        <v>0</v>
      </c>
      <c r="P120" s="111">
        <f ca="1">COUNTIF(OFFSET(class7_1,MATCH(P$1,'7 класс'!$A:$A,0)-7+'Итог по классам'!$B120,,,),"ш")</f>
        <v>0</v>
      </c>
      <c r="Q120" s="111">
        <f ca="1">COUNTIF(OFFSET(class7_2,MATCH(Q$1,'7 класс'!$A:$A,0)-7+'Итог по классам'!$B120,,,),"Ф")</f>
        <v>0</v>
      </c>
      <c r="R120" s="111">
        <f ca="1">COUNTIF(OFFSET(class7_2,MATCH(R$1,'7 класс'!$A:$A,0)-7+'Итог по классам'!$B120,,,),"р")</f>
        <v>0</v>
      </c>
      <c r="S120" s="111">
        <f ca="1">COUNTIF(OFFSET(class7_2,MATCH(S$1,'7 класс'!$A:$A,0)-7+'Итог по классам'!$B120,,,),"ш")</f>
        <v>1</v>
      </c>
      <c r="T120" s="112">
        <f t="shared" ref="T120:V120" ca="1" si="442">Q120+N120</f>
        <v>0</v>
      </c>
      <c r="U120" s="113">
        <f t="shared" ca="1" si="442"/>
        <v>0</v>
      </c>
      <c r="V120" s="113">
        <f t="shared" ca="1" si="442"/>
        <v>1</v>
      </c>
      <c r="W120" s="114">
        <f ca="1">COUNTIF(OFFSET(class7_1,MATCH(W$1,'7 класс'!$A:$A,0)-7+'Итог по классам'!$B120,,,),"Ф")</f>
        <v>0</v>
      </c>
      <c r="X120" s="111">
        <f ca="1">COUNTIF(OFFSET(class7_1,MATCH(X$1,'7 класс'!$A:$A,0)-7+'Итог по классам'!$B120,,,),"р")</f>
        <v>0</v>
      </c>
      <c r="Y120" s="111">
        <f ca="1">COUNTIF(OFFSET(class7_1,MATCH(Y$1,'7 класс'!$A:$A,0)-7+'Итог по классам'!$B120,,,),"ш")</f>
        <v>0</v>
      </c>
      <c r="Z120" s="111">
        <f ca="1">COUNTIF(OFFSET(class7_2,MATCH(Z$1,'7 класс'!$A:$A,0)-7+'Итог по классам'!$B120,,,),"Ф")</f>
        <v>0</v>
      </c>
      <c r="AA120" s="111">
        <f ca="1">COUNTIF(OFFSET(class7_2,MATCH(AA$1,'7 класс'!$A:$A,0)-7+'Итог по классам'!$B120,,,),"р")</f>
        <v>0</v>
      </c>
      <c r="AB120" s="111">
        <f ca="1">COUNTIF(OFFSET(class7_2,MATCH(AB$1,'7 класс'!$A:$A,0)-7+'Итог по классам'!$B120,,,),"ш")</f>
        <v>1</v>
      </c>
      <c r="AC120" s="112">
        <f t="shared" ref="AC120:AE120" ca="1" si="443">Z120+W120</f>
        <v>0</v>
      </c>
      <c r="AD120" s="113">
        <f t="shared" ca="1" si="443"/>
        <v>0</v>
      </c>
      <c r="AE120" s="113">
        <f t="shared" ca="1" si="443"/>
        <v>1</v>
      </c>
      <c r="AF120" s="114" t="e">
        <f ca="1">COUNTIF(OFFSET(class7_1,MATCH(AF$1,'7 класс'!$A:$A,0)-7+'Итог по классам'!$B120,,,),"Ф")</f>
        <v>#N/A</v>
      </c>
      <c r="AG120" s="111" t="e">
        <f ca="1">COUNTIF(OFFSET(class7_1,MATCH(AG$1,'7 класс'!$A:$A,0)-7+'Итог по классам'!$B120,,,),"р")</f>
        <v>#N/A</v>
      </c>
      <c r="AH120" s="111" t="e">
        <f ca="1">COUNTIF(OFFSET(class7_1,MATCH(AH$1,'7 класс'!$A:$A,0)-7+'Итог по классам'!$B120,,,),"ш")</f>
        <v>#N/A</v>
      </c>
      <c r="AI120" s="111" t="e">
        <f ca="1">COUNTIF(OFFSET(class7_2,MATCH(AI$1,'7 класс'!$A:$A,0)-7+'Итог по классам'!$B120,,,),"Ф")</f>
        <v>#N/A</v>
      </c>
      <c r="AJ120" s="111" t="e">
        <f ca="1">COUNTIF(OFFSET(class7_2,MATCH(AJ$1,'7 класс'!$A:$A,0)-7+'Итог по классам'!$B120,,,),"р")</f>
        <v>#N/A</v>
      </c>
      <c r="AK120" s="111" t="e">
        <f ca="1">COUNTIF(OFFSET(class7_2,MATCH(AK$1,'7 класс'!$A:$A,0)-7+'Итог по классам'!$B120,,,),"ш")</f>
        <v>#N/A</v>
      </c>
      <c r="AL120" s="112" t="e">
        <f t="shared" ref="AL120:AN120" ca="1" si="444">AI120+AF120</f>
        <v>#N/A</v>
      </c>
      <c r="AM120" s="113" t="e">
        <f t="shared" ca="1" si="444"/>
        <v>#N/A</v>
      </c>
      <c r="AN120" s="113" t="e">
        <f t="shared" ca="1" si="444"/>
        <v>#N/A</v>
      </c>
    </row>
    <row r="121" spans="1:40" ht="15.75" x14ac:dyDescent="0.25">
      <c r="A121" s="68">
        <f t="shared" si="368"/>
        <v>3</v>
      </c>
      <c r="B121" s="23">
        <v>20</v>
      </c>
      <c r="C121" s="110" t="s">
        <v>82</v>
      </c>
      <c r="D121" s="110" t="s">
        <v>109</v>
      </c>
      <c r="E121" s="111">
        <f ca="1">COUNTIF(OFFSET(class7_1,MATCH(E$1,'7 класс'!$A:$A,0)-7+'Итог по классам'!$B121,,,),"Ф")</f>
        <v>0</v>
      </c>
      <c r="F121" s="111">
        <f ca="1">COUNTIF(OFFSET(class7_1,MATCH(F$1,'7 класс'!$A:$A,0)-7+'Итог по классам'!$B121,,,),"р")</f>
        <v>0</v>
      </c>
      <c r="G121" s="111">
        <f ca="1">COUNTIF(OFFSET(class7_1,MATCH(G$1,'7 класс'!$A:$A,0)-7+'Итог по классам'!$B121,,,),"ш")</f>
        <v>0</v>
      </c>
      <c r="H121" s="111">
        <f ca="1">COUNTIF(OFFSET(class7_2,MATCH(H$1,'7 класс'!$A:$A,0)-7+'Итог по классам'!$B121,,,),"Ф")</f>
        <v>0</v>
      </c>
      <c r="I121" s="111">
        <f ca="1">COUNTIF(OFFSET(class7_2,MATCH(I$1,'7 класс'!$A:$A,0)-7+'Итог по классам'!$B121,,,),"р")</f>
        <v>0</v>
      </c>
      <c r="J121" s="111">
        <f ca="1">COUNTIF(OFFSET(class7_2,MATCH(J$1,'7 класс'!$A:$A,0)-7+'Итог по классам'!$B121,,,),"ш")</f>
        <v>1</v>
      </c>
      <c r="K121" s="112">
        <f t="shared" ref="K121:M121" ca="1" si="445">H121+E121</f>
        <v>0</v>
      </c>
      <c r="L121" s="113">
        <f t="shared" ca="1" si="445"/>
        <v>0</v>
      </c>
      <c r="M121" s="113">
        <f t="shared" ca="1" si="445"/>
        <v>1</v>
      </c>
      <c r="N121" s="114">
        <f ca="1">COUNTIF(OFFSET(class7_1,MATCH(N$1,'7 класс'!$A:$A,0)-7+'Итог по классам'!$B121,,,),"Ф")</f>
        <v>0</v>
      </c>
      <c r="O121" s="111">
        <f ca="1">COUNTIF(OFFSET(class7_1,MATCH(O$1,'7 класс'!$A:$A,0)-7+'Итог по классам'!$B121,,,),"р")</f>
        <v>0</v>
      </c>
      <c r="P121" s="111">
        <f ca="1">COUNTIF(OFFSET(class7_1,MATCH(P$1,'7 класс'!$A:$A,0)-7+'Итог по классам'!$B121,,,),"ш")</f>
        <v>0</v>
      </c>
      <c r="Q121" s="111">
        <f ca="1">COUNTIF(OFFSET(class7_2,MATCH(Q$1,'7 класс'!$A:$A,0)-7+'Итог по классам'!$B121,,,),"Ф")</f>
        <v>0</v>
      </c>
      <c r="R121" s="111">
        <f ca="1">COUNTIF(OFFSET(class7_2,MATCH(R$1,'7 класс'!$A:$A,0)-7+'Итог по классам'!$B121,,,),"р")</f>
        <v>0</v>
      </c>
      <c r="S121" s="111">
        <f ca="1">COUNTIF(OFFSET(class7_2,MATCH(S$1,'7 класс'!$A:$A,0)-7+'Итог по классам'!$B121,,,),"ш")</f>
        <v>1</v>
      </c>
      <c r="T121" s="112">
        <f t="shared" ref="T121:V121" ca="1" si="446">Q121+N121</f>
        <v>0</v>
      </c>
      <c r="U121" s="113">
        <f t="shared" ca="1" si="446"/>
        <v>0</v>
      </c>
      <c r="V121" s="113">
        <f t="shared" ca="1" si="446"/>
        <v>1</v>
      </c>
      <c r="W121" s="114">
        <f ca="1">COUNTIF(OFFSET(class7_1,MATCH(W$1,'7 класс'!$A:$A,0)-7+'Итог по классам'!$B121,,,),"Ф")</f>
        <v>0</v>
      </c>
      <c r="X121" s="111">
        <f ca="1">COUNTIF(OFFSET(class7_1,MATCH(X$1,'7 класс'!$A:$A,0)-7+'Итог по классам'!$B121,,,),"р")</f>
        <v>0</v>
      </c>
      <c r="Y121" s="111">
        <f ca="1">COUNTIF(OFFSET(class7_1,MATCH(Y$1,'7 класс'!$A:$A,0)-7+'Итог по классам'!$B121,,,),"ш")</f>
        <v>0</v>
      </c>
      <c r="Z121" s="111">
        <f ca="1">COUNTIF(OFFSET(class7_2,MATCH(Z$1,'7 класс'!$A:$A,0)-7+'Итог по классам'!$B121,,,),"Ф")</f>
        <v>0</v>
      </c>
      <c r="AA121" s="111">
        <f ca="1">COUNTIF(OFFSET(class7_2,MATCH(AA$1,'7 класс'!$A:$A,0)-7+'Итог по классам'!$B121,,,),"р")</f>
        <v>0</v>
      </c>
      <c r="AB121" s="111">
        <f ca="1">COUNTIF(OFFSET(class7_2,MATCH(AB$1,'7 класс'!$A:$A,0)-7+'Итог по классам'!$B121,,,),"ш")</f>
        <v>1</v>
      </c>
      <c r="AC121" s="112">
        <f t="shared" ref="AC121:AE121" ca="1" si="447">Z121+W121</f>
        <v>0</v>
      </c>
      <c r="AD121" s="113">
        <f t="shared" ca="1" si="447"/>
        <v>0</v>
      </c>
      <c r="AE121" s="113">
        <f t="shared" ca="1" si="447"/>
        <v>1</v>
      </c>
      <c r="AF121" s="114" t="e">
        <f ca="1">COUNTIF(OFFSET(class7_1,MATCH(AF$1,'7 класс'!$A:$A,0)-7+'Итог по классам'!$B121,,,),"Ф")</f>
        <v>#N/A</v>
      </c>
      <c r="AG121" s="111" t="e">
        <f ca="1">COUNTIF(OFFSET(class7_1,MATCH(AG$1,'7 класс'!$A:$A,0)-7+'Итог по классам'!$B121,,,),"р")</f>
        <v>#N/A</v>
      </c>
      <c r="AH121" s="111" t="e">
        <f ca="1">COUNTIF(OFFSET(class7_1,MATCH(AH$1,'7 класс'!$A:$A,0)-7+'Итог по классам'!$B121,,,),"ш")</f>
        <v>#N/A</v>
      </c>
      <c r="AI121" s="111" t="e">
        <f ca="1">COUNTIF(OFFSET(class7_2,MATCH(AI$1,'7 класс'!$A:$A,0)-7+'Итог по классам'!$B121,,,),"Ф")</f>
        <v>#N/A</v>
      </c>
      <c r="AJ121" s="111" t="e">
        <f ca="1">COUNTIF(OFFSET(class7_2,MATCH(AJ$1,'7 класс'!$A:$A,0)-7+'Итог по классам'!$B121,,,),"р")</f>
        <v>#N/A</v>
      </c>
      <c r="AK121" s="111" t="e">
        <f ca="1">COUNTIF(OFFSET(class7_2,MATCH(AK$1,'7 класс'!$A:$A,0)-7+'Итог по классам'!$B121,,,),"ш")</f>
        <v>#N/A</v>
      </c>
      <c r="AL121" s="112" t="e">
        <f t="shared" ref="AL121:AN121" ca="1" si="448">AI121+AF121</f>
        <v>#N/A</v>
      </c>
      <c r="AM121" s="113" t="e">
        <f t="shared" ca="1" si="448"/>
        <v>#N/A</v>
      </c>
      <c r="AN121" s="113" t="e">
        <f t="shared" ca="1" si="448"/>
        <v>#N/A</v>
      </c>
    </row>
    <row r="122" spans="1:40" ht="15.75" x14ac:dyDescent="0.25">
      <c r="A122" s="68">
        <f t="shared" si="368"/>
        <v>3</v>
      </c>
      <c r="B122" s="23">
        <v>21</v>
      </c>
      <c r="C122" s="110" t="s">
        <v>83</v>
      </c>
      <c r="D122" s="110" t="s">
        <v>109</v>
      </c>
      <c r="E122" s="111">
        <f ca="1">COUNTIF(OFFSET(class7_1,MATCH(E$1,'7 класс'!$A:$A,0)-7+'Итог по классам'!$B122,,,),"Ф")</f>
        <v>0</v>
      </c>
      <c r="F122" s="111">
        <f ca="1">COUNTIF(OFFSET(class7_1,MATCH(F$1,'7 класс'!$A:$A,0)-7+'Итог по классам'!$B122,,,),"р")</f>
        <v>0</v>
      </c>
      <c r="G122" s="111">
        <f ca="1">COUNTIF(OFFSET(class7_1,MATCH(G$1,'7 класс'!$A:$A,0)-7+'Итог по классам'!$B122,,,),"ш")</f>
        <v>0</v>
      </c>
      <c r="H122" s="111">
        <f ca="1">COUNTIF(OFFSET(class7_2,MATCH(H$1,'7 класс'!$A:$A,0)-7+'Итог по классам'!$B122,,,),"Ф")</f>
        <v>0</v>
      </c>
      <c r="I122" s="111">
        <f ca="1">COUNTIF(OFFSET(class7_2,MATCH(I$1,'7 класс'!$A:$A,0)-7+'Итог по классам'!$B122,,,),"р")</f>
        <v>0</v>
      </c>
      <c r="J122" s="111">
        <f ca="1">COUNTIF(OFFSET(class7_2,MATCH(J$1,'7 класс'!$A:$A,0)-7+'Итог по классам'!$B122,,,),"ш")</f>
        <v>0</v>
      </c>
      <c r="K122" s="112">
        <f t="shared" ref="K122:M122" ca="1" si="449">H122+E122</f>
        <v>0</v>
      </c>
      <c r="L122" s="113">
        <f t="shared" ca="1" si="449"/>
        <v>0</v>
      </c>
      <c r="M122" s="113">
        <f t="shared" ca="1" si="449"/>
        <v>0</v>
      </c>
      <c r="N122" s="114">
        <f ca="1">COUNTIF(OFFSET(class7_1,MATCH(N$1,'7 класс'!$A:$A,0)-7+'Итог по классам'!$B122,,,),"Ф")</f>
        <v>0</v>
      </c>
      <c r="O122" s="111">
        <f ca="1">COUNTIF(OFFSET(class7_1,MATCH(O$1,'7 класс'!$A:$A,0)-7+'Итог по классам'!$B122,,,),"р")</f>
        <v>0</v>
      </c>
      <c r="P122" s="111">
        <f ca="1">COUNTIF(OFFSET(class7_1,MATCH(P$1,'7 класс'!$A:$A,0)-7+'Итог по классам'!$B122,,,),"ш")</f>
        <v>0</v>
      </c>
      <c r="Q122" s="111">
        <f ca="1">COUNTIF(OFFSET(class7_2,MATCH(Q$1,'7 класс'!$A:$A,0)-7+'Итог по классам'!$B122,,,),"Ф")</f>
        <v>0</v>
      </c>
      <c r="R122" s="111">
        <f ca="1">COUNTIF(OFFSET(class7_2,MATCH(R$1,'7 класс'!$A:$A,0)-7+'Итог по классам'!$B122,,,),"р")</f>
        <v>0</v>
      </c>
      <c r="S122" s="111">
        <f ca="1">COUNTIF(OFFSET(class7_2,MATCH(S$1,'7 класс'!$A:$A,0)-7+'Итог по классам'!$B122,,,),"ш")</f>
        <v>0</v>
      </c>
      <c r="T122" s="112">
        <f t="shared" ref="T122:V122" ca="1" si="450">Q122+N122</f>
        <v>0</v>
      </c>
      <c r="U122" s="113">
        <f t="shared" ca="1" si="450"/>
        <v>0</v>
      </c>
      <c r="V122" s="113">
        <f t="shared" ca="1" si="450"/>
        <v>0</v>
      </c>
      <c r="W122" s="114">
        <f ca="1">COUNTIF(OFFSET(class7_1,MATCH(W$1,'7 класс'!$A:$A,0)-7+'Итог по классам'!$B122,,,),"Ф")</f>
        <v>0</v>
      </c>
      <c r="X122" s="111">
        <f ca="1">COUNTIF(OFFSET(class7_1,MATCH(X$1,'7 класс'!$A:$A,0)-7+'Итог по классам'!$B122,,,),"р")</f>
        <v>0</v>
      </c>
      <c r="Y122" s="111">
        <f ca="1">COUNTIF(OFFSET(class7_1,MATCH(Y$1,'7 класс'!$A:$A,0)-7+'Итог по классам'!$B122,,,),"ш")</f>
        <v>0</v>
      </c>
      <c r="Z122" s="111">
        <f ca="1">COUNTIF(OFFSET(class7_2,MATCH(Z$1,'7 класс'!$A:$A,0)-7+'Итог по классам'!$B122,,,),"Ф")</f>
        <v>0</v>
      </c>
      <c r="AA122" s="111">
        <f ca="1">COUNTIF(OFFSET(class7_2,MATCH(AA$1,'7 класс'!$A:$A,0)-7+'Итог по классам'!$B122,,,),"р")</f>
        <v>0</v>
      </c>
      <c r="AB122" s="111">
        <f ca="1">COUNTIF(OFFSET(class7_2,MATCH(AB$1,'7 класс'!$A:$A,0)-7+'Итог по классам'!$B122,,,),"ш")</f>
        <v>0</v>
      </c>
      <c r="AC122" s="112">
        <f t="shared" ref="AC122:AE122" ca="1" si="451">Z122+W122</f>
        <v>0</v>
      </c>
      <c r="AD122" s="113">
        <f t="shared" ca="1" si="451"/>
        <v>0</v>
      </c>
      <c r="AE122" s="113">
        <f t="shared" ca="1" si="451"/>
        <v>0</v>
      </c>
      <c r="AF122" s="114" t="e">
        <f ca="1">COUNTIF(OFFSET(class7_1,MATCH(AF$1,'7 класс'!$A:$A,0)-7+'Итог по классам'!$B122,,,),"Ф")</f>
        <v>#N/A</v>
      </c>
      <c r="AG122" s="111" t="e">
        <f ca="1">COUNTIF(OFFSET(class7_1,MATCH(AG$1,'7 класс'!$A:$A,0)-7+'Итог по классам'!$B122,,,),"р")</f>
        <v>#N/A</v>
      </c>
      <c r="AH122" s="111" t="e">
        <f ca="1">COUNTIF(OFFSET(class7_1,MATCH(AH$1,'7 класс'!$A:$A,0)-7+'Итог по классам'!$B122,,,),"ш")</f>
        <v>#N/A</v>
      </c>
      <c r="AI122" s="111" t="e">
        <f ca="1">COUNTIF(OFFSET(class7_2,MATCH(AI$1,'7 класс'!$A:$A,0)-7+'Итог по классам'!$B122,,,),"Ф")</f>
        <v>#N/A</v>
      </c>
      <c r="AJ122" s="111" t="e">
        <f ca="1">COUNTIF(OFFSET(class7_2,MATCH(AJ$1,'7 класс'!$A:$A,0)-7+'Итог по классам'!$B122,,,),"р")</f>
        <v>#N/A</v>
      </c>
      <c r="AK122" s="111" t="e">
        <f ca="1">COUNTIF(OFFSET(class7_2,MATCH(AK$1,'7 класс'!$A:$A,0)-7+'Итог по классам'!$B122,,,),"ш")</f>
        <v>#N/A</v>
      </c>
      <c r="AL122" s="112" t="e">
        <f t="shared" ref="AL122:AN122" ca="1" si="452">AI122+AF122</f>
        <v>#N/A</v>
      </c>
      <c r="AM122" s="113" t="e">
        <f t="shared" ca="1" si="452"/>
        <v>#N/A</v>
      </c>
      <c r="AN122" s="113" t="e">
        <f t="shared" ca="1" si="452"/>
        <v>#N/A</v>
      </c>
    </row>
    <row r="123" spans="1:40" ht="15.75" x14ac:dyDescent="0.25">
      <c r="A123" s="68">
        <f t="shared" si="368"/>
        <v>3</v>
      </c>
      <c r="B123" s="23">
        <v>22</v>
      </c>
      <c r="C123" s="110" t="s">
        <v>104</v>
      </c>
      <c r="D123" s="110" t="s">
        <v>109</v>
      </c>
      <c r="E123" s="111">
        <f ca="1">COUNTIF(OFFSET(class7_1,MATCH(E$1,'7 класс'!$A:$A,0)-7+'Итог по классам'!$B123,,,),"Ф")</f>
        <v>0</v>
      </c>
      <c r="F123" s="111">
        <f ca="1">COUNTIF(OFFSET(class7_1,MATCH(F$1,'7 класс'!$A:$A,0)-7+'Итог по классам'!$B123,,,),"р")</f>
        <v>0</v>
      </c>
      <c r="G123" s="111">
        <f ca="1">COUNTIF(OFFSET(class7_1,MATCH(G$1,'7 класс'!$A:$A,0)-7+'Итог по классам'!$B123,,,),"ш")</f>
        <v>0</v>
      </c>
      <c r="H123" s="111">
        <f ca="1">COUNTIF(OFFSET(class7_2,MATCH(H$1,'7 класс'!$A:$A,0)-7+'Итог по классам'!$B123,,,),"Ф")</f>
        <v>0</v>
      </c>
      <c r="I123" s="111">
        <f ca="1">COUNTIF(OFFSET(class7_2,MATCH(I$1,'7 класс'!$A:$A,0)-7+'Итог по классам'!$B123,,,),"р")</f>
        <v>0</v>
      </c>
      <c r="J123" s="111">
        <f ca="1">COUNTIF(OFFSET(class7_2,MATCH(J$1,'7 класс'!$A:$A,0)-7+'Итог по классам'!$B123,,,),"ш")</f>
        <v>0</v>
      </c>
      <c r="K123" s="112">
        <f t="shared" ref="K123:M123" ca="1" si="453">H123+E123</f>
        <v>0</v>
      </c>
      <c r="L123" s="113">
        <f t="shared" ca="1" si="453"/>
        <v>0</v>
      </c>
      <c r="M123" s="113">
        <f t="shared" ca="1" si="453"/>
        <v>0</v>
      </c>
      <c r="N123" s="114">
        <f ca="1">COUNTIF(OFFSET(class7_1,MATCH(N$1,'7 класс'!$A:$A,0)-7+'Итог по классам'!$B123,,,),"Ф")</f>
        <v>0</v>
      </c>
      <c r="O123" s="111">
        <f ca="1">COUNTIF(OFFSET(class7_1,MATCH(O$1,'7 класс'!$A:$A,0)-7+'Итог по классам'!$B123,,,),"р")</f>
        <v>0</v>
      </c>
      <c r="P123" s="111">
        <f ca="1">COUNTIF(OFFSET(class7_1,MATCH(P$1,'7 класс'!$A:$A,0)-7+'Итог по классам'!$B123,,,),"ш")</f>
        <v>0</v>
      </c>
      <c r="Q123" s="111">
        <f ca="1">COUNTIF(OFFSET(class7_2,MATCH(Q$1,'7 класс'!$A:$A,0)-7+'Итог по классам'!$B123,,,),"Ф")</f>
        <v>0</v>
      </c>
      <c r="R123" s="111">
        <f ca="1">COUNTIF(OFFSET(class7_2,MATCH(R$1,'7 класс'!$A:$A,0)-7+'Итог по классам'!$B123,,,),"р")</f>
        <v>0</v>
      </c>
      <c r="S123" s="111">
        <f ca="1">COUNTIF(OFFSET(class7_2,MATCH(S$1,'7 класс'!$A:$A,0)-7+'Итог по классам'!$B123,,,),"ш")</f>
        <v>0</v>
      </c>
      <c r="T123" s="112">
        <f t="shared" ref="T123:V123" ca="1" si="454">Q123+N123</f>
        <v>0</v>
      </c>
      <c r="U123" s="113">
        <f t="shared" ca="1" si="454"/>
        <v>0</v>
      </c>
      <c r="V123" s="113">
        <f t="shared" ca="1" si="454"/>
        <v>0</v>
      </c>
      <c r="W123" s="114">
        <f ca="1">COUNTIF(OFFSET(class7_1,MATCH(W$1,'7 класс'!$A:$A,0)-7+'Итог по классам'!$B123,,,),"Ф")</f>
        <v>0</v>
      </c>
      <c r="X123" s="111">
        <f ca="1">COUNTIF(OFFSET(class7_1,MATCH(X$1,'7 класс'!$A:$A,0)-7+'Итог по классам'!$B123,,,),"р")</f>
        <v>0</v>
      </c>
      <c r="Y123" s="111">
        <f ca="1">COUNTIF(OFFSET(class7_1,MATCH(Y$1,'7 класс'!$A:$A,0)-7+'Итог по классам'!$B123,,,),"ш")</f>
        <v>0</v>
      </c>
      <c r="Z123" s="111">
        <f ca="1">COUNTIF(OFFSET(class7_2,MATCH(Z$1,'7 класс'!$A:$A,0)-7+'Итог по классам'!$B123,,,),"Ф")</f>
        <v>0</v>
      </c>
      <c r="AA123" s="111">
        <f ca="1">COUNTIF(OFFSET(class7_2,MATCH(AA$1,'7 класс'!$A:$A,0)-7+'Итог по классам'!$B123,,,),"р")</f>
        <v>0</v>
      </c>
      <c r="AB123" s="111">
        <f ca="1">COUNTIF(OFFSET(class7_2,MATCH(AB$1,'7 класс'!$A:$A,0)-7+'Итог по классам'!$B123,,,),"ш")</f>
        <v>0</v>
      </c>
      <c r="AC123" s="112">
        <f t="shared" ref="AC123:AE123" ca="1" si="455">Z123+W123</f>
        <v>0</v>
      </c>
      <c r="AD123" s="113">
        <f t="shared" ca="1" si="455"/>
        <v>0</v>
      </c>
      <c r="AE123" s="113">
        <f t="shared" ca="1" si="455"/>
        <v>0</v>
      </c>
      <c r="AF123" s="114" t="e">
        <f ca="1">COUNTIF(OFFSET(class7_1,MATCH(AF$1,'7 класс'!$A:$A,0)-7+'Итог по классам'!$B123,,,),"Ф")</f>
        <v>#N/A</v>
      </c>
      <c r="AG123" s="111" t="e">
        <f ca="1">COUNTIF(OFFSET(class7_1,MATCH(AG$1,'7 класс'!$A:$A,0)-7+'Итог по классам'!$B123,,,),"р")</f>
        <v>#N/A</v>
      </c>
      <c r="AH123" s="111" t="e">
        <f ca="1">COUNTIF(OFFSET(class7_1,MATCH(AH$1,'7 класс'!$A:$A,0)-7+'Итог по классам'!$B123,,,),"ш")</f>
        <v>#N/A</v>
      </c>
      <c r="AI123" s="111" t="e">
        <f ca="1">COUNTIF(OFFSET(class7_2,MATCH(AI$1,'7 класс'!$A:$A,0)-7+'Итог по классам'!$B123,,,),"Ф")</f>
        <v>#N/A</v>
      </c>
      <c r="AJ123" s="111" t="e">
        <f ca="1">COUNTIF(OFFSET(class7_2,MATCH(AJ$1,'7 класс'!$A:$A,0)-7+'Итог по классам'!$B123,,,),"р")</f>
        <v>#N/A</v>
      </c>
      <c r="AK123" s="111" t="e">
        <f ca="1">COUNTIF(OFFSET(class7_2,MATCH(AK$1,'7 класс'!$A:$A,0)-7+'Итог по классам'!$B123,,,),"ш")</f>
        <v>#N/A</v>
      </c>
      <c r="AL123" s="112" t="e">
        <f t="shared" ref="AL123:AN123" ca="1" si="456">AI123+AF123</f>
        <v>#N/A</v>
      </c>
      <c r="AM123" s="113" t="e">
        <f t="shared" ca="1" si="456"/>
        <v>#N/A</v>
      </c>
      <c r="AN123" s="113" t="e">
        <f t="shared" ca="1" si="456"/>
        <v>#N/A</v>
      </c>
    </row>
    <row r="124" spans="1:40" ht="15.75" x14ac:dyDescent="0.25">
      <c r="A124" s="68">
        <f t="shared" si="368"/>
        <v>3</v>
      </c>
      <c r="B124" s="23">
        <v>23</v>
      </c>
      <c r="C124" s="110" t="s">
        <v>84</v>
      </c>
      <c r="D124" s="110" t="s">
        <v>109</v>
      </c>
      <c r="E124" s="111">
        <f ca="1">COUNTIF(OFFSET(class7_1,MATCH(E$1,'7 класс'!$A:$A,0)-7+'Итог по классам'!$B124,,,),"Ф")</f>
        <v>0</v>
      </c>
      <c r="F124" s="111">
        <f ca="1">COUNTIF(OFFSET(class7_1,MATCH(F$1,'7 класс'!$A:$A,0)-7+'Итог по классам'!$B124,,,),"р")</f>
        <v>0</v>
      </c>
      <c r="G124" s="111">
        <f ca="1">COUNTIF(OFFSET(class7_1,MATCH(G$1,'7 класс'!$A:$A,0)-7+'Итог по классам'!$B124,,,),"ш")</f>
        <v>0</v>
      </c>
      <c r="H124" s="111">
        <f ca="1">COUNTIF(OFFSET(class7_2,MATCH(H$1,'7 класс'!$A:$A,0)-7+'Итог по классам'!$B124,,,),"Ф")</f>
        <v>0</v>
      </c>
      <c r="I124" s="111">
        <f ca="1">COUNTIF(OFFSET(class7_2,MATCH(I$1,'7 класс'!$A:$A,0)-7+'Итог по классам'!$B124,,,),"р")</f>
        <v>0</v>
      </c>
      <c r="J124" s="111">
        <f ca="1">COUNTIF(OFFSET(class7_2,MATCH(J$1,'7 класс'!$A:$A,0)-7+'Итог по классам'!$B124,,,),"ш")</f>
        <v>0</v>
      </c>
      <c r="K124" s="112">
        <f t="shared" ref="K124:M124" ca="1" si="457">H124+E124</f>
        <v>0</v>
      </c>
      <c r="L124" s="113">
        <f t="shared" ca="1" si="457"/>
        <v>0</v>
      </c>
      <c r="M124" s="113">
        <f t="shared" ca="1" si="457"/>
        <v>0</v>
      </c>
      <c r="N124" s="114">
        <f ca="1">COUNTIF(OFFSET(class7_1,MATCH(N$1,'7 класс'!$A:$A,0)-7+'Итог по классам'!$B124,,,),"Ф")</f>
        <v>0</v>
      </c>
      <c r="O124" s="111">
        <f ca="1">COUNTIF(OFFSET(class7_1,MATCH(O$1,'7 класс'!$A:$A,0)-7+'Итог по классам'!$B124,,,),"р")</f>
        <v>0</v>
      </c>
      <c r="P124" s="111">
        <f ca="1">COUNTIF(OFFSET(class7_1,MATCH(P$1,'7 класс'!$A:$A,0)-7+'Итог по классам'!$B124,,,),"ш")</f>
        <v>0</v>
      </c>
      <c r="Q124" s="111">
        <f ca="1">COUNTIF(OFFSET(class7_2,MATCH(Q$1,'7 класс'!$A:$A,0)-7+'Итог по классам'!$B124,,,),"Ф")</f>
        <v>0</v>
      </c>
      <c r="R124" s="111">
        <f ca="1">COUNTIF(OFFSET(class7_2,MATCH(R$1,'7 класс'!$A:$A,0)-7+'Итог по классам'!$B124,,,),"р")</f>
        <v>0</v>
      </c>
      <c r="S124" s="111">
        <f ca="1">COUNTIF(OFFSET(class7_2,MATCH(S$1,'7 класс'!$A:$A,0)-7+'Итог по классам'!$B124,,,),"ш")</f>
        <v>0</v>
      </c>
      <c r="T124" s="112">
        <f t="shared" ref="T124:V124" ca="1" si="458">Q124+N124</f>
        <v>0</v>
      </c>
      <c r="U124" s="113">
        <f t="shared" ca="1" si="458"/>
        <v>0</v>
      </c>
      <c r="V124" s="113">
        <f t="shared" ca="1" si="458"/>
        <v>0</v>
      </c>
      <c r="W124" s="114">
        <f ca="1">COUNTIF(OFFSET(class7_1,MATCH(W$1,'7 класс'!$A:$A,0)-7+'Итог по классам'!$B124,,,),"Ф")</f>
        <v>0</v>
      </c>
      <c r="X124" s="111">
        <f ca="1">COUNTIF(OFFSET(class7_1,MATCH(X$1,'7 класс'!$A:$A,0)-7+'Итог по классам'!$B124,,,),"р")</f>
        <v>0</v>
      </c>
      <c r="Y124" s="111">
        <f ca="1">COUNTIF(OFFSET(class7_1,MATCH(Y$1,'7 класс'!$A:$A,0)-7+'Итог по классам'!$B124,,,),"ш")</f>
        <v>0</v>
      </c>
      <c r="Z124" s="111">
        <f ca="1">COUNTIF(OFFSET(class7_2,MATCH(Z$1,'7 класс'!$A:$A,0)-7+'Итог по классам'!$B124,,,),"Ф")</f>
        <v>0</v>
      </c>
      <c r="AA124" s="111">
        <f ca="1">COUNTIF(OFFSET(class7_2,MATCH(AA$1,'7 класс'!$A:$A,0)-7+'Итог по классам'!$B124,,,),"р")</f>
        <v>0</v>
      </c>
      <c r="AB124" s="111">
        <f ca="1">COUNTIF(OFFSET(class7_2,MATCH(AB$1,'7 класс'!$A:$A,0)-7+'Итог по классам'!$B124,,,),"ш")</f>
        <v>0</v>
      </c>
      <c r="AC124" s="112">
        <f t="shared" ref="AC124:AE124" ca="1" si="459">Z124+W124</f>
        <v>0</v>
      </c>
      <c r="AD124" s="113">
        <f t="shared" ca="1" si="459"/>
        <v>0</v>
      </c>
      <c r="AE124" s="113">
        <f t="shared" ca="1" si="459"/>
        <v>0</v>
      </c>
      <c r="AF124" s="114" t="e">
        <f ca="1">COUNTIF(OFFSET(class7_1,MATCH(AF$1,'7 класс'!$A:$A,0)-7+'Итог по классам'!$B124,,,),"Ф")</f>
        <v>#N/A</v>
      </c>
      <c r="AG124" s="111" t="e">
        <f ca="1">COUNTIF(OFFSET(class7_1,MATCH(AG$1,'7 класс'!$A:$A,0)-7+'Итог по классам'!$B124,,,),"р")</f>
        <v>#N/A</v>
      </c>
      <c r="AH124" s="111" t="e">
        <f ca="1">COUNTIF(OFFSET(class7_1,MATCH(AH$1,'7 класс'!$A:$A,0)-7+'Итог по классам'!$B124,,,),"ш")</f>
        <v>#N/A</v>
      </c>
      <c r="AI124" s="111" t="e">
        <f ca="1">COUNTIF(OFFSET(class7_2,MATCH(AI$1,'7 класс'!$A:$A,0)-7+'Итог по классам'!$B124,,,),"Ф")</f>
        <v>#N/A</v>
      </c>
      <c r="AJ124" s="111" t="e">
        <f ca="1">COUNTIF(OFFSET(class7_2,MATCH(AJ$1,'7 класс'!$A:$A,0)-7+'Итог по классам'!$B124,,,),"р")</f>
        <v>#N/A</v>
      </c>
      <c r="AK124" s="111" t="e">
        <f ca="1">COUNTIF(OFFSET(class7_2,MATCH(AK$1,'7 класс'!$A:$A,0)-7+'Итог по классам'!$B124,,,),"ш")</f>
        <v>#N/A</v>
      </c>
      <c r="AL124" s="112" t="e">
        <f t="shared" ref="AL124:AN124" ca="1" si="460">AI124+AF124</f>
        <v>#N/A</v>
      </c>
      <c r="AM124" s="113" t="e">
        <f t="shared" ca="1" si="460"/>
        <v>#N/A</v>
      </c>
      <c r="AN124" s="113" t="e">
        <f t="shared" ca="1" si="460"/>
        <v>#N/A</v>
      </c>
    </row>
    <row r="125" spans="1:40" ht="15.75" x14ac:dyDescent="0.25">
      <c r="A125" s="68">
        <f t="shared" si="368"/>
        <v>3</v>
      </c>
      <c r="B125" s="23">
        <v>24</v>
      </c>
      <c r="C125" s="110"/>
      <c r="D125" s="110" t="s">
        <v>109</v>
      </c>
      <c r="E125" s="111"/>
      <c r="F125" s="111"/>
      <c r="G125" s="111"/>
      <c r="H125" s="111"/>
      <c r="I125" s="111"/>
      <c r="J125" s="111"/>
      <c r="K125" s="112">
        <f t="shared" ref="K125:M125" si="461">H125+E125</f>
        <v>0</v>
      </c>
      <c r="L125" s="113">
        <f t="shared" si="461"/>
        <v>0</v>
      </c>
      <c r="M125" s="113">
        <f t="shared" si="461"/>
        <v>0</v>
      </c>
      <c r="N125" s="114"/>
      <c r="O125" s="111"/>
      <c r="P125" s="111"/>
      <c r="Q125" s="111"/>
      <c r="R125" s="111"/>
      <c r="S125" s="111"/>
      <c r="T125" s="112">
        <f t="shared" ref="T125:V125" si="462">Q125+N125</f>
        <v>0</v>
      </c>
      <c r="U125" s="113">
        <f t="shared" si="462"/>
        <v>0</v>
      </c>
      <c r="V125" s="113">
        <f t="shared" si="462"/>
        <v>0</v>
      </c>
      <c r="W125" s="114"/>
      <c r="X125" s="111"/>
      <c r="Y125" s="111"/>
      <c r="Z125" s="111"/>
      <c r="AA125" s="111"/>
      <c r="AB125" s="111"/>
      <c r="AC125" s="112">
        <f t="shared" ref="AC125:AE125" si="463">Z125+W125</f>
        <v>0</v>
      </c>
      <c r="AD125" s="113">
        <f t="shared" si="463"/>
        <v>0</v>
      </c>
      <c r="AE125" s="113">
        <f t="shared" si="463"/>
        <v>0</v>
      </c>
      <c r="AF125" s="114"/>
      <c r="AG125" s="111"/>
      <c r="AH125" s="111"/>
      <c r="AI125" s="111"/>
      <c r="AJ125" s="111"/>
      <c r="AK125" s="111"/>
      <c r="AL125" s="112">
        <f t="shared" ref="AL125:AN125" si="464">AI125+AF125</f>
        <v>0</v>
      </c>
      <c r="AM125" s="113">
        <f t="shared" si="464"/>
        <v>0</v>
      </c>
      <c r="AN125" s="113">
        <f t="shared" si="464"/>
        <v>0</v>
      </c>
    </row>
    <row r="126" spans="1:40" ht="15.75" x14ac:dyDescent="0.25">
      <c r="A126" s="68">
        <f t="shared" si="368"/>
        <v>3</v>
      </c>
      <c r="B126" s="23">
        <v>25</v>
      </c>
      <c r="C126" s="110"/>
      <c r="D126" s="110" t="s">
        <v>109</v>
      </c>
      <c r="E126" s="111"/>
      <c r="F126" s="111"/>
      <c r="G126" s="111"/>
      <c r="H126" s="111"/>
      <c r="I126" s="111"/>
      <c r="J126" s="111"/>
      <c r="K126" s="112">
        <f t="shared" ref="K126:M126" si="465">H126+E126</f>
        <v>0</v>
      </c>
      <c r="L126" s="113">
        <f t="shared" si="465"/>
        <v>0</v>
      </c>
      <c r="M126" s="113">
        <f t="shared" si="465"/>
        <v>0</v>
      </c>
      <c r="N126" s="114"/>
      <c r="O126" s="111"/>
      <c r="P126" s="111"/>
      <c r="Q126" s="111"/>
      <c r="R126" s="111"/>
      <c r="S126" s="111"/>
      <c r="T126" s="112">
        <f t="shared" ref="T126:V126" si="466">Q126+N126</f>
        <v>0</v>
      </c>
      <c r="U126" s="113">
        <f t="shared" si="466"/>
        <v>0</v>
      </c>
      <c r="V126" s="113">
        <f t="shared" si="466"/>
        <v>0</v>
      </c>
      <c r="W126" s="114"/>
      <c r="X126" s="111"/>
      <c r="Y126" s="111"/>
      <c r="Z126" s="111"/>
      <c r="AA126" s="111"/>
      <c r="AB126" s="111"/>
      <c r="AC126" s="112">
        <f t="shared" ref="AC126:AE126" si="467">Z126+W126</f>
        <v>0</v>
      </c>
      <c r="AD126" s="113">
        <f t="shared" si="467"/>
        <v>0</v>
      </c>
      <c r="AE126" s="113">
        <f t="shared" si="467"/>
        <v>0</v>
      </c>
      <c r="AF126" s="114"/>
      <c r="AG126" s="111"/>
      <c r="AH126" s="111"/>
      <c r="AI126" s="111"/>
      <c r="AJ126" s="111"/>
      <c r="AK126" s="111"/>
      <c r="AL126" s="112">
        <f t="shared" ref="AL126:AN126" si="468">AI126+AF126</f>
        <v>0</v>
      </c>
      <c r="AM126" s="113">
        <f t="shared" si="468"/>
        <v>0</v>
      </c>
      <c r="AN126" s="113">
        <f t="shared" si="468"/>
        <v>0</v>
      </c>
    </row>
    <row r="127" spans="1:40" ht="15.75" x14ac:dyDescent="0.25">
      <c r="A127" s="68">
        <f t="shared" si="368"/>
        <v>3</v>
      </c>
      <c r="B127" s="23">
        <v>26</v>
      </c>
      <c r="C127" s="110"/>
      <c r="D127" s="110" t="s">
        <v>109</v>
      </c>
      <c r="E127" s="111"/>
      <c r="F127" s="111"/>
      <c r="G127" s="111"/>
      <c r="H127" s="111"/>
      <c r="I127" s="111"/>
      <c r="J127" s="111"/>
      <c r="K127" s="112">
        <f t="shared" ref="K127:M127" si="469">H127+E127</f>
        <v>0</v>
      </c>
      <c r="L127" s="113">
        <f t="shared" si="469"/>
        <v>0</v>
      </c>
      <c r="M127" s="113">
        <f t="shared" si="469"/>
        <v>0</v>
      </c>
      <c r="N127" s="114"/>
      <c r="O127" s="111"/>
      <c r="P127" s="111"/>
      <c r="Q127" s="111"/>
      <c r="R127" s="111"/>
      <c r="S127" s="111"/>
      <c r="T127" s="112">
        <f t="shared" ref="T127:V127" si="470">Q127+N127</f>
        <v>0</v>
      </c>
      <c r="U127" s="113">
        <f t="shared" si="470"/>
        <v>0</v>
      </c>
      <c r="V127" s="113">
        <f t="shared" si="470"/>
        <v>0</v>
      </c>
      <c r="W127" s="114"/>
      <c r="X127" s="111"/>
      <c r="Y127" s="111"/>
      <c r="Z127" s="111"/>
      <c r="AA127" s="111"/>
      <c r="AB127" s="111"/>
      <c r="AC127" s="112">
        <f t="shared" ref="AC127:AE127" si="471">Z127+W127</f>
        <v>0</v>
      </c>
      <c r="AD127" s="113">
        <f t="shared" si="471"/>
        <v>0</v>
      </c>
      <c r="AE127" s="113">
        <f t="shared" si="471"/>
        <v>0</v>
      </c>
      <c r="AF127" s="114"/>
      <c r="AG127" s="111"/>
      <c r="AH127" s="111"/>
      <c r="AI127" s="111"/>
      <c r="AJ127" s="111"/>
      <c r="AK127" s="111"/>
      <c r="AL127" s="112">
        <f t="shared" ref="AL127:AN127" si="472">AI127+AF127</f>
        <v>0</v>
      </c>
      <c r="AM127" s="113">
        <f t="shared" si="472"/>
        <v>0</v>
      </c>
      <c r="AN127" s="113">
        <f t="shared" si="472"/>
        <v>0</v>
      </c>
    </row>
    <row r="128" spans="1:40" ht="15.75" x14ac:dyDescent="0.25">
      <c r="A128" s="68">
        <f t="shared" si="368"/>
        <v>3</v>
      </c>
      <c r="B128" s="23">
        <v>27</v>
      </c>
      <c r="C128" s="110"/>
      <c r="D128" s="110" t="s">
        <v>109</v>
      </c>
      <c r="E128" s="111"/>
      <c r="F128" s="111"/>
      <c r="G128" s="111"/>
      <c r="H128" s="111"/>
      <c r="I128" s="111"/>
      <c r="J128" s="111"/>
      <c r="K128" s="112">
        <f t="shared" ref="K128:M128" si="473">H128+E128</f>
        <v>0</v>
      </c>
      <c r="L128" s="113">
        <f t="shared" si="473"/>
        <v>0</v>
      </c>
      <c r="M128" s="113">
        <f t="shared" si="473"/>
        <v>0</v>
      </c>
      <c r="N128" s="114"/>
      <c r="O128" s="111"/>
      <c r="P128" s="111"/>
      <c r="Q128" s="111"/>
      <c r="R128" s="111"/>
      <c r="S128" s="111"/>
      <c r="T128" s="112">
        <f t="shared" ref="T128:V128" si="474">Q128+N128</f>
        <v>0</v>
      </c>
      <c r="U128" s="113">
        <f t="shared" si="474"/>
        <v>0</v>
      </c>
      <c r="V128" s="113">
        <f t="shared" si="474"/>
        <v>0</v>
      </c>
      <c r="W128" s="114"/>
      <c r="X128" s="111"/>
      <c r="Y128" s="111"/>
      <c r="Z128" s="111"/>
      <c r="AA128" s="111"/>
      <c r="AB128" s="111"/>
      <c r="AC128" s="112">
        <f t="shared" ref="AC128:AE128" si="475">Z128+W128</f>
        <v>0</v>
      </c>
      <c r="AD128" s="113">
        <f t="shared" si="475"/>
        <v>0</v>
      </c>
      <c r="AE128" s="113">
        <f t="shared" si="475"/>
        <v>0</v>
      </c>
      <c r="AF128" s="114"/>
      <c r="AG128" s="111"/>
      <c r="AH128" s="111"/>
      <c r="AI128" s="111"/>
      <c r="AJ128" s="111"/>
      <c r="AK128" s="111"/>
      <c r="AL128" s="112">
        <f t="shared" ref="AL128:AN128" si="476">AI128+AF128</f>
        <v>0</v>
      </c>
      <c r="AM128" s="113">
        <f t="shared" si="476"/>
        <v>0</v>
      </c>
      <c r="AN128" s="113">
        <f t="shared" si="476"/>
        <v>0</v>
      </c>
    </row>
    <row r="129" spans="1:40" ht="15.75" x14ac:dyDescent="0.25">
      <c r="A129" s="68">
        <f t="shared" si="368"/>
        <v>3</v>
      </c>
      <c r="B129" s="23">
        <v>28</v>
      </c>
      <c r="C129" s="110"/>
      <c r="D129" s="110" t="s">
        <v>109</v>
      </c>
      <c r="E129" s="111"/>
      <c r="F129" s="111"/>
      <c r="G129" s="111"/>
      <c r="H129" s="111"/>
      <c r="I129" s="111"/>
      <c r="J129" s="111"/>
      <c r="K129" s="112">
        <f t="shared" ref="K129:M129" si="477">H129+E129</f>
        <v>0</v>
      </c>
      <c r="L129" s="113">
        <f t="shared" si="477"/>
        <v>0</v>
      </c>
      <c r="M129" s="113">
        <f t="shared" si="477"/>
        <v>0</v>
      </c>
      <c r="N129" s="114"/>
      <c r="O129" s="111"/>
      <c r="P129" s="111"/>
      <c r="Q129" s="111"/>
      <c r="R129" s="111"/>
      <c r="S129" s="111"/>
      <c r="T129" s="112">
        <f t="shared" ref="T129:V129" si="478">Q129+N129</f>
        <v>0</v>
      </c>
      <c r="U129" s="113">
        <f t="shared" si="478"/>
        <v>0</v>
      </c>
      <c r="V129" s="113">
        <f t="shared" si="478"/>
        <v>0</v>
      </c>
      <c r="W129" s="114"/>
      <c r="X129" s="111"/>
      <c r="Y129" s="111"/>
      <c r="Z129" s="111"/>
      <c r="AA129" s="111"/>
      <c r="AB129" s="111"/>
      <c r="AC129" s="112">
        <f t="shared" ref="AC129:AE129" si="479">Z129+W129</f>
        <v>0</v>
      </c>
      <c r="AD129" s="113">
        <f t="shared" si="479"/>
        <v>0</v>
      </c>
      <c r="AE129" s="113">
        <f t="shared" si="479"/>
        <v>0</v>
      </c>
      <c r="AF129" s="114"/>
      <c r="AG129" s="111"/>
      <c r="AH129" s="111"/>
      <c r="AI129" s="111"/>
      <c r="AJ129" s="111"/>
      <c r="AK129" s="111"/>
      <c r="AL129" s="112">
        <f t="shared" ref="AL129:AN129" si="480">AI129+AF129</f>
        <v>0</v>
      </c>
      <c r="AM129" s="113">
        <f t="shared" si="480"/>
        <v>0</v>
      </c>
      <c r="AN129" s="113">
        <f t="shared" si="480"/>
        <v>0</v>
      </c>
    </row>
    <row r="130" spans="1:40" ht="15.75" x14ac:dyDescent="0.25">
      <c r="A130" s="68">
        <f>'8 класс'!C2</f>
        <v>4</v>
      </c>
      <c r="B130" s="23"/>
      <c r="C130" s="106" t="s">
        <v>114</v>
      </c>
      <c r="D130" s="106"/>
      <c r="E130" s="107" t="str">
        <f ca="1">"8 "&amp;CLEAN(OFFSET(cl8name,(E$1-1)*30,,,))</f>
        <v>8 А</v>
      </c>
      <c r="F130" s="108"/>
      <c r="G130" s="108"/>
      <c r="H130" s="108"/>
      <c r="I130" s="108"/>
      <c r="J130" s="108"/>
      <c r="K130" s="108"/>
      <c r="L130" s="108"/>
      <c r="M130" s="109"/>
      <c r="N130" s="107" t="str">
        <f ca="1">"8 "&amp;CLEAN(OFFSET(cl8name,(N$1-1)*30,,,))</f>
        <v>8 Б</v>
      </c>
      <c r="O130" s="108"/>
      <c r="P130" s="108"/>
      <c r="Q130" s="108"/>
      <c r="R130" s="108"/>
      <c r="S130" s="108"/>
      <c r="T130" s="108"/>
      <c r="U130" s="108"/>
      <c r="V130" s="109"/>
      <c r="W130" s="107" t="str">
        <f ca="1">"8 "&amp;CLEAN(OFFSET(cl8name,(W$1-1)*30,,,))</f>
        <v>8 В</v>
      </c>
      <c r="X130" s="108"/>
      <c r="Y130" s="108"/>
      <c r="Z130" s="108"/>
      <c r="AA130" s="108"/>
      <c r="AB130" s="108"/>
      <c r="AC130" s="108"/>
      <c r="AD130" s="108"/>
      <c r="AE130" s="109"/>
      <c r="AF130" s="107" t="str">
        <f ca="1">"8 "&amp;CLEAN(OFFSET(cl8name,(AF$1-1)*30,,,))</f>
        <v>8 Г</v>
      </c>
      <c r="AG130" s="108"/>
      <c r="AH130" s="108"/>
      <c r="AI130" s="108"/>
      <c r="AJ130" s="108"/>
      <c r="AK130" s="108"/>
      <c r="AL130" s="108"/>
      <c r="AM130" s="108"/>
      <c r="AN130" s="109"/>
    </row>
    <row r="131" spans="1:40" ht="15.75" x14ac:dyDescent="0.25">
      <c r="A131" s="68">
        <f t="shared" ref="A131:A158" si="481">A130</f>
        <v>4</v>
      </c>
      <c r="B131" s="23">
        <v>1</v>
      </c>
      <c r="C131" s="110" t="s">
        <v>72</v>
      </c>
      <c r="D131" s="110" t="s">
        <v>114</v>
      </c>
      <c r="E131" s="111">
        <f ca="1">COUNTIF(OFFSET(class8_1,MATCH(E$1,'8 класс'!$A:$A,0)-7+'Итог по классам'!$B131,,,),"Ф")</f>
        <v>0</v>
      </c>
      <c r="F131" s="111">
        <f ca="1">COUNTIF(OFFSET(class8_1,MATCH(F$1,'8 класс'!$A:$A,0)-7+'Итог по классам'!$B131,,,),"р")</f>
        <v>0</v>
      </c>
      <c r="G131" s="111">
        <f ca="1">COUNTIF(OFFSET(class8_1,MATCH(G$1,'8 класс'!$A:$A,0)-7+'Итог по классам'!$B131,,,),"ш")</f>
        <v>3</v>
      </c>
      <c r="H131" s="111">
        <f ca="1">COUNTIF(OFFSET(class8_2,MATCH(H$1,'8 класс'!$A:$A,0)-7+'Итог по классам'!$B131,,,),"Ф")</f>
        <v>1</v>
      </c>
      <c r="I131" s="111">
        <f ca="1">COUNTIF(OFFSET(class8_2,MATCH(I$1,'8 класс'!$A:$A,0)-7+'Итог по классам'!$B131,,,),"р")</f>
        <v>0</v>
      </c>
      <c r="J131" s="111">
        <f ca="1">COUNTIF(OFFSET(class8_2,MATCH(J$1,'8 класс'!$A:$A,0)-7+'Итог по классам'!$B131,,,),"ш")</f>
        <v>3</v>
      </c>
      <c r="K131" s="112">
        <f t="shared" ref="K131:M131" ca="1" si="482">H131+E131</f>
        <v>1</v>
      </c>
      <c r="L131" s="113">
        <f t="shared" ca="1" si="482"/>
        <v>0</v>
      </c>
      <c r="M131" s="113">
        <f t="shared" ca="1" si="482"/>
        <v>6</v>
      </c>
      <c r="N131" s="114">
        <f ca="1">COUNTIF(OFFSET(class8_1,MATCH(N$1,'8 класс'!$A:$A,0)-7+'Итог по классам'!$B131,,,),"Ф")</f>
        <v>0</v>
      </c>
      <c r="O131" s="111">
        <f ca="1">COUNTIF(OFFSET(class8_1,MATCH(O$1,'8 класс'!$A:$A,0)-7+'Итог по классам'!$B131,,,),"р")</f>
        <v>0</v>
      </c>
      <c r="P131" s="111">
        <f ca="1">COUNTIF(OFFSET(class8_1,MATCH(P$1,'8 класс'!$A:$A,0)-7+'Итог по классам'!$B131,,,),"ш")</f>
        <v>3</v>
      </c>
      <c r="Q131" s="111">
        <f ca="1">COUNTIF(OFFSET(class8_2,MATCH(Q$1,'8 класс'!$A:$A,0)-7+'Итог по классам'!$B131,,,),"Ф")</f>
        <v>1</v>
      </c>
      <c r="R131" s="111">
        <f ca="1">COUNTIF(OFFSET(class8_2,MATCH(R$1,'8 класс'!$A:$A,0)-7+'Итог по классам'!$B131,,,),"р")</f>
        <v>0</v>
      </c>
      <c r="S131" s="111">
        <f ca="1">COUNTIF(OFFSET(class8_2,MATCH(S$1,'8 класс'!$A:$A,0)-7+'Итог по классам'!$B131,,,),"ш")</f>
        <v>3</v>
      </c>
      <c r="T131" s="112">
        <f t="shared" ref="T131:V131" ca="1" si="483">Q131+N131</f>
        <v>1</v>
      </c>
      <c r="U131" s="113">
        <f t="shared" ca="1" si="483"/>
        <v>0</v>
      </c>
      <c r="V131" s="113">
        <f t="shared" ca="1" si="483"/>
        <v>6</v>
      </c>
      <c r="W131" s="114">
        <f ca="1">COUNTIF(OFFSET(class8_1,MATCH(W$1,'8 класс'!$A:$A,0)-7+'Итог по классам'!$B131,,,),"Ф")</f>
        <v>0</v>
      </c>
      <c r="X131" s="111">
        <f ca="1">COUNTIF(OFFSET(class8_1,MATCH(X$1,'8 класс'!$A:$A,0)-7+'Итог по классам'!$B131,,,),"р")</f>
        <v>0</v>
      </c>
      <c r="Y131" s="111">
        <f ca="1">COUNTIF(OFFSET(class8_1,MATCH(Y$1,'8 класс'!$A:$A,0)-7+'Итог по классам'!$B131,,,),"ш")</f>
        <v>3</v>
      </c>
      <c r="Z131" s="111">
        <f ca="1">COUNTIF(OFFSET(class8_2,MATCH(Z$1,'8 класс'!$A:$A,0)-7+'Итог по классам'!$B131,,,),"Ф")</f>
        <v>1</v>
      </c>
      <c r="AA131" s="111">
        <f ca="1">COUNTIF(OFFSET(class8_2,MATCH(AA$1,'8 класс'!$A:$A,0)-7+'Итог по классам'!$B131,,,),"р")</f>
        <v>0</v>
      </c>
      <c r="AB131" s="111">
        <f ca="1">COUNTIF(OFFSET(class8_2,MATCH(AB$1,'8 класс'!$A:$A,0)-7+'Итог по классам'!$B131,,,),"ш")</f>
        <v>3</v>
      </c>
      <c r="AC131" s="112">
        <f t="shared" ref="AC131:AE131" ca="1" si="484">Z131+W131</f>
        <v>1</v>
      </c>
      <c r="AD131" s="113">
        <f t="shared" ca="1" si="484"/>
        <v>0</v>
      </c>
      <c r="AE131" s="113">
        <f t="shared" ca="1" si="484"/>
        <v>6</v>
      </c>
      <c r="AF131" s="114">
        <f ca="1">COUNTIF(OFFSET(class8_1,MATCH(AF$1,'8 класс'!$A:$A,0)-7+'Итог по классам'!$B131,,,),"Ф")</f>
        <v>0</v>
      </c>
      <c r="AG131" s="111">
        <f ca="1">COUNTIF(OFFSET(class8_1,MATCH(AG$1,'8 класс'!$A:$A,0)-7+'Итог по классам'!$B131,,,),"р")</f>
        <v>0</v>
      </c>
      <c r="AH131" s="111">
        <f ca="1">COUNTIF(OFFSET(class8_1,MATCH(AH$1,'8 класс'!$A:$A,0)-7+'Итог по классам'!$B131,,,),"ш")</f>
        <v>3</v>
      </c>
      <c r="AI131" s="111">
        <f ca="1">COUNTIF(OFFSET(class8_2,MATCH(AI$1,'8 класс'!$A:$A,0)-7+'Итог по классам'!$B131,,,),"Ф")</f>
        <v>1</v>
      </c>
      <c r="AJ131" s="111">
        <f ca="1">COUNTIF(OFFSET(class8_2,MATCH(AJ$1,'8 класс'!$A:$A,0)-7+'Итог по классам'!$B131,,,),"р")</f>
        <v>0</v>
      </c>
      <c r="AK131" s="111">
        <f ca="1">COUNTIF(OFFSET(class8_2,MATCH(AK$1,'8 класс'!$A:$A,0)-7+'Итог по классам'!$B131,,,),"ш")</f>
        <v>3</v>
      </c>
      <c r="AL131" s="112">
        <f t="shared" ref="AL131:AN131" ca="1" si="485">AI131+AF131</f>
        <v>1</v>
      </c>
      <c r="AM131" s="113">
        <f t="shared" ca="1" si="485"/>
        <v>0</v>
      </c>
      <c r="AN131" s="113">
        <f t="shared" ca="1" si="485"/>
        <v>6</v>
      </c>
    </row>
    <row r="132" spans="1:40" ht="15.75" x14ac:dyDescent="0.25">
      <c r="A132" s="68">
        <f t="shared" si="481"/>
        <v>4</v>
      </c>
      <c r="B132" s="23">
        <v>2</v>
      </c>
      <c r="C132" s="110" t="s">
        <v>94</v>
      </c>
      <c r="D132" s="110" t="s">
        <v>114</v>
      </c>
      <c r="E132" s="111">
        <f ca="1">COUNTIF(OFFSET(class8_1,MATCH(E$1,'8 класс'!$A:$A,0)-7+'Итог по классам'!$B132,,,),"Ф")</f>
        <v>0</v>
      </c>
      <c r="F132" s="111">
        <f ca="1">COUNTIF(OFFSET(class8_1,MATCH(F$1,'8 класс'!$A:$A,0)-7+'Итог по классам'!$B132,,,),"р")</f>
        <v>0</v>
      </c>
      <c r="G132" s="111">
        <f ca="1">COUNTIF(OFFSET(class8_1,MATCH(G$1,'8 класс'!$A:$A,0)-7+'Итог по классам'!$B132,,,),"ш")</f>
        <v>0</v>
      </c>
      <c r="H132" s="111">
        <f ca="1">COUNTIF(OFFSET(class8_2,MATCH(H$1,'8 класс'!$A:$A,0)-7+'Итог по классам'!$B132,,,),"Ф")</f>
        <v>0</v>
      </c>
      <c r="I132" s="111">
        <f ca="1">COUNTIF(OFFSET(class8_2,MATCH(I$1,'8 класс'!$A:$A,0)-7+'Итог по классам'!$B132,,,),"р")</f>
        <v>0</v>
      </c>
      <c r="J132" s="111">
        <f ca="1">COUNTIF(OFFSET(class8_2,MATCH(J$1,'8 класс'!$A:$A,0)-7+'Итог по классам'!$B132,,,),"ш")</f>
        <v>2</v>
      </c>
      <c r="K132" s="112">
        <f t="shared" ref="K132:M132" ca="1" si="486">H132+E132</f>
        <v>0</v>
      </c>
      <c r="L132" s="113">
        <f t="shared" ca="1" si="486"/>
        <v>0</v>
      </c>
      <c r="M132" s="113">
        <f t="shared" ca="1" si="486"/>
        <v>2</v>
      </c>
      <c r="N132" s="114">
        <f ca="1">COUNTIF(OFFSET(class8_1,MATCH(N$1,'8 класс'!$A:$A,0)-7+'Итог по классам'!$B132,,,),"Ф")</f>
        <v>0</v>
      </c>
      <c r="O132" s="111">
        <f ca="1">COUNTIF(OFFSET(class8_1,MATCH(O$1,'8 класс'!$A:$A,0)-7+'Итог по классам'!$B132,,,),"р")</f>
        <v>0</v>
      </c>
      <c r="P132" s="111">
        <f ca="1">COUNTIF(OFFSET(class8_1,MATCH(P$1,'8 класс'!$A:$A,0)-7+'Итог по классам'!$B132,,,),"ш")</f>
        <v>0</v>
      </c>
      <c r="Q132" s="111">
        <f ca="1">COUNTIF(OFFSET(class8_2,MATCH(Q$1,'8 класс'!$A:$A,0)-7+'Итог по классам'!$B132,,,),"Ф")</f>
        <v>0</v>
      </c>
      <c r="R132" s="111">
        <f ca="1">COUNTIF(OFFSET(class8_2,MATCH(R$1,'8 класс'!$A:$A,0)-7+'Итог по классам'!$B132,,,),"р")</f>
        <v>0</v>
      </c>
      <c r="S132" s="111">
        <f ca="1">COUNTIF(OFFSET(class8_2,MATCH(S$1,'8 класс'!$A:$A,0)-7+'Итог по классам'!$B132,,,),"ш")</f>
        <v>0</v>
      </c>
      <c r="T132" s="112">
        <f t="shared" ref="T132:V132" ca="1" si="487">Q132+N132</f>
        <v>0</v>
      </c>
      <c r="U132" s="113">
        <f t="shared" ca="1" si="487"/>
        <v>0</v>
      </c>
      <c r="V132" s="113">
        <f t="shared" ca="1" si="487"/>
        <v>0</v>
      </c>
      <c r="W132" s="114">
        <f ca="1">COUNTIF(OFFSET(class8_1,MATCH(W$1,'8 класс'!$A:$A,0)-7+'Итог по классам'!$B132,,,),"Ф")</f>
        <v>0</v>
      </c>
      <c r="X132" s="111">
        <f ca="1">COUNTIF(OFFSET(class8_1,MATCH(X$1,'8 класс'!$A:$A,0)-7+'Итог по классам'!$B132,,,),"р")</f>
        <v>0</v>
      </c>
      <c r="Y132" s="111">
        <f ca="1">COUNTIF(OFFSET(class8_1,MATCH(Y$1,'8 класс'!$A:$A,0)-7+'Итог по классам'!$B132,,,),"ш")</f>
        <v>0</v>
      </c>
      <c r="Z132" s="111">
        <f ca="1">COUNTIF(OFFSET(class8_2,MATCH(Z$1,'8 класс'!$A:$A,0)-7+'Итог по классам'!$B132,,,),"Ф")</f>
        <v>0</v>
      </c>
      <c r="AA132" s="111">
        <f ca="1">COUNTIF(OFFSET(class8_2,MATCH(AA$1,'8 класс'!$A:$A,0)-7+'Итог по классам'!$B132,,,),"р")</f>
        <v>0</v>
      </c>
      <c r="AB132" s="111">
        <f ca="1">COUNTIF(OFFSET(class8_2,MATCH(AB$1,'8 класс'!$A:$A,0)-7+'Итог по классам'!$B132,,,),"ш")</f>
        <v>0</v>
      </c>
      <c r="AC132" s="112">
        <f t="shared" ref="AC132:AE132" ca="1" si="488">Z132+W132</f>
        <v>0</v>
      </c>
      <c r="AD132" s="113">
        <f t="shared" ca="1" si="488"/>
        <v>0</v>
      </c>
      <c r="AE132" s="113">
        <f t="shared" ca="1" si="488"/>
        <v>0</v>
      </c>
      <c r="AF132" s="114">
        <f ca="1">COUNTIF(OFFSET(class8_1,MATCH(AF$1,'8 класс'!$A:$A,0)-7+'Итог по классам'!$B132,,,),"Ф")</f>
        <v>0</v>
      </c>
      <c r="AG132" s="111">
        <f ca="1">COUNTIF(OFFSET(class8_1,MATCH(AG$1,'8 класс'!$A:$A,0)-7+'Итог по классам'!$B132,,,),"р")</f>
        <v>0</v>
      </c>
      <c r="AH132" s="111">
        <f ca="1">COUNTIF(OFFSET(class8_1,MATCH(AH$1,'8 класс'!$A:$A,0)-7+'Итог по классам'!$B132,,,),"ш")</f>
        <v>0</v>
      </c>
      <c r="AI132" s="111">
        <f ca="1">COUNTIF(OFFSET(class8_2,MATCH(AI$1,'8 класс'!$A:$A,0)-7+'Итог по классам'!$B132,,,),"Ф")</f>
        <v>0</v>
      </c>
      <c r="AJ132" s="111">
        <f ca="1">COUNTIF(OFFSET(class8_2,MATCH(AJ$1,'8 класс'!$A:$A,0)-7+'Итог по классам'!$B132,,,),"р")</f>
        <v>0</v>
      </c>
      <c r="AK132" s="111">
        <f ca="1">COUNTIF(OFFSET(class8_2,MATCH(AK$1,'8 класс'!$A:$A,0)-7+'Итог по классам'!$B132,,,),"ш")</f>
        <v>0</v>
      </c>
      <c r="AL132" s="112">
        <f t="shared" ref="AL132:AN132" ca="1" si="489">AI132+AF132</f>
        <v>0</v>
      </c>
      <c r="AM132" s="113">
        <f t="shared" ca="1" si="489"/>
        <v>0</v>
      </c>
      <c r="AN132" s="113">
        <f t="shared" ca="1" si="489"/>
        <v>0</v>
      </c>
    </row>
    <row r="133" spans="1:40" ht="15.75" x14ac:dyDescent="0.25">
      <c r="A133" s="68">
        <f t="shared" si="481"/>
        <v>4</v>
      </c>
      <c r="B133" s="23">
        <v>3</v>
      </c>
      <c r="C133" s="110" t="s">
        <v>74</v>
      </c>
      <c r="D133" s="110" t="s">
        <v>114</v>
      </c>
      <c r="E133" s="111">
        <f ca="1">COUNTIF(OFFSET(class8_1,MATCH(E$1,'8 класс'!$A:$A,0)-7+'Итог по классам'!$B133,,,),"Ф")</f>
        <v>0</v>
      </c>
      <c r="F133" s="111">
        <f ca="1">COUNTIF(OFFSET(class8_1,MATCH(F$1,'8 класс'!$A:$A,0)-7+'Итог по классам'!$B133,,,),"р")</f>
        <v>0</v>
      </c>
      <c r="G133" s="111">
        <f ca="1">COUNTIF(OFFSET(class8_1,MATCH(G$1,'8 класс'!$A:$A,0)-7+'Итог по классам'!$B133,,,),"ш")</f>
        <v>0</v>
      </c>
      <c r="H133" s="111">
        <f ca="1">COUNTIF(OFFSET(class8_2,MATCH(H$1,'8 класс'!$A:$A,0)-7+'Итог по классам'!$B133,,,),"Ф")</f>
        <v>0</v>
      </c>
      <c r="I133" s="111">
        <f ca="1">COUNTIF(OFFSET(class8_2,MATCH(I$1,'8 класс'!$A:$A,0)-7+'Итог по классам'!$B133,,,),"р")</f>
        <v>0</v>
      </c>
      <c r="J133" s="111">
        <f ca="1">COUNTIF(OFFSET(class8_2,MATCH(J$1,'8 класс'!$A:$A,0)-7+'Итог по классам'!$B133,,,),"ш")</f>
        <v>0</v>
      </c>
      <c r="K133" s="112">
        <f t="shared" ref="K133:M133" ca="1" si="490">H133+E133</f>
        <v>0</v>
      </c>
      <c r="L133" s="113">
        <f t="shared" ca="1" si="490"/>
        <v>0</v>
      </c>
      <c r="M133" s="113">
        <f t="shared" ca="1" si="490"/>
        <v>0</v>
      </c>
      <c r="N133" s="114">
        <f ca="1">COUNTIF(OFFSET(class8_1,MATCH(N$1,'8 класс'!$A:$A,0)-7+'Итог по классам'!$B133,,,),"Ф")</f>
        <v>0</v>
      </c>
      <c r="O133" s="111">
        <f ca="1">COUNTIF(OFFSET(class8_1,MATCH(O$1,'8 класс'!$A:$A,0)-7+'Итог по классам'!$B133,,,),"р")</f>
        <v>0</v>
      </c>
      <c r="P133" s="111">
        <f ca="1">COUNTIF(OFFSET(class8_1,MATCH(P$1,'8 класс'!$A:$A,0)-7+'Итог по классам'!$B133,,,),"ш")</f>
        <v>0</v>
      </c>
      <c r="Q133" s="111">
        <f ca="1">COUNTIF(OFFSET(class8_2,MATCH(Q$1,'8 класс'!$A:$A,0)-7+'Итог по классам'!$B133,,,),"Ф")</f>
        <v>0</v>
      </c>
      <c r="R133" s="111">
        <f ca="1">COUNTIF(OFFSET(class8_2,MATCH(R$1,'8 класс'!$A:$A,0)-7+'Итог по классам'!$B133,,,),"р")</f>
        <v>0</v>
      </c>
      <c r="S133" s="111">
        <f ca="1">COUNTIF(OFFSET(class8_2,MATCH(S$1,'8 класс'!$A:$A,0)-7+'Итог по классам'!$B133,,,),"ш")</f>
        <v>0</v>
      </c>
      <c r="T133" s="112">
        <f t="shared" ref="T133:V133" ca="1" si="491">Q133+N133</f>
        <v>0</v>
      </c>
      <c r="U133" s="113">
        <f t="shared" ca="1" si="491"/>
        <v>0</v>
      </c>
      <c r="V133" s="113">
        <f t="shared" ca="1" si="491"/>
        <v>0</v>
      </c>
      <c r="W133" s="114">
        <f ca="1">COUNTIF(OFFSET(class8_1,MATCH(W$1,'8 класс'!$A:$A,0)-7+'Итог по классам'!$B133,,,),"Ф")</f>
        <v>0</v>
      </c>
      <c r="X133" s="111">
        <f ca="1">COUNTIF(OFFSET(class8_1,MATCH(X$1,'8 класс'!$A:$A,0)-7+'Итог по классам'!$B133,,,),"р")</f>
        <v>0</v>
      </c>
      <c r="Y133" s="111">
        <f ca="1">COUNTIF(OFFSET(class8_1,MATCH(Y$1,'8 класс'!$A:$A,0)-7+'Итог по классам'!$B133,,,),"ш")</f>
        <v>0</v>
      </c>
      <c r="Z133" s="111">
        <f ca="1">COUNTIF(OFFSET(class8_2,MATCH(Z$1,'8 класс'!$A:$A,0)-7+'Итог по классам'!$B133,,,),"Ф")</f>
        <v>0</v>
      </c>
      <c r="AA133" s="111">
        <f ca="1">COUNTIF(OFFSET(class8_2,MATCH(AA$1,'8 класс'!$A:$A,0)-7+'Итог по классам'!$B133,,,),"р")</f>
        <v>0</v>
      </c>
      <c r="AB133" s="111">
        <f ca="1">COUNTIF(OFFSET(class8_2,MATCH(AB$1,'8 класс'!$A:$A,0)-7+'Итог по классам'!$B133,,,),"ш")</f>
        <v>0</v>
      </c>
      <c r="AC133" s="112">
        <f t="shared" ref="AC133:AE133" ca="1" si="492">Z133+W133</f>
        <v>0</v>
      </c>
      <c r="AD133" s="113">
        <f t="shared" ca="1" si="492"/>
        <v>0</v>
      </c>
      <c r="AE133" s="113">
        <f t="shared" ca="1" si="492"/>
        <v>0</v>
      </c>
      <c r="AF133" s="114">
        <f ca="1">COUNTIF(OFFSET(class8_1,MATCH(AF$1,'8 класс'!$A:$A,0)-7+'Итог по классам'!$B133,,,),"Ф")</f>
        <v>0</v>
      </c>
      <c r="AG133" s="111">
        <f ca="1">COUNTIF(OFFSET(class8_1,MATCH(AG$1,'8 класс'!$A:$A,0)-7+'Итог по классам'!$B133,,,),"р")</f>
        <v>0</v>
      </c>
      <c r="AH133" s="111">
        <f ca="1">COUNTIF(OFFSET(class8_1,MATCH(AH$1,'8 класс'!$A:$A,0)-7+'Итог по классам'!$B133,,,),"ш")</f>
        <v>0</v>
      </c>
      <c r="AI133" s="111">
        <f ca="1">COUNTIF(OFFSET(class8_2,MATCH(AI$1,'8 класс'!$A:$A,0)-7+'Итог по классам'!$B133,,,),"Ф")</f>
        <v>0</v>
      </c>
      <c r="AJ133" s="111">
        <f ca="1">COUNTIF(OFFSET(class8_2,MATCH(AJ$1,'8 класс'!$A:$A,0)-7+'Итог по классам'!$B133,,,),"р")</f>
        <v>0</v>
      </c>
      <c r="AK133" s="111">
        <f ca="1">COUNTIF(OFFSET(class8_2,MATCH(AK$1,'8 класс'!$A:$A,0)-7+'Итог по классам'!$B133,,,),"ш")</f>
        <v>0</v>
      </c>
      <c r="AL133" s="112">
        <f t="shared" ref="AL133:AN133" ca="1" si="493">AI133+AF133</f>
        <v>0</v>
      </c>
      <c r="AM133" s="113">
        <f t="shared" ca="1" si="493"/>
        <v>0</v>
      </c>
      <c r="AN133" s="113">
        <f t="shared" ca="1" si="493"/>
        <v>0</v>
      </c>
    </row>
    <row r="134" spans="1:40" ht="15.75" x14ac:dyDescent="0.25">
      <c r="A134" s="68">
        <f t="shared" si="481"/>
        <v>4</v>
      </c>
      <c r="B134" s="23">
        <v>4</v>
      </c>
      <c r="C134" s="110" t="s">
        <v>95</v>
      </c>
      <c r="D134" s="110" t="s">
        <v>114</v>
      </c>
      <c r="E134" s="111">
        <f ca="1">COUNTIF(OFFSET(class8_1,MATCH(E$1,'8 класс'!$A:$A,0)-7+'Итог по классам'!$B134,,,),"Ф")</f>
        <v>0</v>
      </c>
      <c r="F134" s="111">
        <f ca="1">COUNTIF(OFFSET(class8_1,MATCH(F$1,'8 класс'!$A:$A,0)-7+'Итог по классам'!$B134,,,),"р")</f>
        <v>0</v>
      </c>
      <c r="G134" s="111">
        <f ca="1">COUNTIF(OFFSET(class8_1,MATCH(G$1,'8 класс'!$A:$A,0)-7+'Итог по классам'!$B134,,,),"ш")</f>
        <v>0</v>
      </c>
      <c r="H134" s="111">
        <f ca="1">COUNTIF(OFFSET(class8_2,MATCH(H$1,'8 класс'!$A:$A,0)-7+'Итог по классам'!$B134,,,),"Ф")</f>
        <v>0</v>
      </c>
      <c r="I134" s="111">
        <f ca="1">COUNTIF(OFFSET(class8_2,MATCH(I$1,'8 класс'!$A:$A,0)-7+'Итог по классам'!$B134,,,),"р")</f>
        <v>0</v>
      </c>
      <c r="J134" s="111">
        <f ca="1">COUNTIF(OFFSET(class8_2,MATCH(J$1,'8 класс'!$A:$A,0)-7+'Итог по классам'!$B134,,,),"ш")</f>
        <v>0</v>
      </c>
      <c r="K134" s="112">
        <f t="shared" ref="K134:M134" ca="1" si="494">H134+E134</f>
        <v>0</v>
      </c>
      <c r="L134" s="113">
        <f t="shared" ca="1" si="494"/>
        <v>0</v>
      </c>
      <c r="M134" s="113">
        <f t="shared" ca="1" si="494"/>
        <v>0</v>
      </c>
      <c r="N134" s="114">
        <f ca="1">COUNTIF(OFFSET(class8_1,MATCH(N$1,'8 класс'!$A:$A,0)-7+'Итог по классам'!$B134,,,),"Ф")</f>
        <v>0</v>
      </c>
      <c r="O134" s="111">
        <f ca="1">COUNTIF(OFFSET(class8_1,MATCH(O$1,'8 класс'!$A:$A,0)-7+'Итог по классам'!$B134,,,),"р")</f>
        <v>0</v>
      </c>
      <c r="P134" s="111">
        <f ca="1">COUNTIF(OFFSET(class8_1,MATCH(P$1,'8 класс'!$A:$A,0)-7+'Итог по классам'!$B134,,,),"ш")</f>
        <v>0</v>
      </c>
      <c r="Q134" s="111">
        <f ca="1">COUNTIF(OFFSET(class8_2,MATCH(Q$1,'8 класс'!$A:$A,0)-7+'Итог по классам'!$B134,,,),"Ф")</f>
        <v>0</v>
      </c>
      <c r="R134" s="111">
        <f ca="1">COUNTIF(OFFSET(class8_2,MATCH(R$1,'8 класс'!$A:$A,0)-7+'Итог по классам'!$B134,,,),"р")</f>
        <v>0</v>
      </c>
      <c r="S134" s="111">
        <f ca="1">COUNTIF(OFFSET(class8_2,MATCH(S$1,'8 класс'!$A:$A,0)-7+'Итог по классам'!$B134,,,),"ш")</f>
        <v>0</v>
      </c>
      <c r="T134" s="112">
        <f t="shared" ref="T134:V134" ca="1" si="495">Q134+N134</f>
        <v>0</v>
      </c>
      <c r="U134" s="113">
        <f t="shared" ca="1" si="495"/>
        <v>0</v>
      </c>
      <c r="V134" s="113">
        <f t="shared" ca="1" si="495"/>
        <v>0</v>
      </c>
      <c r="W134" s="114">
        <f ca="1">COUNTIF(OFFSET(class8_1,MATCH(W$1,'8 класс'!$A:$A,0)-7+'Итог по классам'!$B134,,,),"Ф")</f>
        <v>0</v>
      </c>
      <c r="X134" s="111">
        <f ca="1">COUNTIF(OFFSET(class8_1,MATCH(X$1,'8 класс'!$A:$A,0)-7+'Итог по классам'!$B134,,,),"р")</f>
        <v>0</v>
      </c>
      <c r="Y134" s="111">
        <f ca="1">COUNTIF(OFFSET(class8_1,MATCH(Y$1,'8 класс'!$A:$A,0)-7+'Итог по классам'!$B134,,,),"ш")</f>
        <v>0</v>
      </c>
      <c r="Z134" s="111">
        <f ca="1">COUNTIF(OFFSET(class8_2,MATCH(Z$1,'8 класс'!$A:$A,0)-7+'Итог по классам'!$B134,,,),"Ф")</f>
        <v>0</v>
      </c>
      <c r="AA134" s="111">
        <f ca="1">COUNTIF(OFFSET(class8_2,MATCH(AA$1,'8 класс'!$A:$A,0)-7+'Итог по классам'!$B134,,,),"р")</f>
        <v>0</v>
      </c>
      <c r="AB134" s="111">
        <f ca="1">COUNTIF(OFFSET(class8_2,MATCH(AB$1,'8 класс'!$A:$A,0)-7+'Итог по классам'!$B134,,,),"ш")</f>
        <v>0</v>
      </c>
      <c r="AC134" s="112">
        <f t="shared" ref="AC134:AE134" ca="1" si="496">Z134+W134</f>
        <v>0</v>
      </c>
      <c r="AD134" s="113">
        <f t="shared" ca="1" si="496"/>
        <v>0</v>
      </c>
      <c r="AE134" s="113">
        <f t="shared" ca="1" si="496"/>
        <v>0</v>
      </c>
      <c r="AF134" s="114">
        <f ca="1">COUNTIF(OFFSET(class8_1,MATCH(AF$1,'8 класс'!$A:$A,0)-7+'Итог по классам'!$B134,,,),"Ф")</f>
        <v>0</v>
      </c>
      <c r="AG134" s="111">
        <f ca="1">COUNTIF(OFFSET(class8_1,MATCH(AG$1,'8 класс'!$A:$A,0)-7+'Итог по классам'!$B134,,,),"р")</f>
        <v>0</v>
      </c>
      <c r="AH134" s="111">
        <f ca="1">COUNTIF(OFFSET(class8_1,MATCH(AH$1,'8 класс'!$A:$A,0)-7+'Итог по классам'!$B134,,,),"ш")</f>
        <v>0</v>
      </c>
      <c r="AI134" s="111">
        <f ca="1">COUNTIF(OFFSET(class8_2,MATCH(AI$1,'8 класс'!$A:$A,0)-7+'Итог по классам'!$B134,,,),"Ф")</f>
        <v>0</v>
      </c>
      <c r="AJ134" s="111">
        <f ca="1">COUNTIF(OFFSET(class8_2,MATCH(AJ$1,'8 класс'!$A:$A,0)-7+'Итог по классам'!$B134,,,),"р")</f>
        <v>0</v>
      </c>
      <c r="AK134" s="111">
        <f ca="1">COUNTIF(OFFSET(class8_2,MATCH(AK$1,'8 класс'!$A:$A,0)-7+'Итог по классам'!$B134,,,),"ш")</f>
        <v>0</v>
      </c>
      <c r="AL134" s="112">
        <f t="shared" ref="AL134:AN134" ca="1" si="497">AI134+AF134</f>
        <v>0</v>
      </c>
      <c r="AM134" s="113">
        <f t="shared" ca="1" si="497"/>
        <v>0</v>
      </c>
      <c r="AN134" s="113">
        <f t="shared" ca="1" si="497"/>
        <v>0</v>
      </c>
    </row>
    <row r="135" spans="1:40" ht="15.75" x14ac:dyDescent="0.25">
      <c r="A135" s="68">
        <f t="shared" si="481"/>
        <v>4</v>
      </c>
      <c r="B135" s="23">
        <v>5</v>
      </c>
      <c r="C135" s="110" t="s">
        <v>76</v>
      </c>
      <c r="D135" s="110" t="s">
        <v>114</v>
      </c>
      <c r="E135" s="111">
        <f ca="1">COUNTIF(OFFSET(class8_1,MATCH(E$1,'8 класс'!$A:$A,0)-7+'Итог по классам'!$B135,,,),"Ф")</f>
        <v>0</v>
      </c>
      <c r="F135" s="111">
        <f ca="1">COUNTIF(OFFSET(class8_1,MATCH(F$1,'8 класс'!$A:$A,0)-7+'Итог по классам'!$B135,,,),"р")</f>
        <v>0</v>
      </c>
      <c r="G135" s="111">
        <f ca="1">COUNTIF(OFFSET(class8_1,MATCH(G$1,'8 класс'!$A:$A,0)-7+'Итог по классам'!$B135,,,),"ш")</f>
        <v>2</v>
      </c>
      <c r="H135" s="111">
        <f ca="1">COUNTIF(OFFSET(class8_2,MATCH(H$1,'8 класс'!$A:$A,0)-7+'Итог по классам'!$B135,,,),"Ф")</f>
        <v>0</v>
      </c>
      <c r="I135" s="111">
        <f ca="1">COUNTIF(OFFSET(class8_2,MATCH(I$1,'8 класс'!$A:$A,0)-7+'Итог по классам'!$B135,,,),"р")</f>
        <v>0</v>
      </c>
      <c r="J135" s="111">
        <f ca="1">COUNTIF(OFFSET(class8_2,MATCH(J$1,'8 класс'!$A:$A,0)-7+'Итог по классам'!$B135,,,),"ш")</f>
        <v>2</v>
      </c>
      <c r="K135" s="112">
        <f t="shared" ref="K135:M135" ca="1" si="498">H135+E135</f>
        <v>0</v>
      </c>
      <c r="L135" s="113">
        <f t="shared" ca="1" si="498"/>
        <v>0</v>
      </c>
      <c r="M135" s="113">
        <f t="shared" ca="1" si="498"/>
        <v>4</v>
      </c>
      <c r="N135" s="114">
        <f ca="1">COUNTIF(OFFSET(class8_1,MATCH(N$1,'8 класс'!$A:$A,0)-7+'Итог по классам'!$B135,,,),"Ф")</f>
        <v>0</v>
      </c>
      <c r="O135" s="111">
        <f ca="1">COUNTIF(OFFSET(class8_1,MATCH(O$1,'8 класс'!$A:$A,0)-7+'Итог по классам'!$B135,,,),"р")</f>
        <v>0</v>
      </c>
      <c r="P135" s="111">
        <f ca="1">COUNTIF(OFFSET(class8_1,MATCH(P$1,'8 класс'!$A:$A,0)-7+'Итог по классам'!$B135,,,),"ш")</f>
        <v>2</v>
      </c>
      <c r="Q135" s="111">
        <f ca="1">COUNTIF(OFFSET(class8_2,MATCH(Q$1,'8 класс'!$A:$A,0)-7+'Итог по классам'!$B135,,,),"Ф")</f>
        <v>0</v>
      </c>
      <c r="R135" s="111">
        <f ca="1">COUNTIF(OFFSET(class8_2,MATCH(R$1,'8 класс'!$A:$A,0)-7+'Итог по классам'!$B135,,,),"р")</f>
        <v>0</v>
      </c>
      <c r="S135" s="111">
        <f ca="1">COUNTIF(OFFSET(class8_2,MATCH(S$1,'8 класс'!$A:$A,0)-7+'Итог по классам'!$B135,,,),"ш")</f>
        <v>2</v>
      </c>
      <c r="T135" s="112">
        <f t="shared" ref="T135:V135" ca="1" si="499">Q135+N135</f>
        <v>0</v>
      </c>
      <c r="U135" s="113">
        <f t="shared" ca="1" si="499"/>
        <v>0</v>
      </c>
      <c r="V135" s="113">
        <f t="shared" ca="1" si="499"/>
        <v>4</v>
      </c>
      <c r="W135" s="114">
        <f ca="1">COUNTIF(OFFSET(class8_1,MATCH(W$1,'8 класс'!$A:$A,0)-7+'Итог по классам'!$B135,,,),"Ф")</f>
        <v>0</v>
      </c>
      <c r="X135" s="111">
        <f ca="1">COUNTIF(OFFSET(class8_1,MATCH(X$1,'8 класс'!$A:$A,0)-7+'Итог по классам'!$B135,,,),"р")</f>
        <v>0</v>
      </c>
      <c r="Y135" s="111">
        <f ca="1">COUNTIF(OFFSET(class8_1,MATCH(Y$1,'8 класс'!$A:$A,0)-7+'Итог по классам'!$B135,,,),"ш")</f>
        <v>2</v>
      </c>
      <c r="Z135" s="111">
        <f ca="1">COUNTIF(OFFSET(class8_2,MATCH(Z$1,'8 класс'!$A:$A,0)-7+'Итог по классам'!$B135,,,),"Ф")</f>
        <v>0</v>
      </c>
      <c r="AA135" s="111">
        <f ca="1">COUNTIF(OFFSET(class8_2,MATCH(AA$1,'8 класс'!$A:$A,0)-7+'Итог по классам'!$B135,,,),"р")</f>
        <v>0</v>
      </c>
      <c r="AB135" s="111">
        <f ca="1">COUNTIF(OFFSET(class8_2,MATCH(AB$1,'8 класс'!$A:$A,0)-7+'Итог по классам'!$B135,,,),"ш")</f>
        <v>2</v>
      </c>
      <c r="AC135" s="112">
        <f t="shared" ref="AC135:AE135" ca="1" si="500">Z135+W135</f>
        <v>0</v>
      </c>
      <c r="AD135" s="113">
        <f t="shared" ca="1" si="500"/>
        <v>0</v>
      </c>
      <c r="AE135" s="113">
        <f t="shared" ca="1" si="500"/>
        <v>4</v>
      </c>
      <c r="AF135" s="114">
        <f ca="1">COUNTIF(OFFSET(class8_1,MATCH(AF$1,'8 класс'!$A:$A,0)-7+'Итог по классам'!$B135,,,),"Ф")</f>
        <v>0</v>
      </c>
      <c r="AG135" s="111">
        <f ca="1">COUNTIF(OFFSET(class8_1,MATCH(AG$1,'8 класс'!$A:$A,0)-7+'Итог по классам'!$B135,,,),"р")</f>
        <v>0</v>
      </c>
      <c r="AH135" s="111">
        <f ca="1">COUNTIF(OFFSET(class8_1,MATCH(AH$1,'8 класс'!$A:$A,0)-7+'Итог по классам'!$B135,,,),"ш")</f>
        <v>2</v>
      </c>
      <c r="AI135" s="111">
        <f ca="1">COUNTIF(OFFSET(class8_2,MATCH(AI$1,'8 класс'!$A:$A,0)-7+'Итог по классам'!$B135,,,),"Ф")</f>
        <v>0</v>
      </c>
      <c r="AJ135" s="111">
        <f ca="1">COUNTIF(OFFSET(class8_2,MATCH(AJ$1,'8 класс'!$A:$A,0)-7+'Итог по классам'!$B135,,,),"р")</f>
        <v>0</v>
      </c>
      <c r="AK135" s="111">
        <f ca="1">COUNTIF(OFFSET(class8_2,MATCH(AK$1,'8 класс'!$A:$A,0)-7+'Итог по классам'!$B135,,,),"ш")</f>
        <v>2</v>
      </c>
      <c r="AL135" s="112">
        <f t="shared" ref="AL135:AN135" ca="1" si="501">AI135+AF135</f>
        <v>0</v>
      </c>
      <c r="AM135" s="113">
        <f t="shared" ca="1" si="501"/>
        <v>0</v>
      </c>
      <c r="AN135" s="113">
        <f t="shared" ca="1" si="501"/>
        <v>4</v>
      </c>
    </row>
    <row r="136" spans="1:40" ht="15.75" x14ac:dyDescent="0.25">
      <c r="A136" s="68">
        <f t="shared" si="481"/>
        <v>4</v>
      </c>
      <c r="B136" s="23">
        <v>6</v>
      </c>
      <c r="C136" s="110" t="s">
        <v>96</v>
      </c>
      <c r="D136" s="110" t="s">
        <v>114</v>
      </c>
      <c r="E136" s="111">
        <f ca="1">COUNTIF(OFFSET(class8_1,MATCH(E$1,'8 класс'!$A:$A,0)-7+'Итог по классам'!$B136,,,),"Ф")</f>
        <v>0</v>
      </c>
      <c r="F136" s="111">
        <f ca="1">COUNTIF(OFFSET(class8_1,MATCH(F$1,'8 класс'!$A:$A,0)-7+'Итог по классам'!$B136,,,),"р")</f>
        <v>0</v>
      </c>
      <c r="G136" s="111">
        <f ca="1">COUNTIF(OFFSET(class8_1,MATCH(G$1,'8 класс'!$A:$A,0)-7+'Итог по классам'!$B136,,,),"ш")</f>
        <v>0</v>
      </c>
      <c r="H136" s="111">
        <f ca="1">COUNTIF(OFFSET(class8_2,MATCH(H$1,'8 класс'!$A:$A,0)-7+'Итог по классам'!$B136,,,),"Ф")</f>
        <v>0</v>
      </c>
      <c r="I136" s="111">
        <f ca="1">COUNTIF(OFFSET(class8_2,MATCH(I$1,'8 класс'!$A:$A,0)-7+'Итог по классам'!$B136,,,),"р")</f>
        <v>0</v>
      </c>
      <c r="J136" s="111">
        <f ca="1">COUNTIF(OFFSET(class8_2,MATCH(J$1,'8 класс'!$A:$A,0)-7+'Итог по классам'!$B136,,,),"ш")</f>
        <v>0</v>
      </c>
      <c r="K136" s="112">
        <f t="shared" ref="K136:M136" ca="1" si="502">H136+E136</f>
        <v>0</v>
      </c>
      <c r="L136" s="113">
        <f t="shared" ca="1" si="502"/>
        <v>0</v>
      </c>
      <c r="M136" s="113">
        <f t="shared" ca="1" si="502"/>
        <v>0</v>
      </c>
      <c r="N136" s="114">
        <f ca="1">COUNTIF(OFFSET(class8_1,MATCH(N$1,'8 класс'!$A:$A,0)-7+'Итог по классам'!$B136,,,),"Ф")</f>
        <v>0</v>
      </c>
      <c r="O136" s="111">
        <f ca="1">COUNTIF(OFFSET(class8_1,MATCH(O$1,'8 класс'!$A:$A,0)-7+'Итог по классам'!$B136,,,),"р")</f>
        <v>0</v>
      </c>
      <c r="P136" s="111">
        <f ca="1">COUNTIF(OFFSET(class8_1,MATCH(P$1,'8 класс'!$A:$A,0)-7+'Итог по классам'!$B136,,,),"ш")</f>
        <v>0</v>
      </c>
      <c r="Q136" s="111">
        <f ca="1">COUNTIF(OFFSET(class8_2,MATCH(Q$1,'8 класс'!$A:$A,0)-7+'Итог по классам'!$B136,,,),"Ф")</f>
        <v>0</v>
      </c>
      <c r="R136" s="111">
        <f ca="1">COUNTIF(OFFSET(class8_2,MATCH(R$1,'8 класс'!$A:$A,0)-7+'Итог по классам'!$B136,,,),"р")</f>
        <v>0</v>
      </c>
      <c r="S136" s="111">
        <f ca="1">COUNTIF(OFFSET(class8_2,MATCH(S$1,'8 класс'!$A:$A,0)-7+'Итог по классам'!$B136,,,),"ш")</f>
        <v>0</v>
      </c>
      <c r="T136" s="112">
        <f t="shared" ref="T136:V136" ca="1" si="503">Q136+N136</f>
        <v>0</v>
      </c>
      <c r="U136" s="113">
        <f t="shared" ca="1" si="503"/>
        <v>0</v>
      </c>
      <c r="V136" s="113">
        <f t="shared" ca="1" si="503"/>
        <v>0</v>
      </c>
      <c r="W136" s="114">
        <f ca="1">COUNTIF(OFFSET(class8_1,MATCH(W$1,'8 класс'!$A:$A,0)-7+'Итог по классам'!$B136,,,),"Ф")</f>
        <v>0</v>
      </c>
      <c r="X136" s="111">
        <f ca="1">COUNTIF(OFFSET(class8_1,MATCH(X$1,'8 класс'!$A:$A,0)-7+'Итог по классам'!$B136,,,),"р")</f>
        <v>0</v>
      </c>
      <c r="Y136" s="111">
        <f ca="1">COUNTIF(OFFSET(class8_1,MATCH(Y$1,'8 класс'!$A:$A,0)-7+'Итог по классам'!$B136,,,),"ш")</f>
        <v>0</v>
      </c>
      <c r="Z136" s="111">
        <f ca="1">COUNTIF(OFFSET(class8_2,MATCH(Z$1,'8 класс'!$A:$A,0)-7+'Итог по классам'!$B136,,,),"Ф")</f>
        <v>0</v>
      </c>
      <c r="AA136" s="111">
        <f ca="1">COUNTIF(OFFSET(class8_2,MATCH(AA$1,'8 класс'!$A:$A,0)-7+'Итог по классам'!$B136,,,),"р")</f>
        <v>0</v>
      </c>
      <c r="AB136" s="111">
        <f ca="1">COUNTIF(OFFSET(class8_2,MATCH(AB$1,'8 класс'!$A:$A,0)-7+'Итог по классам'!$B136,,,),"ш")</f>
        <v>0</v>
      </c>
      <c r="AC136" s="112">
        <f t="shared" ref="AC136:AE136" ca="1" si="504">Z136+W136</f>
        <v>0</v>
      </c>
      <c r="AD136" s="113">
        <f t="shared" ca="1" si="504"/>
        <v>0</v>
      </c>
      <c r="AE136" s="113">
        <f t="shared" ca="1" si="504"/>
        <v>0</v>
      </c>
      <c r="AF136" s="114">
        <f ca="1">COUNTIF(OFFSET(class8_1,MATCH(AF$1,'8 класс'!$A:$A,0)-7+'Итог по классам'!$B136,,,),"Ф")</f>
        <v>0</v>
      </c>
      <c r="AG136" s="111">
        <f ca="1">COUNTIF(OFFSET(class8_1,MATCH(AG$1,'8 класс'!$A:$A,0)-7+'Итог по классам'!$B136,,,),"р")</f>
        <v>0</v>
      </c>
      <c r="AH136" s="111">
        <f ca="1">COUNTIF(OFFSET(class8_1,MATCH(AH$1,'8 класс'!$A:$A,0)-7+'Итог по классам'!$B136,,,),"ш")</f>
        <v>0</v>
      </c>
      <c r="AI136" s="111">
        <f ca="1">COUNTIF(OFFSET(class8_2,MATCH(AI$1,'8 класс'!$A:$A,0)-7+'Итог по классам'!$B136,,,),"Ф")</f>
        <v>0</v>
      </c>
      <c r="AJ136" s="111">
        <f ca="1">COUNTIF(OFFSET(class8_2,MATCH(AJ$1,'8 класс'!$A:$A,0)-7+'Итог по классам'!$B136,,,),"р")</f>
        <v>0</v>
      </c>
      <c r="AK136" s="111">
        <f ca="1">COUNTIF(OFFSET(class8_2,MATCH(AK$1,'8 класс'!$A:$A,0)-7+'Итог по классам'!$B136,,,),"ш")</f>
        <v>0</v>
      </c>
      <c r="AL136" s="112">
        <f t="shared" ref="AL136:AN136" ca="1" si="505">AI136+AF136</f>
        <v>0</v>
      </c>
      <c r="AM136" s="113">
        <f t="shared" ca="1" si="505"/>
        <v>0</v>
      </c>
      <c r="AN136" s="113">
        <f t="shared" ca="1" si="505"/>
        <v>0</v>
      </c>
    </row>
    <row r="137" spans="1:40" ht="15.75" x14ac:dyDescent="0.25">
      <c r="A137" s="68">
        <f t="shared" si="481"/>
        <v>4</v>
      </c>
      <c r="B137" s="23">
        <v>7</v>
      </c>
      <c r="C137" s="110" t="s">
        <v>110</v>
      </c>
      <c r="D137" s="110" t="s">
        <v>114</v>
      </c>
      <c r="E137" s="111">
        <f ca="1">COUNTIF(OFFSET(class8_1,MATCH(E$1,'8 класс'!$A:$A,0)-7+'Итог по классам'!$B137,,,),"Ф")</f>
        <v>0</v>
      </c>
      <c r="F137" s="111">
        <f ca="1">COUNTIF(OFFSET(class8_1,MATCH(F$1,'8 класс'!$A:$A,0)-7+'Итог по классам'!$B137,,,),"р")</f>
        <v>0</v>
      </c>
      <c r="G137" s="111">
        <f ca="1">COUNTIF(OFFSET(class8_1,MATCH(G$1,'8 класс'!$A:$A,0)-7+'Итог по классам'!$B137,,,),"ш")</f>
        <v>3</v>
      </c>
      <c r="H137" s="111">
        <f ca="1">COUNTIF(OFFSET(class8_2,MATCH(H$1,'8 класс'!$A:$A,0)-7+'Итог по классам'!$B137,,,),"Ф")</f>
        <v>1</v>
      </c>
      <c r="I137" s="111">
        <f ca="1">COUNTIF(OFFSET(class8_2,MATCH(I$1,'8 класс'!$A:$A,0)-7+'Итог по классам'!$B137,,,),"р")</f>
        <v>0</v>
      </c>
      <c r="J137" s="111">
        <f ca="1">COUNTIF(OFFSET(class8_2,MATCH(J$1,'8 класс'!$A:$A,0)-7+'Итог по классам'!$B137,,,),"ш")</f>
        <v>2</v>
      </c>
      <c r="K137" s="112">
        <f t="shared" ref="K137:M137" ca="1" si="506">H137+E137</f>
        <v>1</v>
      </c>
      <c r="L137" s="113">
        <f t="shared" ca="1" si="506"/>
        <v>0</v>
      </c>
      <c r="M137" s="113">
        <f t="shared" ca="1" si="506"/>
        <v>5</v>
      </c>
      <c r="N137" s="114">
        <f ca="1">COUNTIF(OFFSET(class8_1,MATCH(N$1,'8 класс'!$A:$A,0)-7+'Итог по классам'!$B137,,,),"Ф")</f>
        <v>0</v>
      </c>
      <c r="O137" s="111">
        <f ca="1">COUNTIF(OFFSET(class8_1,MATCH(O$1,'8 класс'!$A:$A,0)-7+'Итог по классам'!$B137,,,),"р")</f>
        <v>0</v>
      </c>
      <c r="P137" s="111">
        <f ca="1">COUNTIF(OFFSET(class8_1,MATCH(P$1,'8 класс'!$A:$A,0)-7+'Итог по классам'!$B137,,,),"ш")</f>
        <v>3</v>
      </c>
      <c r="Q137" s="111">
        <f ca="1">COUNTIF(OFFSET(class8_2,MATCH(Q$1,'8 класс'!$A:$A,0)-7+'Итог по классам'!$B137,,,),"Ф")</f>
        <v>1</v>
      </c>
      <c r="R137" s="111">
        <f ca="1">COUNTIF(OFFSET(class8_2,MATCH(R$1,'8 класс'!$A:$A,0)-7+'Итог по классам'!$B137,,,),"р")</f>
        <v>0</v>
      </c>
      <c r="S137" s="111">
        <f ca="1">COUNTIF(OFFSET(class8_2,MATCH(S$1,'8 класс'!$A:$A,0)-7+'Итог по классам'!$B137,,,),"ш")</f>
        <v>2</v>
      </c>
      <c r="T137" s="112">
        <f t="shared" ref="T137:V137" ca="1" si="507">Q137+N137</f>
        <v>1</v>
      </c>
      <c r="U137" s="113">
        <f t="shared" ca="1" si="507"/>
        <v>0</v>
      </c>
      <c r="V137" s="113">
        <f t="shared" ca="1" si="507"/>
        <v>5</v>
      </c>
      <c r="W137" s="114">
        <f ca="1">COUNTIF(OFFSET(class8_1,MATCH(W$1,'8 класс'!$A:$A,0)-7+'Итог по классам'!$B137,,,),"Ф")</f>
        <v>0</v>
      </c>
      <c r="X137" s="111">
        <f ca="1">COUNTIF(OFFSET(class8_1,MATCH(X$1,'8 класс'!$A:$A,0)-7+'Итог по классам'!$B137,,,),"р")</f>
        <v>0</v>
      </c>
      <c r="Y137" s="111">
        <f ca="1">COUNTIF(OFFSET(class8_1,MATCH(Y$1,'8 класс'!$A:$A,0)-7+'Итог по классам'!$B137,,,),"ш")</f>
        <v>3</v>
      </c>
      <c r="Z137" s="111">
        <f ca="1">COUNTIF(OFFSET(class8_2,MATCH(Z$1,'8 класс'!$A:$A,0)-7+'Итог по классам'!$B137,,,),"Ф")</f>
        <v>1</v>
      </c>
      <c r="AA137" s="111">
        <f ca="1">COUNTIF(OFFSET(class8_2,MATCH(AA$1,'8 класс'!$A:$A,0)-7+'Итог по классам'!$B137,,,),"р")</f>
        <v>0</v>
      </c>
      <c r="AB137" s="111">
        <f ca="1">COUNTIF(OFFSET(class8_2,MATCH(AB$1,'8 класс'!$A:$A,0)-7+'Итог по классам'!$B137,,,),"ш")</f>
        <v>2</v>
      </c>
      <c r="AC137" s="112">
        <f t="shared" ref="AC137:AE137" ca="1" si="508">Z137+W137</f>
        <v>1</v>
      </c>
      <c r="AD137" s="113">
        <f t="shared" ca="1" si="508"/>
        <v>0</v>
      </c>
      <c r="AE137" s="113">
        <f t="shared" ca="1" si="508"/>
        <v>5</v>
      </c>
      <c r="AF137" s="114">
        <f ca="1">COUNTIF(OFFSET(class8_1,MATCH(AF$1,'8 класс'!$A:$A,0)-7+'Итог по классам'!$B137,,,),"Ф")</f>
        <v>0</v>
      </c>
      <c r="AG137" s="111">
        <f ca="1">COUNTIF(OFFSET(class8_1,MATCH(AG$1,'8 класс'!$A:$A,0)-7+'Итог по классам'!$B137,,,),"р")</f>
        <v>0</v>
      </c>
      <c r="AH137" s="111">
        <f ca="1">COUNTIF(OFFSET(class8_1,MATCH(AH$1,'8 класс'!$A:$A,0)-7+'Итог по классам'!$B137,,,),"ш")</f>
        <v>3</v>
      </c>
      <c r="AI137" s="111">
        <f ca="1">COUNTIF(OFFSET(class8_2,MATCH(AI$1,'8 класс'!$A:$A,0)-7+'Итог по классам'!$B137,,,),"Ф")</f>
        <v>1</v>
      </c>
      <c r="AJ137" s="111">
        <f ca="1">COUNTIF(OFFSET(class8_2,MATCH(AJ$1,'8 класс'!$A:$A,0)-7+'Итог по классам'!$B137,,,),"р")</f>
        <v>0</v>
      </c>
      <c r="AK137" s="111">
        <f ca="1">COUNTIF(OFFSET(class8_2,MATCH(AK$1,'8 класс'!$A:$A,0)-7+'Итог по классам'!$B137,,,),"ш")</f>
        <v>2</v>
      </c>
      <c r="AL137" s="112">
        <f t="shared" ref="AL137:AN137" ca="1" si="509">AI137+AF137</f>
        <v>1</v>
      </c>
      <c r="AM137" s="113">
        <f t="shared" ca="1" si="509"/>
        <v>0</v>
      </c>
      <c r="AN137" s="113">
        <f t="shared" ca="1" si="509"/>
        <v>5</v>
      </c>
    </row>
    <row r="138" spans="1:40" ht="15.75" x14ac:dyDescent="0.25">
      <c r="A138" s="68">
        <f t="shared" si="481"/>
        <v>4</v>
      </c>
      <c r="B138" s="23">
        <v>8</v>
      </c>
      <c r="C138" s="110" t="s">
        <v>111</v>
      </c>
      <c r="D138" s="110" t="s">
        <v>114</v>
      </c>
      <c r="E138" s="111">
        <f ca="1">COUNTIF(OFFSET(class8_1,MATCH(E$1,'8 класс'!$A:$A,0)-7+'Итог по классам'!$B138,,,),"Ф")</f>
        <v>0</v>
      </c>
      <c r="F138" s="111">
        <f ca="1">COUNTIF(OFFSET(class8_1,MATCH(F$1,'8 класс'!$A:$A,0)-7+'Итог по классам'!$B138,,,),"р")</f>
        <v>0</v>
      </c>
      <c r="G138" s="111">
        <f ca="1">COUNTIF(OFFSET(class8_1,MATCH(G$1,'8 класс'!$A:$A,0)-7+'Итог по классам'!$B138,,,),"ш")</f>
        <v>2</v>
      </c>
      <c r="H138" s="111">
        <f ca="1">COUNTIF(OFFSET(class8_2,MATCH(H$1,'8 класс'!$A:$A,0)-7+'Итог по классам'!$B138,,,),"Ф")</f>
        <v>0</v>
      </c>
      <c r="I138" s="111">
        <f ca="1">COUNTIF(OFFSET(class8_2,MATCH(I$1,'8 класс'!$A:$A,0)-7+'Итог по классам'!$B138,,,),"р")</f>
        <v>0</v>
      </c>
      <c r="J138" s="111">
        <f ca="1">COUNTIF(OFFSET(class8_2,MATCH(J$1,'8 класс'!$A:$A,0)-7+'Итог по классам'!$B138,,,),"ш")</f>
        <v>3</v>
      </c>
      <c r="K138" s="112">
        <f t="shared" ref="K138:M138" ca="1" si="510">H138+E138</f>
        <v>0</v>
      </c>
      <c r="L138" s="113">
        <f t="shared" ca="1" si="510"/>
        <v>0</v>
      </c>
      <c r="M138" s="113">
        <f t="shared" ca="1" si="510"/>
        <v>5</v>
      </c>
      <c r="N138" s="114">
        <f ca="1">COUNTIF(OFFSET(class8_1,MATCH(N$1,'8 класс'!$A:$A,0)-7+'Итог по классам'!$B138,,,),"Ф")</f>
        <v>0</v>
      </c>
      <c r="O138" s="111">
        <f ca="1">COUNTIF(OFFSET(class8_1,MATCH(O$1,'8 класс'!$A:$A,0)-7+'Итог по классам'!$B138,,,),"р")</f>
        <v>0</v>
      </c>
      <c r="P138" s="111">
        <f ca="1">COUNTIF(OFFSET(class8_1,MATCH(P$1,'8 класс'!$A:$A,0)-7+'Итог по классам'!$B138,,,),"ш")</f>
        <v>2</v>
      </c>
      <c r="Q138" s="111">
        <f ca="1">COUNTIF(OFFSET(class8_2,MATCH(Q$1,'8 класс'!$A:$A,0)-7+'Итог по классам'!$B138,,,),"Ф")</f>
        <v>0</v>
      </c>
      <c r="R138" s="111">
        <f ca="1">COUNTIF(OFFSET(class8_2,MATCH(R$1,'8 класс'!$A:$A,0)-7+'Итог по классам'!$B138,,,),"р")</f>
        <v>0</v>
      </c>
      <c r="S138" s="111">
        <f ca="1">COUNTIF(OFFSET(class8_2,MATCH(S$1,'8 класс'!$A:$A,0)-7+'Итог по классам'!$B138,,,),"ш")</f>
        <v>3</v>
      </c>
      <c r="T138" s="112">
        <f t="shared" ref="T138:V138" ca="1" si="511">Q138+N138</f>
        <v>0</v>
      </c>
      <c r="U138" s="113">
        <f t="shared" ca="1" si="511"/>
        <v>0</v>
      </c>
      <c r="V138" s="113">
        <f t="shared" ca="1" si="511"/>
        <v>5</v>
      </c>
      <c r="W138" s="114">
        <f ca="1">COUNTIF(OFFSET(class8_1,MATCH(W$1,'8 класс'!$A:$A,0)-7+'Итог по классам'!$B138,,,),"Ф")</f>
        <v>0</v>
      </c>
      <c r="X138" s="111">
        <f ca="1">COUNTIF(OFFSET(class8_1,MATCH(X$1,'8 класс'!$A:$A,0)-7+'Итог по классам'!$B138,,,),"р")</f>
        <v>0</v>
      </c>
      <c r="Y138" s="111">
        <f ca="1">COUNTIF(OFFSET(class8_1,MATCH(Y$1,'8 класс'!$A:$A,0)-7+'Итог по классам'!$B138,,,),"ш")</f>
        <v>2</v>
      </c>
      <c r="Z138" s="111">
        <f ca="1">COUNTIF(OFFSET(class8_2,MATCH(Z$1,'8 класс'!$A:$A,0)-7+'Итог по классам'!$B138,,,),"Ф")</f>
        <v>0</v>
      </c>
      <c r="AA138" s="111">
        <f ca="1">COUNTIF(OFFSET(class8_2,MATCH(AA$1,'8 класс'!$A:$A,0)-7+'Итог по классам'!$B138,,,),"р")</f>
        <v>0</v>
      </c>
      <c r="AB138" s="111">
        <f ca="1">COUNTIF(OFFSET(class8_2,MATCH(AB$1,'8 класс'!$A:$A,0)-7+'Итог по классам'!$B138,,,),"ш")</f>
        <v>3</v>
      </c>
      <c r="AC138" s="112">
        <f t="shared" ref="AC138:AE138" ca="1" si="512">Z138+W138</f>
        <v>0</v>
      </c>
      <c r="AD138" s="113">
        <f t="shared" ca="1" si="512"/>
        <v>0</v>
      </c>
      <c r="AE138" s="113">
        <f t="shared" ca="1" si="512"/>
        <v>5</v>
      </c>
      <c r="AF138" s="114">
        <f ca="1">COUNTIF(OFFSET(class8_1,MATCH(AF$1,'8 класс'!$A:$A,0)-7+'Итог по классам'!$B138,,,),"Ф")</f>
        <v>0</v>
      </c>
      <c r="AG138" s="111">
        <f ca="1">COUNTIF(OFFSET(class8_1,MATCH(AG$1,'8 класс'!$A:$A,0)-7+'Итог по классам'!$B138,,,),"р")</f>
        <v>0</v>
      </c>
      <c r="AH138" s="111">
        <f ca="1">COUNTIF(OFFSET(class8_1,MATCH(AH$1,'8 класс'!$A:$A,0)-7+'Итог по классам'!$B138,,,),"ш")</f>
        <v>2</v>
      </c>
      <c r="AI138" s="111">
        <f ca="1">COUNTIF(OFFSET(class8_2,MATCH(AI$1,'8 класс'!$A:$A,0)-7+'Итог по классам'!$B138,,,),"Ф")</f>
        <v>0</v>
      </c>
      <c r="AJ138" s="111">
        <f ca="1">COUNTIF(OFFSET(class8_2,MATCH(AJ$1,'8 класс'!$A:$A,0)-7+'Итог по классам'!$B138,,,),"р")</f>
        <v>0</v>
      </c>
      <c r="AK138" s="111">
        <f ca="1">COUNTIF(OFFSET(class8_2,MATCH(AK$1,'8 класс'!$A:$A,0)-7+'Итог по классам'!$B138,,,),"ш")</f>
        <v>3</v>
      </c>
      <c r="AL138" s="112">
        <f t="shared" ref="AL138:AN138" ca="1" si="513">AI138+AF138</f>
        <v>0</v>
      </c>
      <c r="AM138" s="113">
        <f t="shared" ca="1" si="513"/>
        <v>0</v>
      </c>
      <c r="AN138" s="113">
        <f t="shared" ca="1" si="513"/>
        <v>5</v>
      </c>
    </row>
    <row r="139" spans="1:40" ht="15.75" x14ac:dyDescent="0.25">
      <c r="A139" s="68">
        <f t="shared" si="481"/>
        <v>4</v>
      </c>
      <c r="B139" s="23">
        <v>9</v>
      </c>
      <c r="C139" s="110" t="s">
        <v>112</v>
      </c>
      <c r="D139" s="110" t="s">
        <v>114</v>
      </c>
      <c r="E139" s="111">
        <f ca="1">COUNTIF(OFFSET(class8_1,MATCH(E$1,'8 класс'!$A:$A,0)-7+'Итог по классам'!$B139,,,),"Ф")</f>
        <v>0</v>
      </c>
      <c r="F139" s="111">
        <f ca="1">COUNTIF(OFFSET(class8_1,MATCH(F$1,'8 класс'!$A:$A,0)-7+'Итог по классам'!$B139,,,),"р")</f>
        <v>0</v>
      </c>
      <c r="G139" s="111">
        <f ca="1">COUNTIF(OFFSET(class8_1,MATCH(G$1,'8 класс'!$A:$A,0)-7+'Итог по классам'!$B139,,,),"ш")</f>
        <v>1</v>
      </c>
      <c r="H139" s="111">
        <f ca="1">COUNTIF(OFFSET(class8_2,MATCH(H$1,'8 класс'!$A:$A,0)-7+'Итог по классам'!$B139,,,),"Ф")</f>
        <v>0</v>
      </c>
      <c r="I139" s="111">
        <f ca="1">COUNTIF(OFFSET(class8_2,MATCH(I$1,'8 класс'!$A:$A,0)-7+'Итог по классам'!$B139,,,),"р")</f>
        <v>0</v>
      </c>
      <c r="J139" s="111">
        <f ca="1">COUNTIF(OFFSET(class8_2,MATCH(J$1,'8 класс'!$A:$A,0)-7+'Итог по классам'!$B139,,,),"ш")</f>
        <v>1</v>
      </c>
      <c r="K139" s="112">
        <f t="shared" ref="K139:M139" ca="1" si="514">H139+E139</f>
        <v>0</v>
      </c>
      <c r="L139" s="113">
        <f t="shared" ca="1" si="514"/>
        <v>0</v>
      </c>
      <c r="M139" s="113">
        <f t="shared" ca="1" si="514"/>
        <v>2</v>
      </c>
      <c r="N139" s="114">
        <f ca="1">COUNTIF(OFFSET(class8_1,MATCH(N$1,'8 класс'!$A:$A,0)-7+'Итог по классам'!$B139,,,),"Ф")</f>
        <v>0</v>
      </c>
      <c r="O139" s="111">
        <f ca="1">COUNTIF(OFFSET(class8_1,MATCH(O$1,'8 класс'!$A:$A,0)-7+'Итог по классам'!$B139,,,),"р")</f>
        <v>0</v>
      </c>
      <c r="P139" s="111">
        <f ca="1">COUNTIF(OFFSET(class8_1,MATCH(P$1,'8 класс'!$A:$A,0)-7+'Итог по классам'!$B139,,,),"ш")</f>
        <v>1</v>
      </c>
      <c r="Q139" s="111">
        <f ca="1">COUNTIF(OFFSET(class8_2,MATCH(Q$1,'8 класс'!$A:$A,0)-7+'Итог по классам'!$B139,,,),"Ф")</f>
        <v>0</v>
      </c>
      <c r="R139" s="111">
        <f ca="1">COUNTIF(OFFSET(class8_2,MATCH(R$1,'8 класс'!$A:$A,0)-7+'Итог по классам'!$B139,,,),"р")</f>
        <v>0</v>
      </c>
      <c r="S139" s="111">
        <f ca="1">COUNTIF(OFFSET(class8_2,MATCH(S$1,'8 класс'!$A:$A,0)-7+'Итог по классам'!$B139,,,),"ш")</f>
        <v>1</v>
      </c>
      <c r="T139" s="112">
        <f t="shared" ref="T139:V139" ca="1" si="515">Q139+N139</f>
        <v>0</v>
      </c>
      <c r="U139" s="113">
        <f t="shared" ca="1" si="515"/>
        <v>0</v>
      </c>
      <c r="V139" s="113">
        <f t="shared" ca="1" si="515"/>
        <v>2</v>
      </c>
      <c r="W139" s="114">
        <f ca="1">COUNTIF(OFFSET(class8_1,MATCH(W$1,'8 класс'!$A:$A,0)-7+'Итог по классам'!$B139,,,),"Ф")</f>
        <v>0</v>
      </c>
      <c r="X139" s="111">
        <f ca="1">COUNTIF(OFFSET(class8_1,MATCH(X$1,'8 класс'!$A:$A,0)-7+'Итог по классам'!$B139,,,),"р")</f>
        <v>0</v>
      </c>
      <c r="Y139" s="111">
        <f ca="1">COUNTIF(OFFSET(class8_1,MATCH(Y$1,'8 класс'!$A:$A,0)-7+'Итог по классам'!$B139,,,),"ш")</f>
        <v>1</v>
      </c>
      <c r="Z139" s="111">
        <f ca="1">COUNTIF(OFFSET(class8_2,MATCH(Z$1,'8 класс'!$A:$A,0)-7+'Итог по классам'!$B139,,,),"Ф")</f>
        <v>0</v>
      </c>
      <c r="AA139" s="111">
        <f ca="1">COUNTIF(OFFSET(class8_2,MATCH(AA$1,'8 класс'!$A:$A,0)-7+'Итог по классам'!$B139,,,),"р")</f>
        <v>0</v>
      </c>
      <c r="AB139" s="111">
        <f ca="1">COUNTIF(OFFSET(class8_2,MATCH(AB$1,'8 класс'!$A:$A,0)-7+'Итог по классам'!$B139,,,),"ш")</f>
        <v>1</v>
      </c>
      <c r="AC139" s="112">
        <f t="shared" ref="AC139:AE139" ca="1" si="516">Z139+W139</f>
        <v>0</v>
      </c>
      <c r="AD139" s="113">
        <f t="shared" ca="1" si="516"/>
        <v>0</v>
      </c>
      <c r="AE139" s="113">
        <f t="shared" ca="1" si="516"/>
        <v>2</v>
      </c>
      <c r="AF139" s="114">
        <f ca="1">COUNTIF(OFFSET(class8_1,MATCH(AF$1,'8 класс'!$A:$A,0)-7+'Итог по классам'!$B139,,,),"Ф")</f>
        <v>0</v>
      </c>
      <c r="AG139" s="111">
        <f ca="1">COUNTIF(OFFSET(class8_1,MATCH(AG$1,'8 класс'!$A:$A,0)-7+'Итог по классам'!$B139,,,),"р")</f>
        <v>0</v>
      </c>
      <c r="AH139" s="111">
        <f ca="1">COUNTIF(OFFSET(class8_1,MATCH(AH$1,'8 класс'!$A:$A,0)-7+'Итог по классам'!$B139,,,),"ш")</f>
        <v>1</v>
      </c>
      <c r="AI139" s="111">
        <f ca="1">COUNTIF(OFFSET(class8_2,MATCH(AI$1,'8 класс'!$A:$A,0)-7+'Итог по классам'!$B139,,,),"Ф")</f>
        <v>0</v>
      </c>
      <c r="AJ139" s="111">
        <f ca="1">COUNTIF(OFFSET(class8_2,MATCH(AJ$1,'8 класс'!$A:$A,0)-7+'Итог по классам'!$B139,,,),"р")</f>
        <v>0</v>
      </c>
      <c r="AK139" s="111">
        <f ca="1">COUNTIF(OFFSET(class8_2,MATCH(AK$1,'8 класс'!$A:$A,0)-7+'Итог по классам'!$B139,,,),"ш")</f>
        <v>1</v>
      </c>
      <c r="AL139" s="112">
        <f t="shared" ref="AL139:AN139" ca="1" si="517">AI139+AF139</f>
        <v>0</v>
      </c>
      <c r="AM139" s="113">
        <f t="shared" ca="1" si="517"/>
        <v>0</v>
      </c>
      <c r="AN139" s="113">
        <f t="shared" ca="1" si="517"/>
        <v>2</v>
      </c>
    </row>
    <row r="140" spans="1:40" ht="15.75" x14ac:dyDescent="0.25">
      <c r="A140" s="68">
        <f t="shared" si="481"/>
        <v>4</v>
      </c>
      <c r="B140" s="23">
        <v>10</v>
      </c>
      <c r="C140" s="110" t="s">
        <v>97</v>
      </c>
      <c r="D140" s="110" t="s">
        <v>114</v>
      </c>
      <c r="E140" s="111">
        <f ca="1">COUNTIF(OFFSET(class8_1,MATCH(E$1,'8 класс'!$A:$A,0)-7+'Итог по классам'!$B140,,,),"Ф")</f>
        <v>0</v>
      </c>
      <c r="F140" s="111">
        <f ca="1">COUNTIF(OFFSET(class8_1,MATCH(F$1,'8 класс'!$A:$A,0)-7+'Итог по классам'!$B140,,,),"р")</f>
        <v>0</v>
      </c>
      <c r="G140" s="111">
        <f ca="1">COUNTIF(OFFSET(class8_1,MATCH(G$1,'8 класс'!$A:$A,0)-7+'Итог по классам'!$B140,,,),"ш")</f>
        <v>1</v>
      </c>
      <c r="H140" s="111">
        <f ca="1">COUNTIF(OFFSET(class8_2,MATCH(H$1,'8 класс'!$A:$A,0)-7+'Итог по классам'!$B140,,,),"Ф")</f>
        <v>1</v>
      </c>
      <c r="I140" s="111">
        <f ca="1">COUNTIF(OFFSET(class8_2,MATCH(I$1,'8 класс'!$A:$A,0)-7+'Итог по классам'!$B140,,,),"р")</f>
        <v>0</v>
      </c>
      <c r="J140" s="111">
        <f ca="1">COUNTIF(OFFSET(class8_2,MATCH(J$1,'8 класс'!$A:$A,0)-7+'Итог по классам'!$B140,,,),"ш")</f>
        <v>0</v>
      </c>
      <c r="K140" s="112">
        <f t="shared" ref="K140:M140" ca="1" si="518">H140+E140</f>
        <v>1</v>
      </c>
      <c r="L140" s="113">
        <f t="shared" ca="1" si="518"/>
        <v>0</v>
      </c>
      <c r="M140" s="113">
        <f t="shared" ca="1" si="518"/>
        <v>1</v>
      </c>
      <c r="N140" s="114">
        <f ca="1">COUNTIF(OFFSET(class8_1,MATCH(N$1,'8 класс'!$A:$A,0)-7+'Итог по классам'!$B140,,,),"Ф")</f>
        <v>0</v>
      </c>
      <c r="O140" s="111">
        <f ca="1">COUNTIF(OFFSET(class8_1,MATCH(O$1,'8 класс'!$A:$A,0)-7+'Итог по классам'!$B140,,,),"р")</f>
        <v>0</v>
      </c>
      <c r="P140" s="111">
        <f ca="1">COUNTIF(OFFSET(class8_1,MATCH(P$1,'8 класс'!$A:$A,0)-7+'Итог по классам'!$B140,,,),"ш")</f>
        <v>1</v>
      </c>
      <c r="Q140" s="111">
        <f ca="1">COUNTIF(OFFSET(class8_2,MATCH(Q$1,'8 класс'!$A:$A,0)-7+'Итог по классам'!$B140,,,),"Ф")</f>
        <v>1</v>
      </c>
      <c r="R140" s="111">
        <f ca="1">COUNTIF(OFFSET(class8_2,MATCH(R$1,'8 класс'!$A:$A,0)-7+'Итог по классам'!$B140,,,),"р")</f>
        <v>0</v>
      </c>
      <c r="S140" s="111">
        <f ca="1">COUNTIF(OFFSET(class8_2,MATCH(S$1,'8 класс'!$A:$A,0)-7+'Итог по классам'!$B140,,,),"ш")</f>
        <v>0</v>
      </c>
      <c r="T140" s="112">
        <f t="shared" ref="T140:V140" ca="1" si="519">Q140+N140</f>
        <v>1</v>
      </c>
      <c r="U140" s="113">
        <f t="shared" ca="1" si="519"/>
        <v>0</v>
      </c>
      <c r="V140" s="113">
        <f t="shared" ca="1" si="519"/>
        <v>1</v>
      </c>
      <c r="W140" s="114">
        <f ca="1">COUNTIF(OFFSET(class8_1,MATCH(W$1,'8 класс'!$A:$A,0)-7+'Итог по классам'!$B140,,,),"Ф")</f>
        <v>0</v>
      </c>
      <c r="X140" s="111">
        <f ca="1">COUNTIF(OFFSET(class8_1,MATCH(X$1,'8 класс'!$A:$A,0)-7+'Итог по классам'!$B140,,,),"р")</f>
        <v>0</v>
      </c>
      <c r="Y140" s="111">
        <f ca="1">COUNTIF(OFFSET(class8_1,MATCH(Y$1,'8 класс'!$A:$A,0)-7+'Итог по классам'!$B140,,,),"ш")</f>
        <v>1</v>
      </c>
      <c r="Z140" s="111">
        <f ca="1">COUNTIF(OFFSET(class8_2,MATCH(Z$1,'8 класс'!$A:$A,0)-7+'Итог по классам'!$B140,,,),"Ф")</f>
        <v>1</v>
      </c>
      <c r="AA140" s="111">
        <f ca="1">COUNTIF(OFFSET(class8_2,MATCH(AA$1,'8 класс'!$A:$A,0)-7+'Итог по классам'!$B140,,,),"р")</f>
        <v>0</v>
      </c>
      <c r="AB140" s="111">
        <f ca="1">COUNTIF(OFFSET(class8_2,MATCH(AB$1,'8 класс'!$A:$A,0)-7+'Итог по классам'!$B140,,,),"ш")</f>
        <v>0</v>
      </c>
      <c r="AC140" s="112">
        <f t="shared" ref="AC140:AE140" ca="1" si="520">Z140+W140</f>
        <v>1</v>
      </c>
      <c r="AD140" s="113">
        <f t="shared" ca="1" si="520"/>
        <v>0</v>
      </c>
      <c r="AE140" s="113">
        <f t="shared" ca="1" si="520"/>
        <v>1</v>
      </c>
      <c r="AF140" s="114">
        <f ca="1">COUNTIF(OFFSET(class8_1,MATCH(AF$1,'8 класс'!$A:$A,0)-7+'Итог по классам'!$B140,,,),"Ф")</f>
        <v>0</v>
      </c>
      <c r="AG140" s="111">
        <f ca="1">COUNTIF(OFFSET(class8_1,MATCH(AG$1,'8 класс'!$A:$A,0)-7+'Итог по классам'!$B140,,,),"р")</f>
        <v>0</v>
      </c>
      <c r="AH140" s="111">
        <f ca="1">COUNTIF(OFFSET(class8_1,MATCH(AH$1,'8 класс'!$A:$A,0)-7+'Итог по классам'!$B140,,,),"ш")</f>
        <v>1</v>
      </c>
      <c r="AI140" s="111">
        <f ca="1">COUNTIF(OFFSET(class8_2,MATCH(AI$1,'8 класс'!$A:$A,0)-7+'Итог по классам'!$B140,,,),"Ф")</f>
        <v>1</v>
      </c>
      <c r="AJ140" s="111">
        <f ca="1">COUNTIF(OFFSET(class8_2,MATCH(AJ$1,'8 класс'!$A:$A,0)-7+'Итог по классам'!$B140,,,),"р")</f>
        <v>0</v>
      </c>
      <c r="AK140" s="111">
        <f ca="1">COUNTIF(OFFSET(class8_2,MATCH(AK$1,'8 класс'!$A:$A,0)-7+'Итог по классам'!$B140,,,),"ш")</f>
        <v>0</v>
      </c>
      <c r="AL140" s="112">
        <f t="shared" ref="AL140:AN140" ca="1" si="521">AI140+AF140</f>
        <v>1</v>
      </c>
      <c r="AM140" s="113">
        <f t="shared" ca="1" si="521"/>
        <v>0</v>
      </c>
      <c r="AN140" s="113">
        <f t="shared" ca="1" si="521"/>
        <v>1</v>
      </c>
    </row>
    <row r="141" spans="1:40" ht="15.75" x14ac:dyDescent="0.25">
      <c r="A141" s="68">
        <f t="shared" si="481"/>
        <v>4</v>
      </c>
      <c r="B141" s="23">
        <v>11</v>
      </c>
      <c r="C141" s="110" t="s">
        <v>98</v>
      </c>
      <c r="D141" s="110" t="s">
        <v>114</v>
      </c>
      <c r="E141" s="111">
        <f ca="1">COUNTIF(OFFSET(class8_1,MATCH(E$1,'8 класс'!$A:$A,0)-7+'Итог по классам'!$B141,,,),"Ф")</f>
        <v>0</v>
      </c>
      <c r="F141" s="111">
        <f ca="1">COUNTIF(OFFSET(class8_1,MATCH(F$1,'8 класс'!$A:$A,0)-7+'Итог по классам'!$B141,,,),"р")</f>
        <v>0</v>
      </c>
      <c r="G141" s="111">
        <f ca="1">COUNTIF(OFFSET(class8_1,MATCH(G$1,'8 класс'!$A:$A,0)-7+'Итог по классам'!$B141,,,),"ш")</f>
        <v>1</v>
      </c>
      <c r="H141" s="111">
        <f ca="1">COUNTIF(OFFSET(class8_2,MATCH(H$1,'8 класс'!$A:$A,0)-7+'Итог по классам'!$B141,,,),"Ф")</f>
        <v>0</v>
      </c>
      <c r="I141" s="111">
        <f ca="1">COUNTIF(OFFSET(class8_2,MATCH(I$1,'8 класс'!$A:$A,0)-7+'Итог по классам'!$B141,,,),"р")</f>
        <v>0</v>
      </c>
      <c r="J141" s="111">
        <f ca="1">COUNTIF(OFFSET(class8_2,MATCH(J$1,'8 класс'!$A:$A,0)-7+'Итог по классам'!$B141,,,),"ш")</f>
        <v>0</v>
      </c>
      <c r="K141" s="112">
        <f t="shared" ref="K141:M141" ca="1" si="522">H141+E141</f>
        <v>0</v>
      </c>
      <c r="L141" s="113">
        <f t="shared" ca="1" si="522"/>
        <v>0</v>
      </c>
      <c r="M141" s="113">
        <f t="shared" ca="1" si="522"/>
        <v>1</v>
      </c>
      <c r="N141" s="114">
        <f ca="1">COUNTIF(OFFSET(class8_1,MATCH(N$1,'8 класс'!$A:$A,0)-7+'Итог по классам'!$B141,,,),"Ф")</f>
        <v>0</v>
      </c>
      <c r="O141" s="111">
        <f ca="1">COUNTIF(OFFSET(class8_1,MATCH(O$1,'8 класс'!$A:$A,0)-7+'Итог по классам'!$B141,,,),"р")</f>
        <v>0</v>
      </c>
      <c r="P141" s="111">
        <f ca="1">COUNTIF(OFFSET(class8_1,MATCH(P$1,'8 класс'!$A:$A,0)-7+'Итог по классам'!$B141,,,),"ш")</f>
        <v>1</v>
      </c>
      <c r="Q141" s="111">
        <f ca="1">COUNTIF(OFFSET(class8_2,MATCH(Q$1,'8 класс'!$A:$A,0)-7+'Итог по классам'!$B141,,,),"Ф")</f>
        <v>0</v>
      </c>
      <c r="R141" s="111">
        <f ca="1">COUNTIF(OFFSET(class8_2,MATCH(R$1,'8 класс'!$A:$A,0)-7+'Итог по классам'!$B141,,,),"р")</f>
        <v>0</v>
      </c>
      <c r="S141" s="111">
        <f ca="1">COUNTIF(OFFSET(class8_2,MATCH(S$1,'8 класс'!$A:$A,0)-7+'Итог по классам'!$B141,,,),"ш")</f>
        <v>0</v>
      </c>
      <c r="T141" s="112">
        <f t="shared" ref="T141:V141" ca="1" si="523">Q141+N141</f>
        <v>0</v>
      </c>
      <c r="U141" s="113">
        <f t="shared" ca="1" si="523"/>
        <v>0</v>
      </c>
      <c r="V141" s="113">
        <f t="shared" ca="1" si="523"/>
        <v>1</v>
      </c>
      <c r="W141" s="114">
        <f ca="1">COUNTIF(OFFSET(class8_1,MATCH(W$1,'8 класс'!$A:$A,0)-7+'Итог по классам'!$B141,,,),"Ф")</f>
        <v>0</v>
      </c>
      <c r="X141" s="111">
        <f ca="1">COUNTIF(OFFSET(class8_1,MATCH(X$1,'8 класс'!$A:$A,0)-7+'Итог по классам'!$B141,,,),"р")</f>
        <v>0</v>
      </c>
      <c r="Y141" s="111">
        <f ca="1">COUNTIF(OFFSET(class8_1,MATCH(Y$1,'8 класс'!$A:$A,0)-7+'Итог по классам'!$B141,,,),"ш")</f>
        <v>1</v>
      </c>
      <c r="Z141" s="111">
        <f ca="1">COUNTIF(OFFSET(class8_2,MATCH(Z$1,'8 класс'!$A:$A,0)-7+'Итог по классам'!$B141,,,),"Ф")</f>
        <v>0</v>
      </c>
      <c r="AA141" s="111">
        <f ca="1">COUNTIF(OFFSET(class8_2,MATCH(AA$1,'8 класс'!$A:$A,0)-7+'Итог по классам'!$B141,,,),"р")</f>
        <v>0</v>
      </c>
      <c r="AB141" s="111">
        <f ca="1">COUNTIF(OFFSET(class8_2,MATCH(AB$1,'8 класс'!$A:$A,0)-7+'Итог по классам'!$B141,,,),"ш")</f>
        <v>0</v>
      </c>
      <c r="AC141" s="112">
        <f t="shared" ref="AC141:AE141" ca="1" si="524">Z141+W141</f>
        <v>0</v>
      </c>
      <c r="AD141" s="113">
        <f t="shared" ca="1" si="524"/>
        <v>0</v>
      </c>
      <c r="AE141" s="113">
        <f t="shared" ca="1" si="524"/>
        <v>1</v>
      </c>
      <c r="AF141" s="114">
        <f ca="1">COUNTIF(OFFSET(class8_1,MATCH(AF$1,'8 класс'!$A:$A,0)-7+'Итог по классам'!$B141,,,),"Ф")</f>
        <v>0</v>
      </c>
      <c r="AG141" s="111">
        <f ca="1">COUNTIF(OFFSET(class8_1,MATCH(AG$1,'8 класс'!$A:$A,0)-7+'Итог по классам'!$B141,,,),"р")</f>
        <v>0</v>
      </c>
      <c r="AH141" s="111">
        <f ca="1">COUNTIF(OFFSET(class8_1,MATCH(AH$1,'8 класс'!$A:$A,0)-7+'Итог по классам'!$B141,,,),"ш")</f>
        <v>1</v>
      </c>
      <c r="AI141" s="111">
        <f ca="1">COUNTIF(OFFSET(class8_2,MATCH(AI$1,'8 класс'!$A:$A,0)-7+'Итог по классам'!$B141,,,),"Ф")</f>
        <v>0</v>
      </c>
      <c r="AJ141" s="111">
        <f ca="1">COUNTIF(OFFSET(class8_2,MATCH(AJ$1,'8 класс'!$A:$A,0)-7+'Итог по классам'!$B141,,,),"р")</f>
        <v>0</v>
      </c>
      <c r="AK141" s="111">
        <f ca="1">COUNTIF(OFFSET(class8_2,MATCH(AK$1,'8 класс'!$A:$A,0)-7+'Итог по классам'!$B141,,,),"ш")</f>
        <v>0</v>
      </c>
      <c r="AL141" s="112">
        <f t="shared" ref="AL141:AN141" ca="1" si="525">AI141+AF141</f>
        <v>0</v>
      </c>
      <c r="AM141" s="113">
        <f t="shared" ca="1" si="525"/>
        <v>0</v>
      </c>
      <c r="AN141" s="113">
        <f t="shared" ca="1" si="525"/>
        <v>1</v>
      </c>
    </row>
    <row r="142" spans="1:40" ht="15.75" x14ac:dyDescent="0.25">
      <c r="A142" s="68">
        <f t="shared" si="481"/>
        <v>4</v>
      </c>
      <c r="B142" s="23">
        <v>12</v>
      </c>
      <c r="C142" s="110" t="s">
        <v>107</v>
      </c>
      <c r="D142" s="110" t="s">
        <v>114</v>
      </c>
      <c r="E142" s="111">
        <f ca="1">COUNTIF(OFFSET(class8_1,MATCH(E$1,'8 класс'!$A:$A,0)-7+'Итог по классам'!$B142,,,),"Ф")</f>
        <v>0</v>
      </c>
      <c r="F142" s="111">
        <f ca="1">COUNTIF(OFFSET(class8_1,MATCH(F$1,'8 класс'!$A:$A,0)-7+'Итог по классам'!$B142,,,),"р")</f>
        <v>0</v>
      </c>
      <c r="G142" s="111">
        <f ca="1">COUNTIF(OFFSET(class8_1,MATCH(G$1,'8 класс'!$A:$A,0)-7+'Итог по классам'!$B142,,,),"ш")</f>
        <v>0</v>
      </c>
      <c r="H142" s="111">
        <f ca="1">COUNTIF(OFFSET(class8_2,MATCH(H$1,'8 класс'!$A:$A,0)-7+'Итог по классам'!$B142,,,),"Ф")</f>
        <v>1</v>
      </c>
      <c r="I142" s="111">
        <f ca="1">COUNTIF(OFFSET(class8_2,MATCH(I$1,'8 класс'!$A:$A,0)-7+'Итог по классам'!$B142,,,),"р")</f>
        <v>0</v>
      </c>
      <c r="J142" s="111">
        <f ca="1">COUNTIF(OFFSET(class8_2,MATCH(J$1,'8 класс'!$A:$A,0)-7+'Итог по классам'!$B142,,,),"ш")</f>
        <v>0</v>
      </c>
      <c r="K142" s="112">
        <f t="shared" ref="K142:M142" ca="1" si="526">H142+E142</f>
        <v>1</v>
      </c>
      <c r="L142" s="113">
        <f t="shared" ca="1" si="526"/>
        <v>0</v>
      </c>
      <c r="M142" s="113">
        <f t="shared" ca="1" si="526"/>
        <v>0</v>
      </c>
      <c r="N142" s="114">
        <f ca="1">COUNTIF(OFFSET(class8_1,MATCH(N$1,'8 класс'!$A:$A,0)-7+'Итог по классам'!$B142,,,),"Ф")</f>
        <v>0</v>
      </c>
      <c r="O142" s="111">
        <f ca="1">COUNTIF(OFFSET(class8_1,MATCH(O$1,'8 класс'!$A:$A,0)-7+'Итог по классам'!$B142,,,),"р")</f>
        <v>0</v>
      </c>
      <c r="P142" s="111">
        <f ca="1">COUNTIF(OFFSET(class8_1,MATCH(P$1,'8 класс'!$A:$A,0)-7+'Итог по классам'!$B142,,,),"ш")</f>
        <v>0</v>
      </c>
      <c r="Q142" s="111">
        <f ca="1">COUNTIF(OFFSET(class8_2,MATCH(Q$1,'8 класс'!$A:$A,0)-7+'Итог по классам'!$B142,,,),"Ф")</f>
        <v>2</v>
      </c>
      <c r="R142" s="111">
        <f ca="1">COUNTIF(OFFSET(class8_2,MATCH(R$1,'8 класс'!$A:$A,0)-7+'Итог по классам'!$B142,,,),"р")</f>
        <v>0</v>
      </c>
      <c r="S142" s="111">
        <f ca="1">COUNTIF(OFFSET(class8_2,MATCH(S$1,'8 класс'!$A:$A,0)-7+'Итог по классам'!$B142,,,),"ш")</f>
        <v>0</v>
      </c>
      <c r="T142" s="112">
        <f t="shared" ref="T142:V142" ca="1" si="527">Q142+N142</f>
        <v>2</v>
      </c>
      <c r="U142" s="113">
        <f t="shared" ca="1" si="527"/>
        <v>0</v>
      </c>
      <c r="V142" s="113">
        <f t="shared" ca="1" si="527"/>
        <v>0</v>
      </c>
      <c r="W142" s="114">
        <f ca="1">COUNTIF(OFFSET(class8_1,MATCH(W$1,'8 класс'!$A:$A,0)-7+'Итог по классам'!$B142,,,),"Ф")</f>
        <v>0</v>
      </c>
      <c r="X142" s="111">
        <f ca="1">COUNTIF(OFFSET(class8_1,MATCH(X$1,'8 класс'!$A:$A,0)-7+'Итог по классам'!$B142,,,),"р")</f>
        <v>0</v>
      </c>
      <c r="Y142" s="111">
        <f ca="1">COUNTIF(OFFSET(class8_1,MATCH(Y$1,'8 класс'!$A:$A,0)-7+'Итог по классам'!$B142,,,),"ш")</f>
        <v>0</v>
      </c>
      <c r="Z142" s="111">
        <f ca="1">COUNTIF(OFFSET(class8_2,MATCH(Z$1,'8 класс'!$A:$A,0)-7+'Итог по классам'!$B142,,,),"Ф")</f>
        <v>1</v>
      </c>
      <c r="AA142" s="111">
        <f ca="1">COUNTIF(OFFSET(class8_2,MATCH(AA$1,'8 класс'!$A:$A,0)-7+'Итог по классам'!$B142,,,),"р")</f>
        <v>0</v>
      </c>
      <c r="AB142" s="111">
        <f ca="1">COUNTIF(OFFSET(class8_2,MATCH(AB$1,'8 класс'!$A:$A,0)-7+'Итог по классам'!$B142,,,),"ш")</f>
        <v>0</v>
      </c>
      <c r="AC142" s="112">
        <f t="shared" ref="AC142:AE142" ca="1" si="528">Z142+W142</f>
        <v>1</v>
      </c>
      <c r="AD142" s="113">
        <f t="shared" ca="1" si="528"/>
        <v>0</v>
      </c>
      <c r="AE142" s="113">
        <f t="shared" ca="1" si="528"/>
        <v>0</v>
      </c>
      <c r="AF142" s="114">
        <f ca="1">COUNTIF(OFFSET(class8_1,MATCH(AF$1,'8 класс'!$A:$A,0)-7+'Итог по классам'!$B142,,,),"Ф")</f>
        <v>0</v>
      </c>
      <c r="AG142" s="111">
        <f ca="1">COUNTIF(OFFSET(class8_1,MATCH(AG$1,'8 класс'!$A:$A,0)-7+'Итог по классам'!$B142,,,),"р")</f>
        <v>0</v>
      </c>
      <c r="AH142" s="111">
        <f ca="1">COUNTIF(OFFSET(class8_1,MATCH(AH$1,'8 класс'!$A:$A,0)-7+'Итог по классам'!$B142,,,),"ш")</f>
        <v>0</v>
      </c>
      <c r="AI142" s="111">
        <f ca="1">COUNTIF(OFFSET(class8_2,MATCH(AI$1,'8 класс'!$A:$A,0)-7+'Итог по классам'!$B142,,,),"Ф")</f>
        <v>0</v>
      </c>
      <c r="AJ142" s="111">
        <f ca="1">COUNTIF(OFFSET(class8_2,MATCH(AJ$1,'8 класс'!$A:$A,0)-7+'Итог по классам'!$B142,,,),"р")</f>
        <v>0</v>
      </c>
      <c r="AK142" s="111">
        <f ca="1">COUNTIF(OFFSET(class8_2,MATCH(AK$1,'8 класс'!$A:$A,0)-7+'Итог по классам'!$B142,,,),"ш")</f>
        <v>0</v>
      </c>
      <c r="AL142" s="112">
        <f t="shared" ref="AL142:AN142" ca="1" si="529">AI142+AF142</f>
        <v>0</v>
      </c>
      <c r="AM142" s="113">
        <f t="shared" ca="1" si="529"/>
        <v>0</v>
      </c>
      <c r="AN142" s="113">
        <f t="shared" ca="1" si="529"/>
        <v>0</v>
      </c>
    </row>
    <row r="143" spans="1:40" ht="15.75" x14ac:dyDescent="0.25">
      <c r="A143" s="68">
        <f t="shared" si="481"/>
        <v>4</v>
      </c>
      <c r="B143" s="23">
        <v>13</v>
      </c>
      <c r="C143" s="110" t="s">
        <v>115</v>
      </c>
      <c r="D143" s="110" t="s">
        <v>114</v>
      </c>
      <c r="E143" s="111">
        <f ca="1">COUNTIF(OFFSET(class8_1,MATCH(E$1,'8 класс'!$A:$A,0)-7+'Итог по классам'!$B143,,,),"Ф")</f>
        <v>0</v>
      </c>
      <c r="F143" s="111">
        <f ca="1">COUNTIF(OFFSET(class8_1,MATCH(F$1,'8 класс'!$A:$A,0)-7+'Итог по классам'!$B143,,,),"р")</f>
        <v>0</v>
      </c>
      <c r="G143" s="111">
        <f ca="1">COUNTIF(OFFSET(class8_1,MATCH(G$1,'8 класс'!$A:$A,0)-7+'Итог по классам'!$B143,,,),"ш")</f>
        <v>0</v>
      </c>
      <c r="H143" s="111">
        <f ca="1">COUNTIF(OFFSET(class8_2,MATCH(H$1,'8 класс'!$A:$A,0)-7+'Итог по классам'!$B143,,,),"Ф")</f>
        <v>1</v>
      </c>
      <c r="I143" s="111">
        <f ca="1">COUNTIF(OFFSET(class8_2,MATCH(I$1,'8 класс'!$A:$A,0)-7+'Итог по классам'!$B143,,,),"р")</f>
        <v>0</v>
      </c>
      <c r="J143" s="111">
        <f ca="1">COUNTIF(OFFSET(class8_2,MATCH(J$1,'8 класс'!$A:$A,0)-7+'Итог по классам'!$B143,,,),"ш")</f>
        <v>0</v>
      </c>
      <c r="K143" s="112">
        <f t="shared" ref="K143:M143" ca="1" si="530">H143+E143</f>
        <v>1</v>
      </c>
      <c r="L143" s="113">
        <f t="shared" ca="1" si="530"/>
        <v>0</v>
      </c>
      <c r="M143" s="113">
        <f t="shared" ca="1" si="530"/>
        <v>0</v>
      </c>
      <c r="N143" s="114">
        <f ca="1">COUNTIF(OFFSET(class8_1,MATCH(N$1,'8 класс'!$A:$A,0)-7+'Итог по классам'!$B143,,,),"Ф")</f>
        <v>0</v>
      </c>
      <c r="O143" s="111">
        <f ca="1">COUNTIF(OFFSET(class8_1,MATCH(O$1,'8 класс'!$A:$A,0)-7+'Итог по классам'!$B143,,,),"р")</f>
        <v>0</v>
      </c>
      <c r="P143" s="111">
        <f ca="1">COUNTIF(OFFSET(class8_1,MATCH(P$1,'8 класс'!$A:$A,0)-7+'Итог по классам'!$B143,,,),"ш")</f>
        <v>0</v>
      </c>
      <c r="Q143" s="111">
        <f ca="1">COUNTIF(OFFSET(class8_2,MATCH(Q$1,'8 класс'!$A:$A,0)-7+'Итог по классам'!$B143,,,),"Ф")</f>
        <v>0</v>
      </c>
      <c r="R143" s="111">
        <f ca="1">COUNTIF(OFFSET(class8_2,MATCH(R$1,'8 класс'!$A:$A,0)-7+'Итог по классам'!$B143,,,),"р")</f>
        <v>0</v>
      </c>
      <c r="S143" s="111">
        <f ca="1">COUNTIF(OFFSET(class8_2,MATCH(S$1,'8 класс'!$A:$A,0)-7+'Итог по классам'!$B143,,,),"ш")</f>
        <v>0</v>
      </c>
      <c r="T143" s="112">
        <f t="shared" ref="T143:V143" ca="1" si="531">Q143+N143</f>
        <v>0</v>
      </c>
      <c r="U143" s="113">
        <f t="shared" ca="1" si="531"/>
        <v>0</v>
      </c>
      <c r="V143" s="113">
        <f t="shared" ca="1" si="531"/>
        <v>0</v>
      </c>
      <c r="W143" s="114">
        <f ca="1">COUNTIF(OFFSET(class8_1,MATCH(W$1,'8 класс'!$A:$A,0)-7+'Итог по классам'!$B143,,,),"Ф")</f>
        <v>0</v>
      </c>
      <c r="X143" s="111">
        <f ca="1">COUNTIF(OFFSET(class8_1,MATCH(X$1,'8 класс'!$A:$A,0)-7+'Итог по классам'!$B143,,,),"р")</f>
        <v>0</v>
      </c>
      <c r="Y143" s="111">
        <f ca="1">COUNTIF(OFFSET(class8_1,MATCH(Y$1,'8 класс'!$A:$A,0)-7+'Итог по классам'!$B143,,,),"ш")</f>
        <v>0</v>
      </c>
      <c r="Z143" s="111">
        <f ca="1">COUNTIF(OFFSET(class8_2,MATCH(Z$1,'8 класс'!$A:$A,0)-7+'Итог по классам'!$B143,,,),"Ф")</f>
        <v>1</v>
      </c>
      <c r="AA143" s="111">
        <f ca="1">COUNTIF(OFFSET(class8_2,MATCH(AA$1,'8 класс'!$A:$A,0)-7+'Итог по классам'!$B143,,,),"р")</f>
        <v>0</v>
      </c>
      <c r="AB143" s="111">
        <f ca="1">COUNTIF(OFFSET(class8_2,MATCH(AB$1,'8 класс'!$A:$A,0)-7+'Итог по классам'!$B143,,,),"ш")</f>
        <v>0</v>
      </c>
      <c r="AC143" s="112">
        <f t="shared" ref="AC143:AE143" ca="1" si="532">Z143+W143</f>
        <v>1</v>
      </c>
      <c r="AD143" s="113">
        <f t="shared" ca="1" si="532"/>
        <v>0</v>
      </c>
      <c r="AE143" s="113">
        <f t="shared" ca="1" si="532"/>
        <v>0</v>
      </c>
      <c r="AF143" s="114">
        <f ca="1">COUNTIF(OFFSET(class8_1,MATCH(AF$1,'8 класс'!$A:$A,0)-7+'Итог по классам'!$B143,,,),"Ф")</f>
        <v>0</v>
      </c>
      <c r="AG143" s="111">
        <f ca="1">COUNTIF(OFFSET(class8_1,MATCH(AG$1,'8 класс'!$A:$A,0)-7+'Итог по классам'!$B143,,,),"р")</f>
        <v>0</v>
      </c>
      <c r="AH143" s="111">
        <f ca="1">COUNTIF(OFFSET(class8_1,MATCH(AH$1,'8 класс'!$A:$A,0)-7+'Итог по классам'!$B143,,,),"ш")</f>
        <v>0</v>
      </c>
      <c r="AI143" s="111">
        <f ca="1">COUNTIF(OFFSET(class8_2,MATCH(AI$1,'8 класс'!$A:$A,0)-7+'Итог по классам'!$B143,,,),"Ф")</f>
        <v>0</v>
      </c>
      <c r="AJ143" s="111">
        <f ca="1">COUNTIF(OFFSET(class8_2,MATCH(AJ$1,'8 класс'!$A:$A,0)-7+'Итог по классам'!$B143,,,),"р")</f>
        <v>0</v>
      </c>
      <c r="AK143" s="111">
        <f ca="1">COUNTIF(OFFSET(class8_2,MATCH(AK$1,'8 класс'!$A:$A,0)-7+'Итог по классам'!$B143,,,),"ш")</f>
        <v>0</v>
      </c>
      <c r="AL143" s="112">
        <f t="shared" ref="AL143:AN143" ca="1" si="533">AI143+AF143</f>
        <v>0</v>
      </c>
      <c r="AM143" s="113">
        <f t="shared" ca="1" si="533"/>
        <v>0</v>
      </c>
      <c r="AN143" s="113">
        <f t="shared" ca="1" si="533"/>
        <v>0</v>
      </c>
    </row>
    <row r="144" spans="1:40" ht="15.75" x14ac:dyDescent="0.25">
      <c r="A144" s="68">
        <f t="shared" si="481"/>
        <v>4</v>
      </c>
      <c r="B144" s="23">
        <v>14</v>
      </c>
      <c r="C144" s="110" t="s">
        <v>100</v>
      </c>
      <c r="D144" s="110" t="s">
        <v>114</v>
      </c>
      <c r="E144" s="111">
        <f ca="1">COUNTIF(OFFSET(class8_1,MATCH(E$1,'8 класс'!$A:$A,0)-7+'Итог по классам'!$B144,,,),"Ф")</f>
        <v>0</v>
      </c>
      <c r="F144" s="111">
        <f ca="1">COUNTIF(OFFSET(class8_1,MATCH(F$1,'8 класс'!$A:$A,0)-7+'Итог по классам'!$B144,,,),"р")</f>
        <v>0</v>
      </c>
      <c r="G144" s="111">
        <f ca="1">COUNTIF(OFFSET(class8_1,MATCH(G$1,'8 класс'!$A:$A,0)-7+'Итог по классам'!$B144,,,),"ш")</f>
        <v>0</v>
      </c>
      <c r="H144" s="111">
        <f ca="1">COUNTIF(OFFSET(class8_2,MATCH(H$1,'8 класс'!$A:$A,0)-7+'Итог по классам'!$B144,,,),"Ф")</f>
        <v>1</v>
      </c>
      <c r="I144" s="111">
        <f ca="1">COUNTIF(OFFSET(class8_2,MATCH(I$1,'8 класс'!$A:$A,0)-7+'Итог по классам'!$B144,,,),"р")</f>
        <v>0</v>
      </c>
      <c r="J144" s="111">
        <f ca="1">COUNTIF(OFFSET(class8_2,MATCH(J$1,'8 класс'!$A:$A,0)-7+'Итог по классам'!$B144,,,),"ш")</f>
        <v>0</v>
      </c>
      <c r="K144" s="112">
        <f t="shared" ref="K144:M144" ca="1" si="534">H144+E144</f>
        <v>1</v>
      </c>
      <c r="L144" s="113">
        <f t="shared" ca="1" si="534"/>
        <v>0</v>
      </c>
      <c r="M144" s="113">
        <f t="shared" ca="1" si="534"/>
        <v>0</v>
      </c>
      <c r="N144" s="114">
        <f ca="1">COUNTIF(OFFSET(class8_1,MATCH(N$1,'8 класс'!$A:$A,0)-7+'Итог по классам'!$B144,,,),"Ф")</f>
        <v>0</v>
      </c>
      <c r="O144" s="111">
        <f ca="1">COUNTIF(OFFSET(class8_1,MATCH(O$1,'8 класс'!$A:$A,0)-7+'Итог по классам'!$B144,,,),"р")</f>
        <v>0</v>
      </c>
      <c r="P144" s="111">
        <f ca="1">COUNTIF(OFFSET(class8_1,MATCH(P$1,'8 класс'!$A:$A,0)-7+'Итог по классам'!$B144,,,),"ш")</f>
        <v>0</v>
      </c>
      <c r="Q144" s="111">
        <f ca="1">COUNTIF(OFFSET(class8_2,MATCH(Q$1,'8 класс'!$A:$A,0)-7+'Итог по классам'!$B144,,,),"Ф")</f>
        <v>1</v>
      </c>
      <c r="R144" s="111">
        <f ca="1">COUNTIF(OFFSET(class8_2,MATCH(R$1,'8 класс'!$A:$A,0)-7+'Итог по классам'!$B144,,,),"р")</f>
        <v>0</v>
      </c>
      <c r="S144" s="111">
        <f ca="1">COUNTIF(OFFSET(class8_2,MATCH(S$1,'8 класс'!$A:$A,0)-7+'Итог по классам'!$B144,,,),"ш")</f>
        <v>1</v>
      </c>
      <c r="T144" s="112">
        <f t="shared" ref="T144:V144" ca="1" si="535">Q144+N144</f>
        <v>1</v>
      </c>
      <c r="U144" s="113">
        <f t="shared" ca="1" si="535"/>
        <v>0</v>
      </c>
      <c r="V144" s="113">
        <f t="shared" ca="1" si="535"/>
        <v>1</v>
      </c>
      <c r="W144" s="114">
        <f ca="1">COUNTIF(OFFSET(class8_1,MATCH(W$1,'8 класс'!$A:$A,0)-7+'Итог по классам'!$B144,,,),"Ф")</f>
        <v>0</v>
      </c>
      <c r="X144" s="111">
        <f ca="1">COUNTIF(OFFSET(class8_1,MATCH(X$1,'8 класс'!$A:$A,0)-7+'Итог по классам'!$B144,,,),"р")</f>
        <v>0</v>
      </c>
      <c r="Y144" s="111">
        <f ca="1">COUNTIF(OFFSET(class8_1,MATCH(Y$1,'8 класс'!$A:$A,0)-7+'Итог по классам'!$B144,,,),"ш")</f>
        <v>0</v>
      </c>
      <c r="Z144" s="111">
        <f ca="1">COUNTIF(OFFSET(class8_2,MATCH(Z$1,'8 класс'!$A:$A,0)-7+'Итог по классам'!$B144,,,),"Ф")</f>
        <v>1</v>
      </c>
      <c r="AA144" s="111">
        <f ca="1">COUNTIF(OFFSET(class8_2,MATCH(AA$1,'8 класс'!$A:$A,0)-7+'Итог по классам'!$B144,,,),"р")</f>
        <v>0</v>
      </c>
      <c r="AB144" s="111">
        <f ca="1">COUNTIF(OFFSET(class8_2,MATCH(AB$1,'8 класс'!$A:$A,0)-7+'Итог по классам'!$B144,,,),"ш")</f>
        <v>0</v>
      </c>
      <c r="AC144" s="112">
        <f t="shared" ref="AC144:AE144" ca="1" si="536">Z144+W144</f>
        <v>1</v>
      </c>
      <c r="AD144" s="113">
        <f t="shared" ca="1" si="536"/>
        <v>0</v>
      </c>
      <c r="AE144" s="113">
        <f t="shared" ca="1" si="536"/>
        <v>0</v>
      </c>
      <c r="AF144" s="114">
        <f ca="1">COUNTIF(OFFSET(class8_1,MATCH(AF$1,'8 класс'!$A:$A,0)-7+'Итог по классам'!$B144,,,),"Ф")</f>
        <v>0</v>
      </c>
      <c r="AG144" s="111">
        <f ca="1">COUNTIF(OFFSET(class8_1,MATCH(AG$1,'8 класс'!$A:$A,0)-7+'Итог по классам'!$B144,,,),"р")</f>
        <v>0</v>
      </c>
      <c r="AH144" s="111">
        <f ca="1">COUNTIF(OFFSET(class8_1,MATCH(AH$1,'8 класс'!$A:$A,0)-7+'Итог по классам'!$B144,,,),"ш")</f>
        <v>0</v>
      </c>
      <c r="AI144" s="111">
        <f ca="1">COUNTIF(OFFSET(class8_2,MATCH(AI$1,'8 класс'!$A:$A,0)-7+'Итог по классам'!$B144,,,),"Ф")</f>
        <v>1</v>
      </c>
      <c r="AJ144" s="111">
        <f ca="1">COUNTIF(OFFSET(class8_2,MATCH(AJ$1,'8 класс'!$A:$A,0)-7+'Итог по классам'!$B144,,,),"р")</f>
        <v>0</v>
      </c>
      <c r="AK144" s="111">
        <f ca="1">COUNTIF(OFFSET(class8_2,MATCH(AK$1,'8 класс'!$A:$A,0)-7+'Итог по классам'!$B144,,,),"ш")</f>
        <v>0</v>
      </c>
      <c r="AL144" s="112">
        <f t="shared" ref="AL144:AN144" ca="1" si="537">AI144+AF144</f>
        <v>1</v>
      </c>
      <c r="AM144" s="113">
        <f t="shared" ca="1" si="537"/>
        <v>0</v>
      </c>
      <c r="AN144" s="113">
        <f t="shared" ca="1" si="537"/>
        <v>0</v>
      </c>
    </row>
    <row r="145" spans="1:40" ht="15.75" x14ac:dyDescent="0.25">
      <c r="A145" s="68">
        <f t="shared" si="481"/>
        <v>4</v>
      </c>
      <c r="B145" s="23">
        <v>15</v>
      </c>
      <c r="C145" s="110" t="s">
        <v>101</v>
      </c>
      <c r="D145" s="110" t="s">
        <v>114</v>
      </c>
      <c r="E145" s="111">
        <f ca="1">COUNTIF(OFFSET(class8_1,MATCH(E$1,'8 класс'!$A:$A,0)-7+'Итог по классам'!$B145,,,),"Ф")</f>
        <v>0</v>
      </c>
      <c r="F145" s="111">
        <f ca="1">COUNTIF(OFFSET(class8_1,MATCH(F$1,'8 класс'!$A:$A,0)-7+'Итог по классам'!$B145,,,),"р")</f>
        <v>0</v>
      </c>
      <c r="G145" s="111">
        <f ca="1">COUNTIF(OFFSET(class8_1,MATCH(G$1,'8 класс'!$A:$A,0)-7+'Итог по классам'!$B145,,,),"ш")</f>
        <v>1</v>
      </c>
      <c r="H145" s="111">
        <f ca="1">COUNTIF(OFFSET(class8_2,MATCH(H$1,'8 класс'!$A:$A,0)-7+'Итог по классам'!$B145,,,),"Ф")</f>
        <v>1</v>
      </c>
      <c r="I145" s="111">
        <f ca="1">COUNTIF(OFFSET(class8_2,MATCH(I$1,'8 класс'!$A:$A,0)-7+'Итог по классам'!$B145,,,),"р")</f>
        <v>0</v>
      </c>
      <c r="J145" s="111">
        <f ca="1">COUNTIF(OFFSET(class8_2,MATCH(J$1,'8 класс'!$A:$A,0)-7+'Итог по классам'!$B145,,,),"ш")</f>
        <v>1</v>
      </c>
      <c r="K145" s="112">
        <f t="shared" ref="K145:M145" ca="1" si="538">H145+E145</f>
        <v>1</v>
      </c>
      <c r="L145" s="113">
        <f t="shared" ca="1" si="538"/>
        <v>0</v>
      </c>
      <c r="M145" s="113">
        <f t="shared" ca="1" si="538"/>
        <v>2</v>
      </c>
      <c r="N145" s="114">
        <f ca="1">COUNTIF(OFFSET(class8_1,MATCH(N$1,'8 класс'!$A:$A,0)-7+'Итог по классам'!$B145,,,),"Ф")</f>
        <v>0</v>
      </c>
      <c r="O145" s="111">
        <f ca="1">COUNTIF(OFFSET(class8_1,MATCH(O$1,'8 класс'!$A:$A,0)-7+'Итог по классам'!$B145,,,),"р")</f>
        <v>0</v>
      </c>
      <c r="P145" s="111">
        <f ca="1">COUNTIF(OFFSET(class8_1,MATCH(P$1,'8 класс'!$A:$A,0)-7+'Итог по классам'!$B145,,,),"ш")</f>
        <v>1</v>
      </c>
      <c r="Q145" s="111">
        <f ca="1">COUNTIF(OFFSET(class8_2,MATCH(Q$1,'8 класс'!$A:$A,0)-7+'Итог по классам'!$B145,,,),"Ф")</f>
        <v>1</v>
      </c>
      <c r="R145" s="111">
        <f ca="1">COUNTIF(OFFSET(class8_2,MATCH(R$1,'8 класс'!$A:$A,0)-7+'Итог по классам'!$B145,,,),"р")</f>
        <v>0</v>
      </c>
      <c r="S145" s="111">
        <f ca="1">COUNTIF(OFFSET(class8_2,MATCH(S$1,'8 класс'!$A:$A,0)-7+'Итог по классам'!$B145,,,),"ш")</f>
        <v>1</v>
      </c>
      <c r="T145" s="112">
        <f t="shared" ref="T145:V145" ca="1" si="539">Q145+N145</f>
        <v>1</v>
      </c>
      <c r="U145" s="113">
        <f t="shared" ca="1" si="539"/>
        <v>0</v>
      </c>
      <c r="V145" s="113">
        <f t="shared" ca="1" si="539"/>
        <v>2</v>
      </c>
      <c r="W145" s="114">
        <f ca="1">COUNTIF(OFFSET(class8_1,MATCH(W$1,'8 класс'!$A:$A,0)-7+'Итог по классам'!$B145,,,),"Ф")</f>
        <v>0</v>
      </c>
      <c r="X145" s="111">
        <f ca="1">COUNTIF(OFFSET(class8_1,MATCH(X$1,'8 класс'!$A:$A,0)-7+'Итог по классам'!$B145,,,),"р")</f>
        <v>0</v>
      </c>
      <c r="Y145" s="111">
        <f ca="1">COUNTIF(OFFSET(class8_1,MATCH(Y$1,'8 класс'!$A:$A,0)-7+'Итог по классам'!$B145,,,),"ш")</f>
        <v>1</v>
      </c>
      <c r="Z145" s="111">
        <f ca="1">COUNTIF(OFFSET(class8_2,MATCH(Z$1,'8 класс'!$A:$A,0)-7+'Итог по классам'!$B145,,,),"Ф")</f>
        <v>2</v>
      </c>
      <c r="AA145" s="111">
        <f ca="1">COUNTIF(OFFSET(class8_2,MATCH(AA$1,'8 класс'!$A:$A,0)-7+'Итог по классам'!$B145,,,),"р")</f>
        <v>0</v>
      </c>
      <c r="AB145" s="111">
        <f ca="1">COUNTIF(OFFSET(class8_2,MATCH(AB$1,'8 класс'!$A:$A,0)-7+'Итог по классам'!$B145,,,),"ш")</f>
        <v>1</v>
      </c>
      <c r="AC145" s="112">
        <f t="shared" ref="AC145:AE145" ca="1" si="540">Z145+W145</f>
        <v>2</v>
      </c>
      <c r="AD145" s="113">
        <f t="shared" ca="1" si="540"/>
        <v>0</v>
      </c>
      <c r="AE145" s="113">
        <f t="shared" ca="1" si="540"/>
        <v>2</v>
      </c>
      <c r="AF145" s="114">
        <f ca="1">COUNTIF(OFFSET(class8_1,MATCH(AF$1,'8 класс'!$A:$A,0)-7+'Итог по классам'!$B145,,,),"Ф")</f>
        <v>0</v>
      </c>
      <c r="AG145" s="111">
        <f ca="1">COUNTIF(OFFSET(class8_1,MATCH(AG$1,'8 класс'!$A:$A,0)-7+'Итог по классам'!$B145,,,),"р")</f>
        <v>0</v>
      </c>
      <c r="AH145" s="111">
        <f ca="1">COUNTIF(OFFSET(class8_1,MATCH(AH$1,'8 класс'!$A:$A,0)-7+'Итог по классам'!$B145,,,),"ш")</f>
        <v>1</v>
      </c>
      <c r="AI145" s="111">
        <f ca="1">COUNTIF(OFFSET(class8_2,MATCH(AI$1,'8 класс'!$A:$A,0)-7+'Итог по классам'!$B145,,,),"Ф")</f>
        <v>1</v>
      </c>
      <c r="AJ145" s="111">
        <f ca="1">COUNTIF(OFFSET(class8_2,MATCH(AJ$1,'8 класс'!$A:$A,0)-7+'Итог по классам'!$B145,,,),"р")</f>
        <v>0</v>
      </c>
      <c r="AK145" s="111">
        <f ca="1">COUNTIF(OFFSET(class8_2,MATCH(AK$1,'8 класс'!$A:$A,0)-7+'Итог по классам'!$B145,,,),"ш")</f>
        <v>1</v>
      </c>
      <c r="AL145" s="112">
        <f t="shared" ref="AL145:AN145" ca="1" si="541">AI145+AF145</f>
        <v>1</v>
      </c>
      <c r="AM145" s="113">
        <f t="shared" ca="1" si="541"/>
        <v>0</v>
      </c>
      <c r="AN145" s="113">
        <f t="shared" ca="1" si="541"/>
        <v>2</v>
      </c>
    </row>
    <row r="146" spans="1:40" ht="15.75" x14ac:dyDescent="0.25">
      <c r="A146" s="68">
        <f t="shared" si="481"/>
        <v>4</v>
      </c>
      <c r="B146" s="23">
        <v>16</v>
      </c>
      <c r="C146" s="110" t="s">
        <v>102</v>
      </c>
      <c r="D146" s="110" t="s">
        <v>114</v>
      </c>
      <c r="E146" s="111">
        <f ca="1">COUNTIF(OFFSET(class8_1,MATCH(E$1,'8 класс'!$A:$A,0)-7+'Итог по классам'!$B146,,,),"Ф")</f>
        <v>0</v>
      </c>
      <c r="F146" s="111">
        <f ca="1">COUNTIF(OFFSET(class8_1,MATCH(F$1,'8 класс'!$A:$A,0)-7+'Итог по классам'!$B146,,,),"р")</f>
        <v>0</v>
      </c>
      <c r="G146" s="111">
        <f ca="1">COUNTIF(OFFSET(class8_1,MATCH(G$1,'8 класс'!$A:$A,0)-7+'Итог по классам'!$B146,,,),"ш")</f>
        <v>1</v>
      </c>
      <c r="H146" s="111">
        <f ca="1">COUNTIF(OFFSET(class8_2,MATCH(H$1,'8 класс'!$A:$A,0)-7+'Итог по классам'!$B146,,,),"Ф")</f>
        <v>0</v>
      </c>
      <c r="I146" s="111">
        <f ca="1">COUNTIF(OFFSET(class8_2,MATCH(I$1,'8 класс'!$A:$A,0)-7+'Итог по классам'!$B146,,,),"р")</f>
        <v>0</v>
      </c>
      <c r="J146" s="111">
        <f ca="1">COUNTIF(OFFSET(class8_2,MATCH(J$1,'8 класс'!$A:$A,0)-7+'Итог по классам'!$B146,,,),"ш")</f>
        <v>0</v>
      </c>
      <c r="K146" s="112">
        <f t="shared" ref="K146:M146" ca="1" si="542">H146+E146</f>
        <v>0</v>
      </c>
      <c r="L146" s="113">
        <f t="shared" ca="1" si="542"/>
        <v>0</v>
      </c>
      <c r="M146" s="113">
        <f t="shared" ca="1" si="542"/>
        <v>1</v>
      </c>
      <c r="N146" s="114">
        <f ca="1">COUNTIF(OFFSET(class8_1,MATCH(N$1,'8 класс'!$A:$A,0)-7+'Итог по классам'!$B146,,,),"Ф")</f>
        <v>0</v>
      </c>
      <c r="O146" s="111">
        <f ca="1">COUNTIF(OFFSET(class8_1,MATCH(O$1,'8 класс'!$A:$A,0)-7+'Итог по классам'!$B146,,,),"р")</f>
        <v>0</v>
      </c>
      <c r="P146" s="111">
        <f ca="1">COUNTIF(OFFSET(class8_1,MATCH(P$1,'8 класс'!$A:$A,0)-7+'Итог по классам'!$B146,,,),"ш")</f>
        <v>1</v>
      </c>
      <c r="Q146" s="111">
        <f ca="1">COUNTIF(OFFSET(class8_2,MATCH(Q$1,'8 класс'!$A:$A,0)-7+'Итог по классам'!$B146,,,),"Ф")</f>
        <v>0</v>
      </c>
      <c r="R146" s="111">
        <f ca="1">COUNTIF(OFFSET(class8_2,MATCH(R$1,'8 класс'!$A:$A,0)-7+'Итог по классам'!$B146,,,),"р")</f>
        <v>0</v>
      </c>
      <c r="S146" s="111">
        <f ca="1">COUNTIF(OFFSET(class8_2,MATCH(S$1,'8 класс'!$A:$A,0)-7+'Итог по классам'!$B146,,,),"ш")</f>
        <v>0</v>
      </c>
      <c r="T146" s="112">
        <f t="shared" ref="T146:V146" ca="1" si="543">Q146+N146</f>
        <v>0</v>
      </c>
      <c r="U146" s="113">
        <f t="shared" ca="1" si="543"/>
        <v>0</v>
      </c>
      <c r="V146" s="113">
        <f t="shared" ca="1" si="543"/>
        <v>1</v>
      </c>
      <c r="W146" s="114">
        <f ca="1">COUNTIF(OFFSET(class8_1,MATCH(W$1,'8 класс'!$A:$A,0)-7+'Итог по классам'!$B146,,,),"Ф")</f>
        <v>0</v>
      </c>
      <c r="X146" s="111">
        <f ca="1">COUNTIF(OFFSET(class8_1,MATCH(X$1,'8 класс'!$A:$A,0)-7+'Итог по классам'!$B146,,,),"р")</f>
        <v>0</v>
      </c>
      <c r="Y146" s="111">
        <f ca="1">COUNTIF(OFFSET(class8_1,MATCH(Y$1,'8 класс'!$A:$A,0)-7+'Итог по классам'!$B146,,,),"ш")</f>
        <v>1</v>
      </c>
      <c r="Z146" s="111">
        <f ca="1">COUNTIF(OFFSET(class8_2,MATCH(Z$1,'8 класс'!$A:$A,0)-7+'Итог по классам'!$B146,,,),"Ф")</f>
        <v>0</v>
      </c>
      <c r="AA146" s="111">
        <f ca="1">COUNTIF(OFFSET(class8_2,MATCH(AA$1,'8 класс'!$A:$A,0)-7+'Итог по классам'!$B146,,,),"р")</f>
        <v>0</v>
      </c>
      <c r="AB146" s="111">
        <f ca="1">COUNTIF(OFFSET(class8_2,MATCH(AB$1,'8 класс'!$A:$A,0)-7+'Итог по классам'!$B146,,,),"ш")</f>
        <v>0</v>
      </c>
      <c r="AC146" s="112">
        <f t="shared" ref="AC146:AE146" ca="1" si="544">Z146+W146</f>
        <v>0</v>
      </c>
      <c r="AD146" s="113">
        <f t="shared" ca="1" si="544"/>
        <v>0</v>
      </c>
      <c r="AE146" s="113">
        <f t="shared" ca="1" si="544"/>
        <v>1</v>
      </c>
      <c r="AF146" s="114">
        <f ca="1">COUNTIF(OFFSET(class8_1,MATCH(AF$1,'8 класс'!$A:$A,0)-7+'Итог по классам'!$B146,,,),"Ф")</f>
        <v>0</v>
      </c>
      <c r="AG146" s="111">
        <f ca="1">COUNTIF(OFFSET(class8_1,MATCH(AG$1,'8 класс'!$A:$A,0)-7+'Итог по классам'!$B146,,,),"р")</f>
        <v>0</v>
      </c>
      <c r="AH146" s="111">
        <f ca="1">COUNTIF(OFFSET(class8_1,MATCH(AH$1,'8 класс'!$A:$A,0)-7+'Итог по классам'!$B146,,,),"ш")</f>
        <v>1</v>
      </c>
      <c r="AI146" s="111">
        <f ca="1">COUNTIF(OFFSET(class8_2,MATCH(AI$1,'8 класс'!$A:$A,0)-7+'Итог по классам'!$B146,,,),"Ф")</f>
        <v>0</v>
      </c>
      <c r="AJ146" s="111">
        <f ca="1">COUNTIF(OFFSET(class8_2,MATCH(AJ$1,'8 класс'!$A:$A,0)-7+'Итог по классам'!$B146,,,),"р")</f>
        <v>0</v>
      </c>
      <c r="AK146" s="111">
        <f ca="1">COUNTIF(OFFSET(class8_2,MATCH(AK$1,'8 класс'!$A:$A,0)-7+'Итог по классам'!$B146,,,),"ш")</f>
        <v>0</v>
      </c>
      <c r="AL146" s="112">
        <f t="shared" ref="AL146:AN146" ca="1" si="545">AI146+AF146</f>
        <v>0</v>
      </c>
      <c r="AM146" s="113">
        <f t="shared" ca="1" si="545"/>
        <v>0</v>
      </c>
      <c r="AN146" s="113">
        <f t="shared" ca="1" si="545"/>
        <v>1</v>
      </c>
    </row>
    <row r="147" spans="1:40" ht="15.75" x14ac:dyDescent="0.25">
      <c r="A147" s="68">
        <f t="shared" si="481"/>
        <v>4</v>
      </c>
      <c r="B147" s="23">
        <v>17</v>
      </c>
      <c r="C147" s="110" t="s">
        <v>103</v>
      </c>
      <c r="D147" s="110" t="s">
        <v>114</v>
      </c>
      <c r="E147" s="111">
        <f ca="1">COUNTIF(OFFSET(class8_1,MATCH(E$1,'8 класс'!$A:$A,0)-7+'Итог по классам'!$B147,,,),"Ф")</f>
        <v>0</v>
      </c>
      <c r="F147" s="111">
        <f ca="1">COUNTIF(OFFSET(class8_1,MATCH(F$1,'8 класс'!$A:$A,0)-7+'Итог по классам'!$B147,,,),"р")</f>
        <v>0</v>
      </c>
      <c r="G147" s="111">
        <f ca="1">COUNTIF(OFFSET(class8_1,MATCH(G$1,'8 класс'!$A:$A,0)-7+'Итог по классам'!$B147,,,),"ш")</f>
        <v>0</v>
      </c>
      <c r="H147" s="111">
        <f ca="1">COUNTIF(OFFSET(class8_2,MATCH(H$1,'8 класс'!$A:$A,0)-7+'Итог по классам'!$B147,,,),"Ф")</f>
        <v>0</v>
      </c>
      <c r="I147" s="111">
        <f ca="1">COUNTIF(OFFSET(class8_2,MATCH(I$1,'8 класс'!$A:$A,0)-7+'Итог по классам'!$B147,,,),"р")</f>
        <v>0</v>
      </c>
      <c r="J147" s="111">
        <f ca="1">COUNTIF(OFFSET(class8_2,MATCH(J$1,'8 класс'!$A:$A,0)-7+'Итог по классам'!$B147,,,),"ш")</f>
        <v>0</v>
      </c>
      <c r="K147" s="112">
        <f t="shared" ref="K147:M147" ca="1" si="546">H147+E147</f>
        <v>0</v>
      </c>
      <c r="L147" s="113">
        <f t="shared" ca="1" si="546"/>
        <v>0</v>
      </c>
      <c r="M147" s="113">
        <f t="shared" ca="1" si="546"/>
        <v>0</v>
      </c>
      <c r="N147" s="114">
        <f ca="1">COUNTIF(OFFSET(class8_1,MATCH(N$1,'8 класс'!$A:$A,0)-7+'Итог по классам'!$B147,,,),"Ф")</f>
        <v>0</v>
      </c>
      <c r="O147" s="111">
        <f ca="1">COUNTIF(OFFSET(class8_1,MATCH(O$1,'8 класс'!$A:$A,0)-7+'Итог по классам'!$B147,,,),"р")</f>
        <v>0</v>
      </c>
      <c r="P147" s="111">
        <f ca="1">COUNTIF(OFFSET(class8_1,MATCH(P$1,'8 класс'!$A:$A,0)-7+'Итог по классам'!$B147,,,),"ш")</f>
        <v>0</v>
      </c>
      <c r="Q147" s="111">
        <f ca="1">COUNTIF(OFFSET(class8_2,MATCH(Q$1,'8 класс'!$A:$A,0)-7+'Итог по классам'!$B147,,,),"Ф")</f>
        <v>0</v>
      </c>
      <c r="R147" s="111">
        <f ca="1">COUNTIF(OFFSET(class8_2,MATCH(R$1,'8 класс'!$A:$A,0)-7+'Итог по классам'!$B147,,,),"р")</f>
        <v>0</v>
      </c>
      <c r="S147" s="111">
        <f ca="1">COUNTIF(OFFSET(class8_2,MATCH(S$1,'8 класс'!$A:$A,0)-7+'Итог по классам'!$B147,,,),"ш")</f>
        <v>0</v>
      </c>
      <c r="T147" s="112">
        <f t="shared" ref="T147:V147" ca="1" si="547">Q147+N147</f>
        <v>0</v>
      </c>
      <c r="U147" s="113">
        <f t="shared" ca="1" si="547"/>
        <v>0</v>
      </c>
      <c r="V147" s="113">
        <f t="shared" ca="1" si="547"/>
        <v>0</v>
      </c>
      <c r="W147" s="114">
        <f ca="1">COUNTIF(OFFSET(class8_1,MATCH(W$1,'8 класс'!$A:$A,0)-7+'Итог по классам'!$B147,,,),"Ф")</f>
        <v>0</v>
      </c>
      <c r="X147" s="111">
        <f ca="1">COUNTIF(OFFSET(class8_1,MATCH(X$1,'8 класс'!$A:$A,0)-7+'Итог по классам'!$B147,,,),"р")</f>
        <v>0</v>
      </c>
      <c r="Y147" s="111">
        <f ca="1">COUNTIF(OFFSET(class8_1,MATCH(Y$1,'8 класс'!$A:$A,0)-7+'Итог по классам'!$B147,,,),"ш")</f>
        <v>0</v>
      </c>
      <c r="Z147" s="111">
        <f ca="1">COUNTIF(OFFSET(class8_2,MATCH(Z$1,'8 класс'!$A:$A,0)-7+'Итог по классам'!$B147,,,),"Ф")</f>
        <v>0</v>
      </c>
      <c r="AA147" s="111">
        <f ca="1">COUNTIF(OFFSET(class8_2,MATCH(AA$1,'8 класс'!$A:$A,0)-7+'Итог по классам'!$B147,,,),"р")</f>
        <v>0</v>
      </c>
      <c r="AB147" s="111">
        <f ca="1">COUNTIF(OFFSET(class8_2,MATCH(AB$1,'8 класс'!$A:$A,0)-7+'Итог по классам'!$B147,,,),"ш")</f>
        <v>0</v>
      </c>
      <c r="AC147" s="112">
        <f t="shared" ref="AC147:AE147" ca="1" si="548">Z147+W147</f>
        <v>0</v>
      </c>
      <c r="AD147" s="113">
        <f t="shared" ca="1" si="548"/>
        <v>0</v>
      </c>
      <c r="AE147" s="113">
        <f t="shared" ca="1" si="548"/>
        <v>0</v>
      </c>
      <c r="AF147" s="114">
        <f ca="1">COUNTIF(OFFSET(class8_1,MATCH(AF$1,'8 класс'!$A:$A,0)-7+'Итог по классам'!$B147,,,),"Ф")</f>
        <v>0</v>
      </c>
      <c r="AG147" s="111">
        <f ca="1">COUNTIF(OFFSET(class8_1,MATCH(AG$1,'8 класс'!$A:$A,0)-7+'Итог по классам'!$B147,,,),"р")</f>
        <v>0</v>
      </c>
      <c r="AH147" s="111">
        <f ca="1">COUNTIF(OFFSET(class8_1,MATCH(AH$1,'8 класс'!$A:$A,0)-7+'Итог по классам'!$B147,,,),"ш")</f>
        <v>0</v>
      </c>
      <c r="AI147" s="111">
        <f ca="1">COUNTIF(OFFSET(class8_2,MATCH(AI$1,'8 класс'!$A:$A,0)-7+'Итог по классам'!$B147,,,),"Ф")</f>
        <v>0</v>
      </c>
      <c r="AJ147" s="111">
        <f ca="1">COUNTIF(OFFSET(class8_2,MATCH(AJ$1,'8 класс'!$A:$A,0)-7+'Итог по классам'!$B147,,,),"р")</f>
        <v>0</v>
      </c>
      <c r="AK147" s="111">
        <f ca="1">COUNTIF(OFFSET(class8_2,MATCH(AK$1,'8 класс'!$A:$A,0)-7+'Итог по классам'!$B147,,,),"ш")</f>
        <v>0</v>
      </c>
      <c r="AL147" s="112">
        <f t="shared" ref="AL147:AN147" ca="1" si="549">AI147+AF147</f>
        <v>0</v>
      </c>
      <c r="AM147" s="113">
        <f t="shared" ca="1" si="549"/>
        <v>0</v>
      </c>
      <c r="AN147" s="113">
        <f t="shared" ca="1" si="549"/>
        <v>0</v>
      </c>
    </row>
    <row r="148" spans="1:40" ht="15.75" x14ac:dyDescent="0.25">
      <c r="A148" s="68">
        <f t="shared" si="481"/>
        <v>4</v>
      </c>
      <c r="B148" s="23">
        <v>18</v>
      </c>
      <c r="C148" s="110" t="s">
        <v>80</v>
      </c>
      <c r="D148" s="110" t="s">
        <v>114</v>
      </c>
      <c r="E148" s="111">
        <f ca="1">COUNTIF(OFFSET(class8_1,MATCH(E$1,'8 класс'!$A:$A,0)-7+'Итог по классам'!$B148,,,),"Ф")</f>
        <v>0</v>
      </c>
      <c r="F148" s="111">
        <f ca="1">COUNTIF(OFFSET(class8_1,MATCH(F$1,'8 класс'!$A:$A,0)-7+'Итог по классам'!$B148,,,),"р")</f>
        <v>0</v>
      </c>
      <c r="G148" s="111">
        <f ca="1">COUNTIF(OFFSET(class8_1,MATCH(G$1,'8 класс'!$A:$A,0)-7+'Итог по классам'!$B148,,,),"ш")</f>
        <v>0</v>
      </c>
      <c r="H148" s="111">
        <f ca="1">COUNTIF(OFFSET(class8_2,MATCH(H$1,'8 класс'!$A:$A,0)-7+'Итог по классам'!$B148,,,),"Ф")</f>
        <v>0</v>
      </c>
      <c r="I148" s="111">
        <f ca="1">COUNTIF(OFFSET(class8_2,MATCH(I$1,'8 класс'!$A:$A,0)-7+'Итог по классам'!$B148,,,),"р")</f>
        <v>0</v>
      </c>
      <c r="J148" s="111">
        <f ca="1">COUNTIF(OFFSET(class8_2,MATCH(J$1,'8 класс'!$A:$A,0)-7+'Итог по классам'!$B148,,,),"ш")</f>
        <v>0</v>
      </c>
      <c r="K148" s="112">
        <f t="shared" ref="K148:M148" ca="1" si="550">H148+E148</f>
        <v>0</v>
      </c>
      <c r="L148" s="113">
        <f t="shared" ca="1" si="550"/>
        <v>0</v>
      </c>
      <c r="M148" s="113">
        <f t="shared" ca="1" si="550"/>
        <v>0</v>
      </c>
      <c r="N148" s="114">
        <f ca="1">COUNTIF(OFFSET(class8_1,MATCH(N$1,'8 класс'!$A:$A,0)-7+'Итог по классам'!$B148,,,),"Ф")</f>
        <v>0</v>
      </c>
      <c r="O148" s="111">
        <f ca="1">COUNTIF(OFFSET(class8_1,MATCH(O$1,'8 класс'!$A:$A,0)-7+'Итог по классам'!$B148,,,),"р")</f>
        <v>0</v>
      </c>
      <c r="P148" s="111">
        <f ca="1">COUNTIF(OFFSET(class8_1,MATCH(P$1,'8 класс'!$A:$A,0)-7+'Итог по классам'!$B148,,,),"ш")</f>
        <v>0</v>
      </c>
      <c r="Q148" s="111">
        <f ca="1">COUNTIF(OFFSET(class8_2,MATCH(Q$1,'8 класс'!$A:$A,0)-7+'Итог по классам'!$B148,,,),"Ф")</f>
        <v>0</v>
      </c>
      <c r="R148" s="111">
        <f ca="1">COUNTIF(OFFSET(class8_2,MATCH(R$1,'8 класс'!$A:$A,0)-7+'Итог по классам'!$B148,,,),"р")</f>
        <v>0</v>
      </c>
      <c r="S148" s="111">
        <f ca="1">COUNTIF(OFFSET(class8_2,MATCH(S$1,'8 класс'!$A:$A,0)-7+'Итог по классам'!$B148,,,),"ш")</f>
        <v>0</v>
      </c>
      <c r="T148" s="112">
        <f t="shared" ref="T148:V148" ca="1" si="551">Q148+N148</f>
        <v>0</v>
      </c>
      <c r="U148" s="113">
        <f t="shared" ca="1" si="551"/>
        <v>0</v>
      </c>
      <c r="V148" s="113">
        <f t="shared" ca="1" si="551"/>
        <v>0</v>
      </c>
      <c r="W148" s="114">
        <f ca="1">COUNTIF(OFFSET(class8_1,MATCH(W$1,'8 класс'!$A:$A,0)-7+'Итог по классам'!$B148,,,),"Ф")</f>
        <v>0</v>
      </c>
      <c r="X148" s="111">
        <f ca="1">COUNTIF(OFFSET(class8_1,MATCH(X$1,'8 класс'!$A:$A,0)-7+'Итог по классам'!$B148,,,),"р")</f>
        <v>0</v>
      </c>
      <c r="Y148" s="111">
        <f ca="1">COUNTIF(OFFSET(class8_1,MATCH(Y$1,'8 класс'!$A:$A,0)-7+'Итог по классам'!$B148,,,),"ш")</f>
        <v>0</v>
      </c>
      <c r="Z148" s="111">
        <f ca="1">COUNTIF(OFFSET(class8_2,MATCH(Z$1,'8 класс'!$A:$A,0)-7+'Итог по классам'!$B148,,,),"Ф")</f>
        <v>0</v>
      </c>
      <c r="AA148" s="111">
        <f ca="1">COUNTIF(OFFSET(class8_2,MATCH(AA$1,'8 класс'!$A:$A,0)-7+'Итог по классам'!$B148,,,),"р")</f>
        <v>0</v>
      </c>
      <c r="AB148" s="111">
        <f ca="1">COUNTIF(OFFSET(class8_2,MATCH(AB$1,'8 класс'!$A:$A,0)-7+'Итог по классам'!$B148,,,),"ш")</f>
        <v>0</v>
      </c>
      <c r="AC148" s="112">
        <f t="shared" ref="AC148:AE148" ca="1" si="552">Z148+W148</f>
        <v>0</v>
      </c>
      <c r="AD148" s="113">
        <f t="shared" ca="1" si="552"/>
        <v>0</v>
      </c>
      <c r="AE148" s="113">
        <f t="shared" ca="1" si="552"/>
        <v>0</v>
      </c>
      <c r="AF148" s="114">
        <f ca="1">COUNTIF(OFFSET(class8_1,MATCH(AF$1,'8 класс'!$A:$A,0)-7+'Итог по классам'!$B148,,,),"Ф")</f>
        <v>0</v>
      </c>
      <c r="AG148" s="111">
        <f ca="1">COUNTIF(OFFSET(class8_1,MATCH(AG$1,'8 класс'!$A:$A,0)-7+'Итог по классам'!$B148,,,),"р")</f>
        <v>0</v>
      </c>
      <c r="AH148" s="111">
        <f ca="1">COUNTIF(OFFSET(class8_1,MATCH(AH$1,'8 класс'!$A:$A,0)-7+'Итог по классам'!$B148,,,),"ш")</f>
        <v>0</v>
      </c>
      <c r="AI148" s="111">
        <f ca="1">COUNTIF(OFFSET(class8_2,MATCH(AI$1,'8 класс'!$A:$A,0)-7+'Итог по классам'!$B148,,,),"Ф")</f>
        <v>0</v>
      </c>
      <c r="AJ148" s="111">
        <f ca="1">COUNTIF(OFFSET(class8_2,MATCH(AJ$1,'8 класс'!$A:$A,0)-7+'Итог по классам'!$B148,,,),"р")</f>
        <v>0</v>
      </c>
      <c r="AK148" s="111">
        <f ca="1">COUNTIF(OFFSET(class8_2,MATCH(AK$1,'8 класс'!$A:$A,0)-7+'Итог по классам'!$B148,,,),"ш")</f>
        <v>0</v>
      </c>
      <c r="AL148" s="112">
        <f t="shared" ref="AL148:AN148" ca="1" si="553">AI148+AF148</f>
        <v>0</v>
      </c>
      <c r="AM148" s="113">
        <f t="shared" ca="1" si="553"/>
        <v>0</v>
      </c>
      <c r="AN148" s="113">
        <f t="shared" ca="1" si="553"/>
        <v>0</v>
      </c>
    </row>
    <row r="149" spans="1:40" ht="15.75" x14ac:dyDescent="0.25">
      <c r="A149" s="68">
        <f t="shared" si="481"/>
        <v>4</v>
      </c>
      <c r="B149" s="23">
        <v>19</v>
      </c>
      <c r="C149" s="110" t="s">
        <v>81</v>
      </c>
      <c r="D149" s="110" t="s">
        <v>114</v>
      </c>
      <c r="E149" s="111">
        <f ca="1">COUNTIF(OFFSET(class8_1,MATCH(E$1,'8 класс'!$A:$A,0)-7+'Итог по классам'!$B149,,,),"Ф")</f>
        <v>0</v>
      </c>
      <c r="F149" s="111">
        <f ca="1">COUNTIF(OFFSET(class8_1,MATCH(F$1,'8 класс'!$A:$A,0)-7+'Итог по классам'!$B149,,,),"р")</f>
        <v>0</v>
      </c>
      <c r="G149" s="111">
        <f ca="1">COUNTIF(OFFSET(class8_1,MATCH(G$1,'8 класс'!$A:$A,0)-7+'Итог по классам'!$B149,,,),"ш")</f>
        <v>0</v>
      </c>
      <c r="H149" s="111">
        <f ca="1">COUNTIF(OFFSET(class8_2,MATCH(H$1,'8 класс'!$A:$A,0)-7+'Итог по классам'!$B149,,,),"Ф")</f>
        <v>0</v>
      </c>
      <c r="I149" s="111">
        <f ca="1">COUNTIF(OFFSET(class8_2,MATCH(I$1,'8 класс'!$A:$A,0)-7+'Итог по классам'!$B149,,,),"р")</f>
        <v>0</v>
      </c>
      <c r="J149" s="111">
        <f ca="1">COUNTIF(OFFSET(class8_2,MATCH(J$1,'8 класс'!$A:$A,0)-7+'Итог по классам'!$B149,,,),"ш")</f>
        <v>1</v>
      </c>
      <c r="K149" s="112">
        <f t="shared" ref="K149:M149" ca="1" si="554">H149+E149</f>
        <v>0</v>
      </c>
      <c r="L149" s="113">
        <f t="shared" ca="1" si="554"/>
        <v>0</v>
      </c>
      <c r="M149" s="113">
        <f t="shared" ca="1" si="554"/>
        <v>1</v>
      </c>
      <c r="N149" s="114">
        <f ca="1">COUNTIF(OFFSET(class8_1,MATCH(N$1,'8 класс'!$A:$A,0)-7+'Итог по классам'!$B149,,,),"Ф")</f>
        <v>0</v>
      </c>
      <c r="O149" s="111">
        <f ca="1">COUNTIF(OFFSET(class8_1,MATCH(O$1,'8 класс'!$A:$A,0)-7+'Итог по классам'!$B149,,,),"р")</f>
        <v>0</v>
      </c>
      <c r="P149" s="111">
        <f ca="1">COUNTIF(OFFSET(class8_1,MATCH(P$1,'8 класс'!$A:$A,0)-7+'Итог по классам'!$B149,,,),"ш")</f>
        <v>0</v>
      </c>
      <c r="Q149" s="111">
        <f ca="1">COUNTIF(OFFSET(class8_2,MATCH(Q$1,'8 класс'!$A:$A,0)-7+'Итог по классам'!$B149,,,),"Ф")</f>
        <v>0</v>
      </c>
      <c r="R149" s="111">
        <f ca="1">COUNTIF(OFFSET(class8_2,MATCH(R$1,'8 класс'!$A:$A,0)-7+'Итог по классам'!$B149,,,),"р")</f>
        <v>0</v>
      </c>
      <c r="S149" s="111">
        <f ca="1">COUNTIF(OFFSET(class8_2,MATCH(S$1,'8 класс'!$A:$A,0)-7+'Итог по классам'!$B149,,,),"ш")</f>
        <v>1</v>
      </c>
      <c r="T149" s="112">
        <f t="shared" ref="T149:V149" ca="1" si="555">Q149+N149</f>
        <v>0</v>
      </c>
      <c r="U149" s="113">
        <f t="shared" ca="1" si="555"/>
        <v>0</v>
      </c>
      <c r="V149" s="113">
        <f t="shared" ca="1" si="555"/>
        <v>1</v>
      </c>
      <c r="W149" s="114">
        <f ca="1">COUNTIF(OFFSET(class8_1,MATCH(W$1,'8 класс'!$A:$A,0)-7+'Итог по классам'!$B149,,,),"Ф")</f>
        <v>0</v>
      </c>
      <c r="X149" s="111">
        <f ca="1">COUNTIF(OFFSET(class8_1,MATCH(X$1,'8 класс'!$A:$A,0)-7+'Итог по классам'!$B149,,,),"р")</f>
        <v>0</v>
      </c>
      <c r="Y149" s="111">
        <f ca="1">COUNTIF(OFFSET(class8_1,MATCH(Y$1,'8 класс'!$A:$A,0)-7+'Итог по классам'!$B149,,,),"ш")</f>
        <v>0</v>
      </c>
      <c r="Z149" s="111">
        <f ca="1">COUNTIF(OFFSET(class8_2,MATCH(Z$1,'8 класс'!$A:$A,0)-7+'Итог по классам'!$B149,,,),"Ф")</f>
        <v>0</v>
      </c>
      <c r="AA149" s="111">
        <f ca="1">COUNTIF(OFFSET(class8_2,MATCH(AA$1,'8 класс'!$A:$A,0)-7+'Итог по классам'!$B149,,,),"р")</f>
        <v>0</v>
      </c>
      <c r="AB149" s="111">
        <f ca="1">COUNTIF(OFFSET(class8_2,MATCH(AB$1,'8 класс'!$A:$A,0)-7+'Итог по классам'!$B149,,,),"ш")</f>
        <v>1</v>
      </c>
      <c r="AC149" s="112">
        <f t="shared" ref="AC149:AE149" ca="1" si="556">Z149+W149</f>
        <v>0</v>
      </c>
      <c r="AD149" s="113">
        <f t="shared" ca="1" si="556"/>
        <v>0</v>
      </c>
      <c r="AE149" s="113">
        <f t="shared" ca="1" si="556"/>
        <v>1</v>
      </c>
      <c r="AF149" s="114">
        <f ca="1">COUNTIF(OFFSET(class8_1,MATCH(AF$1,'8 класс'!$A:$A,0)-7+'Итог по классам'!$B149,,,),"Ф")</f>
        <v>0</v>
      </c>
      <c r="AG149" s="111">
        <f ca="1">COUNTIF(OFFSET(class8_1,MATCH(AG$1,'8 класс'!$A:$A,0)-7+'Итог по классам'!$B149,,,),"р")</f>
        <v>0</v>
      </c>
      <c r="AH149" s="111">
        <f ca="1">COUNTIF(OFFSET(class8_1,MATCH(AH$1,'8 класс'!$A:$A,0)-7+'Итог по классам'!$B149,,,),"ш")</f>
        <v>0</v>
      </c>
      <c r="AI149" s="111">
        <f ca="1">COUNTIF(OFFSET(class8_2,MATCH(AI$1,'8 класс'!$A:$A,0)-7+'Итог по классам'!$B149,,,),"Ф")</f>
        <v>0</v>
      </c>
      <c r="AJ149" s="111">
        <f ca="1">COUNTIF(OFFSET(class8_2,MATCH(AJ$1,'8 класс'!$A:$A,0)-7+'Итог по классам'!$B149,,,),"р")</f>
        <v>0</v>
      </c>
      <c r="AK149" s="111">
        <f ca="1">COUNTIF(OFFSET(class8_2,MATCH(AK$1,'8 класс'!$A:$A,0)-7+'Итог по классам'!$B149,,,),"ш")</f>
        <v>1</v>
      </c>
      <c r="AL149" s="112">
        <f t="shared" ref="AL149:AN149" ca="1" si="557">AI149+AF149</f>
        <v>0</v>
      </c>
      <c r="AM149" s="113">
        <f t="shared" ca="1" si="557"/>
        <v>0</v>
      </c>
      <c r="AN149" s="113">
        <f t="shared" ca="1" si="557"/>
        <v>1</v>
      </c>
    </row>
    <row r="150" spans="1:40" ht="15.75" x14ac:dyDescent="0.25">
      <c r="A150" s="68">
        <f t="shared" si="481"/>
        <v>4</v>
      </c>
      <c r="B150" s="23">
        <v>20</v>
      </c>
      <c r="C150" s="110" t="s">
        <v>82</v>
      </c>
      <c r="D150" s="110" t="s">
        <v>114</v>
      </c>
      <c r="E150" s="111">
        <f ca="1">COUNTIF(OFFSET(class8_1,MATCH(E$1,'8 класс'!$A:$A,0)-7+'Итог по классам'!$B150,,,),"Ф")</f>
        <v>0</v>
      </c>
      <c r="F150" s="111">
        <f ca="1">COUNTIF(OFFSET(class8_1,MATCH(F$1,'8 класс'!$A:$A,0)-7+'Итог по классам'!$B150,,,),"р")</f>
        <v>0</v>
      </c>
      <c r="G150" s="111">
        <f ca="1">COUNTIF(OFFSET(class8_1,MATCH(G$1,'8 класс'!$A:$A,0)-7+'Итог по классам'!$B150,,,),"ш")</f>
        <v>0</v>
      </c>
      <c r="H150" s="111">
        <f ca="1">COUNTIF(OFFSET(class8_2,MATCH(H$1,'8 класс'!$A:$A,0)-7+'Итог по классам'!$B150,,,),"Ф")</f>
        <v>0</v>
      </c>
      <c r="I150" s="111">
        <f ca="1">COUNTIF(OFFSET(class8_2,MATCH(I$1,'8 класс'!$A:$A,0)-7+'Итог по классам'!$B150,,,),"р")</f>
        <v>0</v>
      </c>
      <c r="J150" s="111">
        <f ca="1">COUNTIF(OFFSET(class8_2,MATCH(J$1,'8 класс'!$A:$A,0)-7+'Итог по классам'!$B150,,,),"ш")</f>
        <v>1</v>
      </c>
      <c r="K150" s="112">
        <f t="shared" ref="K150:M150" ca="1" si="558">H150+E150</f>
        <v>0</v>
      </c>
      <c r="L150" s="113">
        <f t="shared" ca="1" si="558"/>
        <v>0</v>
      </c>
      <c r="M150" s="113">
        <f t="shared" ca="1" si="558"/>
        <v>1</v>
      </c>
      <c r="N150" s="114">
        <f ca="1">COUNTIF(OFFSET(class8_1,MATCH(N$1,'8 класс'!$A:$A,0)-7+'Итог по классам'!$B150,,,),"Ф")</f>
        <v>0</v>
      </c>
      <c r="O150" s="111">
        <f ca="1">COUNTIF(OFFSET(class8_1,MATCH(O$1,'8 класс'!$A:$A,0)-7+'Итог по классам'!$B150,,,),"р")</f>
        <v>0</v>
      </c>
      <c r="P150" s="111">
        <f ca="1">COUNTIF(OFFSET(class8_1,MATCH(P$1,'8 класс'!$A:$A,0)-7+'Итог по классам'!$B150,,,),"ш")</f>
        <v>0</v>
      </c>
      <c r="Q150" s="111">
        <f ca="1">COUNTIF(OFFSET(class8_2,MATCH(Q$1,'8 класс'!$A:$A,0)-7+'Итог по классам'!$B150,,,),"Ф")</f>
        <v>0</v>
      </c>
      <c r="R150" s="111">
        <f ca="1">COUNTIF(OFFSET(class8_2,MATCH(R$1,'8 класс'!$A:$A,0)-7+'Итог по классам'!$B150,,,),"р")</f>
        <v>0</v>
      </c>
      <c r="S150" s="111">
        <f ca="1">COUNTIF(OFFSET(class8_2,MATCH(S$1,'8 класс'!$A:$A,0)-7+'Итог по классам'!$B150,,,),"ш")</f>
        <v>1</v>
      </c>
      <c r="T150" s="112">
        <f t="shared" ref="T150:V150" ca="1" si="559">Q150+N150</f>
        <v>0</v>
      </c>
      <c r="U150" s="113">
        <f t="shared" ca="1" si="559"/>
        <v>0</v>
      </c>
      <c r="V150" s="113">
        <f t="shared" ca="1" si="559"/>
        <v>1</v>
      </c>
      <c r="W150" s="114">
        <f ca="1">COUNTIF(OFFSET(class8_1,MATCH(W$1,'8 класс'!$A:$A,0)-7+'Итог по классам'!$B150,,,),"Ф")</f>
        <v>0</v>
      </c>
      <c r="X150" s="111">
        <f ca="1">COUNTIF(OFFSET(class8_1,MATCH(X$1,'8 класс'!$A:$A,0)-7+'Итог по классам'!$B150,,,),"р")</f>
        <v>0</v>
      </c>
      <c r="Y150" s="111">
        <f ca="1">COUNTIF(OFFSET(class8_1,MATCH(Y$1,'8 класс'!$A:$A,0)-7+'Итог по классам'!$B150,,,),"ш")</f>
        <v>0</v>
      </c>
      <c r="Z150" s="111">
        <f ca="1">COUNTIF(OFFSET(class8_2,MATCH(Z$1,'8 класс'!$A:$A,0)-7+'Итог по классам'!$B150,,,),"Ф")</f>
        <v>0</v>
      </c>
      <c r="AA150" s="111">
        <f ca="1">COUNTIF(OFFSET(class8_2,MATCH(AA$1,'8 класс'!$A:$A,0)-7+'Итог по классам'!$B150,,,),"р")</f>
        <v>0</v>
      </c>
      <c r="AB150" s="111">
        <f ca="1">COUNTIF(OFFSET(class8_2,MATCH(AB$1,'8 класс'!$A:$A,0)-7+'Итог по классам'!$B150,,,),"ш")</f>
        <v>1</v>
      </c>
      <c r="AC150" s="112">
        <f t="shared" ref="AC150:AE150" ca="1" si="560">Z150+W150</f>
        <v>0</v>
      </c>
      <c r="AD150" s="113">
        <f t="shared" ca="1" si="560"/>
        <v>0</v>
      </c>
      <c r="AE150" s="113">
        <f t="shared" ca="1" si="560"/>
        <v>1</v>
      </c>
      <c r="AF150" s="114">
        <f ca="1">COUNTIF(OFFSET(class8_1,MATCH(AF$1,'8 класс'!$A:$A,0)-7+'Итог по классам'!$B150,,,),"Ф")</f>
        <v>0</v>
      </c>
      <c r="AG150" s="111">
        <f ca="1">COUNTIF(OFFSET(class8_1,MATCH(AG$1,'8 класс'!$A:$A,0)-7+'Итог по классам'!$B150,,,),"р")</f>
        <v>0</v>
      </c>
      <c r="AH150" s="111">
        <f ca="1">COUNTIF(OFFSET(class8_1,MATCH(AH$1,'8 класс'!$A:$A,0)-7+'Итог по классам'!$B150,,,),"ш")</f>
        <v>0</v>
      </c>
      <c r="AI150" s="111">
        <f ca="1">COUNTIF(OFFSET(class8_2,MATCH(AI$1,'8 класс'!$A:$A,0)-7+'Итог по классам'!$B150,,,),"Ф")</f>
        <v>0</v>
      </c>
      <c r="AJ150" s="111">
        <f ca="1">COUNTIF(OFFSET(class8_2,MATCH(AJ$1,'8 класс'!$A:$A,0)-7+'Итог по классам'!$B150,,,),"р")</f>
        <v>0</v>
      </c>
      <c r="AK150" s="111">
        <f ca="1">COUNTIF(OFFSET(class8_2,MATCH(AK$1,'8 класс'!$A:$A,0)-7+'Итог по классам'!$B150,,,),"ш")</f>
        <v>1</v>
      </c>
      <c r="AL150" s="112">
        <f t="shared" ref="AL150:AN150" ca="1" si="561">AI150+AF150</f>
        <v>0</v>
      </c>
      <c r="AM150" s="113">
        <f t="shared" ca="1" si="561"/>
        <v>0</v>
      </c>
      <c r="AN150" s="113">
        <f t="shared" ca="1" si="561"/>
        <v>1</v>
      </c>
    </row>
    <row r="151" spans="1:40" ht="15.75" x14ac:dyDescent="0.25">
      <c r="A151" s="68">
        <f t="shared" si="481"/>
        <v>4</v>
      </c>
      <c r="B151" s="23">
        <v>21</v>
      </c>
      <c r="C151" s="110" t="s">
        <v>83</v>
      </c>
      <c r="D151" s="110" t="s">
        <v>114</v>
      </c>
      <c r="E151" s="111">
        <f ca="1">COUNTIF(OFFSET(class8_1,MATCH(E$1,'8 класс'!$A:$A,0)-7+'Итог по классам'!$B151,,,),"Ф")</f>
        <v>0</v>
      </c>
      <c r="F151" s="111">
        <f ca="1">COUNTIF(OFFSET(class8_1,MATCH(F$1,'8 класс'!$A:$A,0)-7+'Итог по классам'!$B151,,,),"р")</f>
        <v>0</v>
      </c>
      <c r="G151" s="111">
        <f ca="1">COUNTIF(OFFSET(class8_1,MATCH(G$1,'8 класс'!$A:$A,0)-7+'Итог по классам'!$B151,,,),"ш")</f>
        <v>0</v>
      </c>
      <c r="H151" s="111">
        <f ca="1">COUNTIF(OFFSET(class8_2,MATCH(H$1,'8 класс'!$A:$A,0)-7+'Итог по классам'!$B151,,,),"Ф")</f>
        <v>0</v>
      </c>
      <c r="I151" s="111">
        <f ca="1">COUNTIF(OFFSET(class8_2,MATCH(I$1,'8 класс'!$A:$A,0)-7+'Итог по классам'!$B151,,,),"р")</f>
        <v>0</v>
      </c>
      <c r="J151" s="111">
        <f ca="1">COUNTIF(OFFSET(class8_2,MATCH(J$1,'8 класс'!$A:$A,0)-7+'Итог по классам'!$B151,,,),"ш")</f>
        <v>0</v>
      </c>
      <c r="K151" s="112">
        <f t="shared" ref="K151:M151" ca="1" si="562">H151+E151</f>
        <v>0</v>
      </c>
      <c r="L151" s="113">
        <f t="shared" ca="1" si="562"/>
        <v>0</v>
      </c>
      <c r="M151" s="113">
        <f t="shared" ca="1" si="562"/>
        <v>0</v>
      </c>
      <c r="N151" s="114">
        <f ca="1">COUNTIF(OFFSET(class8_1,MATCH(N$1,'8 класс'!$A:$A,0)-7+'Итог по классам'!$B151,,,),"Ф")</f>
        <v>0</v>
      </c>
      <c r="O151" s="111">
        <f ca="1">COUNTIF(OFFSET(class8_1,MATCH(O$1,'8 класс'!$A:$A,0)-7+'Итог по классам'!$B151,,,),"р")</f>
        <v>0</v>
      </c>
      <c r="P151" s="111">
        <f ca="1">COUNTIF(OFFSET(class8_1,MATCH(P$1,'8 класс'!$A:$A,0)-7+'Итог по классам'!$B151,,,),"ш")</f>
        <v>0</v>
      </c>
      <c r="Q151" s="111">
        <f ca="1">COUNTIF(OFFSET(class8_2,MATCH(Q$1,'8 класс'!$A:$A,0)-7+'Итог по классам'!$B151,,,),"Ф")</f>
        <v>0</v>
      </c>
      <c r="R151" s="111">
        <f ca="1">COUNTIF(OFFSET(class8_2,MATCH(R$1,'8 класс'!$A:$A,0)-7+'Итог по классам'!$B151,,,),"р")</f>
        <v>0</v>
      </c>
      <c r="S151" s="111">
        <f ca="1">COUNTIF(OFFSET(class8_2,MATCH(S$1,'8 класс'!$A:$A,0)-7+'Итог по классам'!$B151,,,),"ш")</f>
        <v>0</v>
      </c>
      <c r="T151" s="112">
        <f t="shared" ref="T151:V151" ca="1" si="563">Q151+N151</f>
        <v>0</v>
      </c>
      <c r="U151" s="113">
        <f t="shared" ca="1" si="563"/>
        <v>0</v>
      </c>
      <c r="V151" s="113">
        <f t="shared" ca="1" si="563"/>
        <v>0</v>
      </c>
      <c r="W151" s="114">
        <f ca="1">COUNTIF(OFFSET(class8_1,MATCH(W$1,'8 класс'!$A:$A,0)-7+'Итог по классам'!$B151,,,),"Ф")</f>
        <v>0</v>
      </c>
      <c r="X151" s="111">
        <f ca="1">COUNTIF(OFFSET(class8_1,MATCH(X$1,'8 класс'!$A:$A,0)-7+'Итог по классам'!$B151,,,),"р")</f>
        <v>0</v>
      </c>
      <c r="Y151" s="111">
        <f ca="1">COUNTIF(OFFSET(class8_1,MATCH(Y$1,'8 класс'!$A:$A,0)-7+'Итог по классам'!$B151,,,),"ш")</f>
        <v>0</v>
      </c>
      <c r="Z151" s="111">
        <f ca="1">COUNTIF(OFFSET(class8_2,MATCH(Z$1,'8 класс'!$A:$A,0)-7+'Итог по классам'!$B151,,,),"Ф")</f>
        <v>0</v>
      </c>
      <c r="AA151" s="111">
        <f ca="1">COUNTIF(OFFSET(class8_2,MATCH(AA$1,'8 класс'!$A:$A,0)-7+'Итог по классам'!$B151,,,),"р")</f>
        <v>0</v>
      </c>
      <c r="AB151" s="111">
        <f ca="1">COUNTIF(OFFSET(class8_2,MATCH(AB$1,'8 класс'!$A:$A,0)-7+'Итог по классам'!$B151,,,),"ш")</f>
        <v>0</v>
      </c>
      <c r="AC151" s="112">
        <f t="shared" ref="AC151:AE151" ca="1" si="564">Z151+W151</f>
        <v>0</v>
      </c>
      <c r="AD151" s="113">
        <f t="shared" ca="1" si="564"/>
        <v>0</v>
      </c>
      <c r="AE151" s="113">
        <f t="shared" ca="1" si="564"/>
        <v>0</v>
      </c>
      <c r="AF151" s="114">
        <f ca="1">COUNTIF(OFFSET(class8_1,MATCH(AF$1,'8 класс'!$A:$A,0)-7+'Итог по классам'!$B151,,,),"Ф")</f>
        <v>0</v>
      </c>
      <c r="AG151" s="111">
        <f ca="1">COUNTIF(OFFSET(class8_1,MATCH(AG$1,'8 класс'!$A:$A,0)-7+'Итог по классам'!$B151,,,),"р")</f>
        <v>0</v>
      </c>
      <c r="AH151" s="111">
        <f ca="1">COUNTIF(OFFSET(class8_1,MATCH(AH$1,'8 класс'!$A:$A,0)-7+'Итог по классам'!$B151,,,),"ш")</f>
        <v>0</v>
      </c>
      <c r="AI151" s="111">
        <f ca="1">COUNTIF(OFFSET(class8_2,MATCH(AI$1,'8 класс'!$A:$A,0)-7+'Итог по классам'!$B151,,,),"Ф")</f>
        <v>0</v>
      </c>
      <c r="AJ151" s="111">
        <f ca="1">COUNTIF(OFFSET(class8_2,MATCH(AJ$1,'8 класс'!$A:$A,0)-7+'Итог по классам'!$B151,,,),"р")</f>
        <v>0</v>
      </c>
      <c r="AK151" s="111">
        <f ca="1">COUNTIF(OFFSET(class8_2,MATCH(AK$1,'8 класс'!$A:$A,0)-7+'Итог по классам'!$B151,,,),"ш")</f>
        <v>0</v>
      </c>
      <c r="AL151" s="112">
        <f t="shared" ref="AL151:AN151" ca="1" si="565">AI151+AF151</f>
        <v>0</v>
      </c>
      <c r="AM151" s="113">
        <f t="shared" ca="1" si="565"/>
        <v>0</v>
      </c>
      <c r="AN151" s="113">
        <f t="shared" ca="1" si="565"/>
        <v>0</v>
      </c>
    </row>
    <row r="152" spans="1:40" ht="15.75" x14ac:dyDescent="0.25">
      <c r="A152" s="68">
        <f t="shared" si="481"/>
        <v>4</v>
      </c>
      <c r="B152" s="23">
        <v>22</v>
      </c>
      <c r="C152" s="110" t="s">
        <v>104</v>
      </c>
      <c r="D152" s="110" t="s">
        <v>114</v>
      </c>
      <c r="E152" s="111">
        <f ca="1">COUNTIF(OFFSET(class8_1,MATCH(E$1,'8 класс'!$A:$A,0)-7+'Итог по классам'!$B152,,,),"Ф")</f>
        <v>0</v>
      </c>
      <c r="F152" s="111">
        <f ca="1">COUNTIF(OFFSET(class8_1,MATCH(F$1,'8 класс'!$A:$A,0)-7+'Итог по классам'!$B152,,,),"р")</f>
        <v>0</v>
      </c>
      <c r="G152" s="111">
        <f ca="1">COUNTIF(OFFSET(class8_1,MATCH(G$1,'8 класс'!$A:$A,0)-7+'Итог по классам'!$B152,,,),"ш")</f>
        <v>0</v>
      </c>
      <c r="H152" s="111">
        <f ca="1">COUNTIF(OFFSET(class8_2,MATCH(H$1,'8 класс'!$A:$A,0)-7+'Итог по классам'!$B152,,,),"Ф")</f>
        <v>0</v>
      </c>
      <c r="I152" s="111">
        <f ca="1">COUNTIF(OFFSET(class8_2,MATCH(I$1,'8 класс'!$A:$A,0)-7+'Итог по классам'!$B152,,,),"р")</f>
        <v>0</v>
      </c>
      <c r="J152" s="111">
        <f ca="1">COUNTIF(OFFSET(class8_2,MATCH(J$1,'8 класс'!$A:$A,0)-7+'Итог по классам'!$B152,,,),"ш")</f>
        <v>0</v>
      </c>
      <c r="K152" s="112">
        <f t="shared" ref="K152:M152" ca="1" si="566">H152+E152</f>
        <v>0</v>
      </c>
      <c r="L152" s="113">
        <f t="shared" ca="1" si="566"/>
        <v>0</v>
      </c>
      <c r="M152" s="113">
        <f t="shared" ca="1" si="566"/>
        <v>0</v>
      </c>
      <c r="N152" s="114">
        <f ca="1">COUNTIF(OFFSET(class8_1,MATCH(N$1,'8 класс'!$A:$A,0)-7+'Итог по классам'!$B152,,,),"Ф")</f>
        <v>0</v>
      </c>
      <c r="O152" s="111">
        <f ca="1">COUNTIF(OFFSET(class8_1,MATCH(O$1,'8 класс'!$A:$A,0)-7+'Итог по классам'!$B152,,,),"р")</f>
        <v>0</v>
      </c>
      <c r="P152" s="111">
        <f ca="1">COUNTIF(OFFSET(class8_1,MATCH(P$1,'8 класс'!$A:$A,0)-7+'Итог по классам'!$B152,,,),"ш")</f>
        <v>0</v>
      </c>
      <c r="Q152" s="111">
        <f ca="1">COUNTIF(OFFSET(class8_2,MATCH(Q$1,'8 класс'!$A:$A,0)-7+'Итог по классам'!$B152,,,),"Ф")</f>
        <v>0</v>
      </c>
      <c r="R152" s="111">
        <f ca="1">COUNTIF(OFFSET(class8_2,MATCH(R$1,'8 класс'!$A:$A,0)-7+'Итог по классам'!$B152,,,),"р")</f>
        <v>0</v>
      </c>
      <c r="S152" s="111">
        <f ca="1">COUNTIF(OFFSET(class8_2,MATCH(S$1,'8 класс'!$A:$A,0)-7+'Итог по классам'!$B152,,,),"ш")</f>
        <v>0</v>
      </c>
      <c r="T152" s="112">
        <f t="shared" ref="T152:V152" ca="1" si="567">Q152+N152</f>
        <v>0</v>
      </c>
      <c r="U152" s="113">
        <f t="shared" ca="1" si="567"/>
        <v>0</v>
      </c>
      <c r="V152" s="113">
        <f t="shared" ca="1" si="567"/>
        <v>0</v>
      </c>
      <c r="W152" s="114">
        <f ca="1">COUNTIF(OFFSET(class8_1,MATCH(W$1,'8 класс'!$A:$A,0)-7+'Итог по классам'!$B152,,,),"Ф")</f>
        <v>0</v>
      </c>
      <c r="X152" s="111">
        <f ca="1">COUNTIF(OFFSET(class8_1,MATCH(X$1,'8 класс'!$A:$A,0)-7+'Итог по классам'!$B152,,,),"р")</f>
        <v>0</v>
      </c>
      <c r="Y152" s="111">
        <f ca="1">COUNTIF(OFFSET(class8_1,MATCH(Y$1,'8 класс'!$A:$A,0)-7+'Итог по классам'!$B152,,,),"ш")</f>
        <v>0</v>
      </c>
      <c r="Z152" s="111">
        <f ca="1">COUNTIF(OFFSET(class8_2,MATCH(Z$1,'8 класс'!$A:$A,0)-7+'Итог по классам'!$B152,,,),"Ф")</f>
        <v>0</v>
      </c>
      <c r="AA152" s="111">
        <f ca="1">COUNTIF(OFFSET(class8_2,MATCH(AA$1,'8 класс'!$A:$A,0)-7+'Итог по классам'!$B152,,,),"р")</f>
        <v>0</v>
      </c>
      <c r="AB152" s="111">
        <f ca="1">COUNTIF(OFFSET(class8_2,MATCH(AB$1,'8 класс'!$A:$A,0)-7+'Итог по классам'!$B152,,,),"ш")</f>
        <v>0</v>
      </c>
      <c r="AC152" s="112">
        <f t="shared" ref="AC152:AE152" ca="1" si="568">Z152+W152</f>
        <v>0</v>
      </c>
      <c r="AD152" s="113">
        <f t="shared" ca="1" si="568"/>
        <v>0</v>
      </c>
      <c r="AE152" s="113">
        <f t="shared" ca="1" si="568"/>
        <v>0</v>
      </c>
      <c r="AF152" s="114">
        <f ca="1">COUNTIF(OFFSET(class8_1,MATCH(AF$1,'8 класс'!$A:$A,0)-7+'Итог по классам'!$B152,,,),"Ф")</f>
        <v>0</v>
      </c>
      <c r="AG152" s="111">
        <f ca="1">COUNTIF(OFFSET(class8_1,MATCH(AG$1,'8 класс'!$A:$A,0)-7+'Итог по классам'!$B152,,,),"р")</f>
        <v>0</v>
      </c>
      <c r="AH152" s="111">
        <f ca="1">COUNTIF(OFFSET(class8_1,MATCH(AH$1,'8 класс'!$A:$A,0)-7+'Итог по классам'!$B152,,,),"ш")</f>
        <v>0</v>
      </c>
      <c r="AI152" s="111">
        <f ca="1">COUNTIF(OFFSET(class8_2,MATCH(AI$1,'8 класс'!$A:$A,0)-7+'Итог по классам'!$B152,,,),"Ф")</f>
        <v>0</v>
      </c>
      <c r="AJ152" s="111">
        <f ca="1">COUNTIF(OFFSET(class8_2,MATCH(AJ$1,'8 класс'!$A:$A,0)-7+'Итог по классам'!$B152,,,),"р")</f>
        <v>0</v>
      </c>
      <c r="AK152" s="111">
        <f ca="1">COUNTIF(OFFSET(class8_2,MATCH(AK$1,'8 класс'!$A:$A,0)-7+'Итог по классам'!$B152,,,),"ш")</f>
        <v>0</v>
      </c>
      <c r="AL152" s="112">
        <f t="shared" ref="AL152:AN152" ca="1" si="569">AI152+AF152</f>
        <v>0</v>
      </c>
      <c r="AM152" s="113">
        <f t="shared" ca="1" si="569"/>
        <v>0</v>
      </c>
      <c r="AN152" s="113">
        <f t="shared" ca="1" si="569"/>
        <v>0</v>
      </c>
    </row>
    <row r="153" spans="1:40" ht="15.75" x14ac:dyDescent="0.25">
      <c r="A153" s="68">
        <f t="shared" si="481"/>
        <v>4</v>
      </c>
      <c r="B153" s="23">
        <v>23</v>
      </c>
      <c r="C153" s="110" t="s">
        <v>84</v>
      </c>
      <c r="D153" s="110" t="s">
        <v>114</v>
      </c>
      <c r="E153" s="111">
        <f ca="1">COUNTIF(OFFSET(class8_1,MATCH(E$1,'8 класс'!$A:$A,0)-7+'Итог по классам'!$B153,,,),"Ф")</f>
        <v>0</v>
      </c>
      <c r="F153" s="111">
        <f ca="1">COUNTIF(OFFSET(class8_1,MATCH(F$1,'8 класс'!$A:$A,0)-7+'Итог по классам'!$B153,,,),"р")</f>
        <v>0</v>
      </c>
      <c r="G153" s="111">
        <f ca="1">COUNTIF(OFFSET(class8_1,MATCH(G$1,'8 класс'!$A:$A,0)-7+'Итог по классам'!$B153,,,),"ш")</f>
        <v>0</v>
      </c>
      <c r="H153" s="111">
        <f ca="1">COUNTIF(OFFSET(class8_2,MATCH(H$1,'8 класс'!$A:$A,0)-7+'Итог по классам'!$B153,,,),"Ф")</f>
        <v>0</v>
      </c>
      <c r="I153" s="111">
        <f ca="1">COUNTIF(OFFSET(class8_2,MATCH(I$1,'8 класс'!$A:$A,0)-7+'Итог по классам'!$B153,,,),"р")</f>
        <v>0</v>
      </c>
      <c r="J153" s="111">
        <f ca="1">COUNTIF(OFFSET(class8_2,MATCH(J$1,'8 класс'!$A:$A,0)-7+'Итог по классам'!$B153,,,),"ш")</f>
        <v>1</v>
      </c>
      <c r="K153" s="112">
        <f t="shared" ref="K153:M153" ca="1" si="570">H153+E153</f>
        <v>0</v>
      </c>
      <c r="L153" s="113">
        <f t="shared" ca="1" si="570"/>
        <v>0</v>
      </c>
      <c r="M153" s="113">
        <f t="shared" ca="1" si="570"/>
        <v>1</v>
      </c>
      <c r="N153" s="114">
        <f ca="1">COUNTIF(OFFSET(class8_1,MATCH(N$1,'8 класс'!$A:$A,0)-7+'Итог по классам'!$B153,,,),"Ф")</f>
        <v>0</v>
      </c>
      <c r="O153" s="111">
        <f ca="1">COUNTIF(OFFSET(class8_1,MATCH(O$1,'8 класс'!$A:$A,0)-7+'Итог по классам'!$B153,,,),"р")</f>
        <v>0</v>
      </c>
      <c r="P153" s="111">
        <f ca="1">COUNTIF(OFFSET(class8_1,MATCH(P$1,'8 класс'!$A:$A,0)-7+'Итог по классам'!$B153,,,),"ш")</f>
        <v>0</v>
      </c>
      <c r="Q153" s="111">
        <f ca="1">COUNTIF(OFFSET(class8_2,MATCH(Q$1,'8 класс'!$A:$A,0)-7+'Итог по классам'!$B153,,,),"Ф")</f>
        <v>0</v>
      </c>
      <c r="R153" s="111">
        <f ca="1">COUNTIF(OFFSET(class8_2,MATCH(R$1,'8 класс'!$A:$A,0)-7+'Итог по классам'!$B153,,,),"р")</f>
        <v>0</v>
      </c>
      <c r="S153" s="111">
        <f ca="1">COUNTIF(OFFSET(class8_2,MATCH(S$1,'8 класс'!$A:$A,0)-7+'Итог по классам'!$B153,,,),"ш")</f>
        <v>1</v>
      </c>
      <c r="T153" s="112">
        <f t="shared" ref="T153:V153" ca="1" si="571">Q153+N153</f>
        <v>0</v>
      </c>
      <c r="U153" s="113">
        <f t="shared" ca="1" si="571"/>
        <v>0</v>
      </c>
      <c r="V153" s="113">
        <f t="shared" ca="1" si="571"/>
        <v>1</v>
      </c>
      <c r="W153" s="114">
        <f ca="1">COUNTIF(OFFSET(class8_1,MATCH(W$1,'8 класс'!$A:$A,0)-7+'Итог по классам'!$B153,,,),"Ф")</f>
        <v>0</v>
      </c>
      <c r="X153" s="111">
        <f ca="1">COUNTIF(OFFSET(class8_1,MATCH(X$1,'8 класс'!$A:$A,0)-7+'Итог по классам'!$B153,,,),"р")</f>
        <v>0</v>
      </c>
      <c r="Y153" s="111">
        <f ca="1">COUNTIF(OFFSET(class8_1,MATCH(Y$1,'8 класс'!$A:$A,0)-7+'Итог по классам'!$B153,,,),"ш")</f>
        <v>0</v>
      </c>
      <c r="Z153" s="111">
        <f ca="1">COUNTIF(OFFSET(class8_2,MATCH(Z$1,'8 класс'!$A:$A,0)-7+'Итог по классам'!$B153,,,),"Ф")</f>
        <v>0</v>
      </c>
      <c r="AA153" s="111">
        <f ca="1">COUNTIF(OFFSET(class8_2,MATCH(AA$1,'8 класс'!$A:$A,0)-7+'Итог по классам'!$B153,,,),"р")</f>
        <v>0</v>
      </c>
      <c r="AB153" s="111">
        <f ca="1">COUNTIF(OFFSET(class8_2,MATCH(AB$1,'8 класс'!$A:$A,0)-7+'Итог по классам'!$B153,,,),"ш")</f>
        <v>1</v>
      </c>
      <c r="AC153" s="112">
        <f t="shared" ref="AC153:AE153" ca="1" si="572">Z153+W153</f>
        <v>0</v>
      </c>
      <c r="AD153" s="113">
        <f t="shared" ca="1" si="572"/>
        <v>0</v>
      </c>
      <c r="AE153" s="113">
        <f t="shared" ca="1" si="572"/>
        <v>1</v>
      </c>
      <c r="AF153" s="114">
        <f ca="1">COUNTIF(OFFSET(class8_1,MATCH(AF$1,'8 класс'!$A:$A,0)-7+'Итог по классам'!$B153,,,),"Ф")</f>
        <v>0</v>
      </c>
      <c r="AG153" s="111">
        <f ca="1">COUNTIF(OFFSET(class8_1,MATCH(AG$1,'8 класс'!$A:$A,0)-7+'Итог по классам'!$B153,,,),"р")</f>
        <v>0</v>
      </c>
      <c r="AH153" s="111">
        <f ca="1">COUNTIF(OFFSET(class8_1,MATCH(AH$1,'8 класс'!$A:$A,0)-7+'Итог по классам'!$B153,,,),"ш")</f>
        <v>0</v>
      </c>
      <c r="AI153" s="111">
        <f ca="1">COUNTIF(OFFSET(class8_2,MATCH(AI$1,'8 класс'!$A:$A,0)-7+'Итог по классам'!$B153,,,),"Ф")</f>
        <v>0</v>
      </c>
      <c r="AJ153" s="111">
        <f ca="1">COUNTIF(OFFSET(class8_2,MATCH(AJ$1,'8 класс'!$A:$A,0)-7+'Итог по классам'!$B153,,,),"р")</f>
        <v>0</v>
      </c>
      <c r="AK153" s="111">
        <f ca="1">COUNTIF(OFFSET(class8_2,MATCH(AK$1,'8 класс'!$A:$A,0)-7+'Итог по классам'!$B153,,,),"ш")</f>
        <v>0</v>
      </c>
      <c r="AL153" s="112">
        <f t="shared" ref="AL153:AN153" ca="1" si="573">AI153+AF153</f>
        <v>0</v>
      </c>
      <c r="AM153" s="113">
        <f t="shared" ca="1" si="573"/>
        <v>0</v>
      </c>
      <c r="AN153" s="113">
        <f t="shared" ca="1" si="573"/>
        <v>0</v>
      </c>
    </row>
    <row r="154" spans="1:40" ht="15.75" x14ac:dyDescent="0.25">
      <c r="A154" s="68">
        <f t="shared" si="481"/>
        <v>4</v>
      </c>
      <c r="B154" s="23">
        <v>24</v>
      </c>
      <c r="C154" s="110"/>
      <c r="D154" s="110" t="s">
        <v>114</v>
      </c>
      <c r="E154" s="111"/>
      <c r="F154" s="111"/>
      <c r="G154" s="111"/>
      <c r="H154" s="111"/>
      <c r="I154" s="111"/>
      <c r="J154" s="111"/>
      <c r="K154" s="112">
        <f t="shared" ref="K154:M154" si="574">H154+E154</f>
        <v>0</v>
      </c>
      <c r="L154" s="113">
        <f t="shared" si="574"/>
        <v>0</v>
      </c>
      <c r="M154" s="113">
        <f t="shared" si="574"/>
        <v>0</v>
      </c>
      <c r="N154" s="114"/>
      <c r="O154" s="111"/>
      <c r="P154" s="111"/>
      <c r="Q154" s="111"/>
      <c r="R154" s="111"/>
      <c r="S154" s="111"/>
      <c r="T154" s="112">
        <f t="shared" ref="T154:V154" si="575">Q154+N154</f>
        <v>0</v>
      </c>
      <c r="U154" s="113">
        <f t="shared" si="575"/>
        <v>0</v>
      </c>
      <c r="V154" s="113">
        <f t="shared" si="575"/>
        <v>0</v>
      </c>
      <c r="W154" s="114"/>
      <c r="X154" s="111"/>
      <c r="Y154" s="111"/>
      <c r="Z154" s="111"/>
      <c r="AA154" s="111"/>
      <c r="AB154" s="111"/>
      <c r="AC154" s="112">
        <f t="shared" ref="AC154:AE154" si="576">Z154+W154</f>
        <v>0</v>
      </c>
      <c r="AD154" s="113">
        <f t="shared" si="576"/>
        <v>0</v>
      </c>
      <c r="AE154" s="113">
        <f t="shared" si="576"/>
        <v>0</v>
      </c>
      <c r="AF154" s="114"/>
      <c r="AG154" s="111"/>
      <c r="AH154" s="111"/>
      <c r="AI154" s="111"/>
      <c r="AJ154" s="111"/>
      <c r="AK154" s="111"/>
      <c r="AL154" s="112">
        <f t="shared" ref="AL154:AN154" si="577">AI154+AF154</f>
        <v>0</v>
      </c>
      <c r="AM154" s="113">
        <f t="shared" si="577"/>
        <v>0</v>
      </c>
      <c r="AN154" s="113">
        <f t="shared" si="577"/>
        <v>0</v>
      </c>
    </row>
    <row r="155" spans="1:40" ht="15.75" x14ac:dyDescent="0.25">
      <c r="A155" s="68">
        <f t="shared" si="481"/>
        <v>4</v>
      </c>
      <c r="B155" s="23">
        <v>25</v>
      </c>
      <c r="C155" s="110"/>
      <c r="D155" s="110" t="s">
        <v>114</v>
      </c>
      <c r="E155" s="111"/>
      <c r="F155" s="111"/>
      <c r="G155" s="111"/>
      <c r="H155" s="111"/>
      <c r="I155" s="111"/>
      <c r="J155" s="111"/>
      <c r="K155" s="112">
        <f t="shared" ref="K155:M155" si="578">H155+E155</f>
        <v>0</v>
      </c>
      <c r="L155" s="113">
        <f t="shared" si="578"/>
        <v>0</v>
      </c>
      <c r="M155" s="113">
        <f t="shared" si="578"/>
        <v>0</v>
      </c>
      <c r="N155" s="114"/>
      <c r="O155" s="111"/>
      <c r="P155" s="111"/>
      <c r="Q155" s="111"/>
      <c r="R155" s="111"/>
      <c r="S155" s="111"/>
      <c r="T155" s="112">
        <f t="shared" ref="T155:V155" si="579">Q155+N155</f>
        <v>0</v>
      </c>
      <c r="U155" s="113">
        <f t="shared" si="579"/>
        <v>0</v>
      </c>
      <c r="V155" s="113">
        <f t="shared" si="579"/>
        <v>0</v>
      </c>
      <c r="W155" s="114"/>
      <c r="X155" s="111"/>
      <c r="Y155" s="111"/>
      <c r="Z155" s="111"/>
      <c r="AA155" s="111"/>
      <c r="AB155" s="111"/>
      <c r="AC155" s="112">
        <f t="shared" ref="AC155:AE155" si="580">Z155+W155</f>
        <v>0</v>
      </c>
      <c r="AD155" s="113">
        <f t="shared" si="580"/>
        <v>0</v>
      </c>
      <c r="AE155" s="113">
        <f t="shared" si="580"/>
        <v>0</v>
      </c>
      <c r="AF155" s="114"/>
      <c r="AG155" s="111"/>
      <c r="AH155" s="111"/>
      <c r="AI155" s="111"/>
      <c r="AJ155" s="111"/>
      <c r="AK155" s="111"/>
      <c r="AL155" s="112">
        <f t="shared" ref="AL155:AN155" si="581">AI155+AF155</f>
        <v>0</v>
      </c>
      <c r="AM155" s="113">
        <f t="shared" si="581"/>
        <v>0</v>
      </c>
      <c r="AN155" s="113">
        <f t="shared" si="581"/>
        <v>0</v>
      </c>
    </row>
    <row r="156" spans="1:40" ht="15.75" x14ac:dyDescent="0.25">
      <c r="A156" s="68">
        <f t="shared" si="481"/>
        <v>4</v>
      </c>
      <c r="B156" s="23">
        <v>26</v>
      </c>
      <c r="C156" s="110"/>
      <c r="D156" s="110" t="s">
        <v>114</v>
      </c>
      <c r="E156" s="111"/>
      <c r="F156" s="111"/>
      <c r="G156" s="111"/>
      <c r="H156" s="111"/>
      <c r="I156" s="111"/>
      <c r="J156" s="111"/>
      <c r="K156" s="112">
        <f t="shared" ref="K156:M156" si="582">H156+E156</f>
        <v>0</v>
      </c>
      <c r="L156" s="113">
        <f t="shared" si="582"/>
        <v>0</v>
      </c>
      <c r="M156" s="113">
        <f t="shared" si="582"/>
        <v>0</v>
      </c>
      <c r="N156" s="114"/>
      <c r="O156" s="111"/>
      <c r="P156" s="111"/>
      <c r="Q156" s="111"/>
      <c r="R156" s="111"/>
      <c r="S156" s="111"/>
      <c r="T156" s="112">
        <f t="shared" ref="T156:V156" si="583">Q156+N156</f>
        <v>0</v>
      </c>
      <c r="U156" s="113">
        <f t="shared" si="583"/>
        <v>0</v>
      </c>
      <c r="V156" s="113">
        <f t="shared" si="583"/>
        <v>0</v>
      </c>
      <c r="W156" s="114"/>
      <c r="X156" s="111"/>
      <c r="Y156" s="111"/>
      <c r="Z156" s="111"/>
      <c r="AA156" s="111"/>
      <c r="AB156" s="111"/>
      <c r="AC156" s="112">
        <f t="shared" ref="AC156:AE156" si="584">Z156+W156</f>
        <v>0</v>
      </c>
      <c r="AD156" s="113">
        <f t="shared" si="584"/>
        <v>0</v>
      </c>
      <c r="AE156" s="113">
        <f t="shared" si="584"/>
        <v>0</v>
      </c>
      <c r="AF156" s="114"/>
      <c r="AG156" s="111"/>
      <c r="AH156" s="111"/>
      <c r="AI156" s="111"/>
      <c r="AJ156" s="111"/>
      <c r="AK156" s="111"/>
      <c r="AL156" s="112">
        <f t="shared" ref="AL156:AN156" si="585">AI156+AF156</f>
        <v>0</v>
      </c>
      <c r="AM156" s="113">
        <f t="shared" si="585"/>
        <v>0</v>
      </c>
      <c r="AN156" s="113">
        <f t="shared" si="585"/>
        <v>0</v>
      </c>
    </row>
    <row r="157" spans="1:40" ht="15.75" x14ac:dyDescent="0.25">
      <c r="A157" s="68">
        <f t="shared" si="481"/>
        <v>4</v>
      </c>
      <c r="B157" s="23">
        <v>27</v>
      </c>
      <c r="C157" s="110"/>
      <c r="D157" s="110" t="s">
        <v>114</v>
      </c>
      <c r="E157" s="111"/>
      <c r="F157" s="111"/>
      <c r="G157" s="111"/>
      <c r="H157" s="111"/>
      <c r="I157" s="111"/>
      <c r="J157" s="111"/>
      <c r="K157" s="112">
        <f t="shared" ref="K157:M157" si="586">H157+E157</f>
        <v>0</v>
      </c>
      <c r="L157" s="113">
        <f t="shared" si="586"/>
        <v>0</v>
      </c>
      <c r="M157" s="113">
        <f t="shared" si="586"/>
        <v>0</v>
      </c>
      <c r="N157" s="114"/>
      <c r="O157" s="111"/>
      <c r="P157" s="111"/>
      <c r="Q157" s="111"/>
      <c r="R157" s="111"/>
      <c r="S157" s="111"/>
      <c r="T157" s="112">
        <f t="shared" ref="T157:V157" si="587">Q157+N157</f>
        <v>0</v>
      </c>
      <c r="U157" s="113">
        <f t="shared" si="587"/>
        <v>0</v>
      </c>
      <c r="V157" s="113">
        <f t="shared" si="587"/>
        <v>0</v>
      </c>
      <c r="W157" s="114"/>
      <c r="X157" s="111"/>
      <c r="Y157" s="111"/>
      <c r="Z157" s="111"/>
      <c r="AA157" s="111"/>
      <c r="AB157" s="111"/>
      <c r="AC157" s="112">
        <f t="shared" ref="AC157:AE157" si="588">Z157+W157</f>
        <v>0</v>
      </c>
      <c r="AD157" s="113">
        <f t="shared" si="588"/>
        <v>0</v>
      </c>
      <c r="AE157" s="113">
        <f t="shared" si="588"/>
        <v>0</v>
      </c>
      <c r="AF157" s="114"/>
      <c r="AG157" s="111"/>
      <c r="AH157" s="111"/>
      <c r="AI157" s="111"/>
      <c r="AJ157" s="111"/>
      <c r="AK157" s="111"/>
      <c r="AL157" s="112">
        <f t="shared" ref="AL157:AN157" si="589">AI157+AF157</f>
        <v>0</v>
      </c>
      <c r="AM157" s="113">
        <f t="shared" si="589"/>
        <v>0</v>
      </c>
      <c r="AN157" s="113">
        <f t="shared" si="589"/>
        <v>0</v>
      </c>
    </row>
    <row r="158" spans="1:40" ht="15.75" x14ac:dyDescent="0.25">
      <c r="A158" s="68">
        <f t="shared" si="481"/>
        <v>4</v>
      </c>
      <c r="B158" s="23">
        <v>28</v>
      </c>
      <c r="C158" s="110"/>
      <c r="D158" s="110" t="s">
        <v>114</v>
      </c>
      <c r="E158" s="111"/>
      <c r="F158" s="111"/>
      <c r="G158" s="111"/>
      <c r="H158" s="111"/>
      <c r="I158" s="111"/>
      <c r="J158" s="111"/>
      <c r="K158" s="112">
        <f t="shared" ref="K158:M158" si="590">H158+E158</f>
        <v>0</v>
      </c>
      <c r="L158" s="113">
        <f t="shared" si="590"/>
        <v>0</v>
      </c>
      <c r="M158" s="113">
        <f t="shared" si="590"/>
        <v>0</v>
      </c>
      <c r="N158" s="114"/>
      <c r="O158" s="111"/>
      <c r="P158" s="111"/>
      <c r="Q158" s="111"/>
      <c r="R158" s="111"/>
      <c r="S158" s="111"/>
      <c r="T158" s="112">
        <f t="shared" ref="T158:V158" si="591">Q158+N158</f>
        <v>0</v>
      </c>
      <c r="U158" s="113">
        <f t="shared" si="591"/>
        <v>0</v>
      </c>
      <c r="V158" s="113">
        <f t="shared" si="591"/>
        <v>0</v>
      </c>
      <c r="W158" s="114"/>
      <c r="X158" s="111"/>
      <c r="Y158" s="111"/>
      <c r="Z158" s="111"/>
      <c r="AA158" s="111"/>
      <c r="AB158" s="111"/>
      <c r="AC158" s="112">
        <f t="shared" ref="AC158:AE158" si="592">Z158+W158</f>
        <v>0</v>
      </c>
      <c r="AD158" s="113">
        <f t="shared" si="592"/>
        <v>0</v>
      </c>
      <c r="AE158" s="113">
        <f t="shared" si="592"/>
        <v>0</v>
      </c>
      <c r="AF158" s="114"/>
      <c r="AG158" s="111"/>
      <c r="AH158" s="111"/>
      <c r="AI158" s="111"/>
      <c r="AJ158" s="111"/>
      <c r="AK158" s="111"/>
      <c r="AL158" s="112">
        <f t="shared" ref="AL158:AN158" si="593">AI158+AF158</f>
        <v>0</v>
      </c>
      <c r="AM158" s="113">
        <f t="shared" si="593"/>
        <v>0</v>
      </c>
      <c r="AN158" s="113">
        <f t="shared" si="593"/>
        <v>0</v>
      </c>
    </row>
    <row r="159" spans="1:40" ht="15.75" x14ac:dyDescent="0.25">
      <c r="A159" s="68">
        <f>'9 класс'!C2</f>
        <v>3</v>
      </c>
      <c r="B159" s="23"/>
      <c r="C159" s="106" t="s">
        <v>117</v>
      </c>
      <c r="D159" s="106"/>
      <c r="E159" s="107" t="str">
        <f ca="1">"9 "&amp;CLEAN(OFFSET(cl9name,(E$1-1)*30,,,))</f>
        <v>9 А</v>
      </c>
      <c r="F159" s="108"/>
      <c r="G159" s="108"/>
      <c r="H159" s="108"/>
      <c r="I159" s="108"/>
      <c r="J159" s="108"/>
      <c r="K159" s="108"/>
      <c r="L159" s="108"/>
      <c r="M159" s="109"/>
      <c r="N159" s="107" t="str">
        <f ca="1">"9 "&amp;CLEAN(OFFSET(cl9name,(N$1-1)*30,,,))</f>
        <v>9 Б</v>
      </c>
      <c r="O159" s="108"/>
      <c r="P159" s="108"/>
      <c r="Q159" s="108"/>
      <c r="R159" s="108"/>
      <c r="S159" s="108"/>
      <c r="T159" s="108"/>
      <c r="U159" s="108"/>
      <c r="V159" s="109"/>
      <c r="W159" s="107" t="str">
        <f ca="1">"9 "&amp;CLEAN(OFFSET(cl9name,(W$1-1)*30,,,))</f>
        <v>9 В</v>
      </c>
      <c r="X159" s="108"/>
      <c r="Y159" s="108"/>
      <c r="Z159" s="108"/>
      <c r="AA159" s="108"/>
      <c r="AB159" s="108"/>
      <c r="AC159" s="108"/>
      <c r="AD159" s="108"/>
      <c r="AE159" s="109"/>
      <c r="AF159" s="107" t="str">
        <f ca="1">"9 "&amp;CLEAN(OFFSET(cl9name,(AF$1-1)*30,,,))</f>
        <v xml:space="preserve">9 </v>
      </c>
      <c r="AG159" s="108"/>
      <c r="AH159" s="108"/>
      <c r="AI159" s="108"/>
      <c r="AJ159" s="108"/>
      <c r="AK159" s="108"/>
      <c r="AL159" s="108"/>
      <c r="AM159" s="108"/>
      <c r="AN159" s="109"/>
    </row>
    <row r="160" spans="1:40" ht="15.75" x14ac:dyDescent="0.25">
      <c r="A160" s="68">
        <f t="shared" ref="A160:A187" si="594">A159</f>
        <v>3</v>
      </c>
      <c r="B160" s="23">
        <v>1</v>
      </c>
      <c r="C160" s="110" t="s">
        <v>72</v>
      </c>
      <c r="D160" s="110" t="s">
        <v>117</v>
      </c>
      <c r="E160" s="111">
        <f ca="1">COUNTIF(OFFSET(class9_1,MATCH(E$1,'9 класс'!$A:$A,0)-7+'Итог по классам'!$B160,,,),"Ф")</f>
        <v>0</v>
      </c>
      <c r="F160" s="111">
        <f ca="1">COUNTIF(OFFSET(class9_1,MATCH(F$1,'9 класс'!$A:$A,0)-7+'Итог по классам'!$B160,,,),"р")</f>
        <v>0</v>
      </c>
      <c r="G160" s="111">
        <f ca="1">COUNTIF(OFFSET(class9_1,MATCH(G$1,'9 класс'!$A:$A,0)-7+'Итог по классам'!$B160,,,),"ш")</f>
        <v>2</v>
      </c>
      <c r="H160" s="111">
        <f ca="1">COUNTIF(OFFSET(class9_2,MATCH(H$1,'9 класс'!$A:$A,0)-7+'Итог по классам'!$B160,,,),"Ф")</f>
        <v>0</v>
      </c>
      <c r="I160" s="111">
        <f ca="1">COUNTIF(OFFSET(class9_2,MATCH(I$1,'9 класс'!$A:$A,0)-7+'Итог по классам'!$B160,,,),"р")</f>
        <v>0</v>
      </c>
      <c r="J160" s="111">
        <f ca="1">COUNTIF(OFFSET(class9_2,MATCH(J$1,'9 класс'!$A:$A,0)-7+'Итог по классам'!$B160,,,),"ш")</f>
        <v>2</v>
      </c>
      <c r="K160" s="112">
        <f t="shared" ref="K160:M160" ca="1" si="595">H160+E160</f>
        <v>0</v>
      </c>
      <c r="L160" s="113">
        <f t="shared" ca="1" si="595"/>
        <v>0</v>
      </c>
      <c r="M160" s="113">
        <f t="shared" ca="1" si="595"/>
        <v>4</v>
      </c>
      <c r="N160" s="114">
        <f ca="1">COUNTIF(OFFSET(class9_1,MATCH(N$1,'9 класс'!$A:$A,0)-7+'Итог по классам'!$B160,,,),"Ф")</f>
        <v>0</v>
      </c>
      <c r="O160" s="111">
        <f ca="1">COUNTIF(OFFSET(class9_1,MATCH(O$1,'9 класс'!$A:$A,0)-7+'Итог по классам'!$B160,,,),"р")</f>
        <v>0</v>
      </c>
      <c r="P160" s="111">
        <f ca="1">COUNTIF(OFFSET(class9_1,MATCH(P$1,'9 класс'!$A:$A,0)-7+'Итог по классам'!$B160,,,),"ш")</f>
        <v>2</v>
      </c>
      <c r="Q160" s="111">
        <f ca="1">COUNTIF(OFFSET(class9_2,MATCH(Q$1,'9 класс'!$A:$A,0)-7+'Итог по классам'!$B160,,,),"Ф")</f>
        <v>0</v>
      </c>
      <c r="R160" s="111">
        <f ca="1">COUNTIF(OFFSET(class9_2,MATCH(R$1,'9 класс'!$A:$A,0)-7+'Итог по классам'!$B160,,,),"р")</f>
        <v>0</v>
      </c>
      <c r="S160" s="111">
        <f ca="1">COUNTIF(OFFSET(class9_2,MATCH(S$1,'9 класс'!$A:$A,0)-7+'Итог по классам'!$B160,,,),"ш")</f>
        <v>2</v>
      </c>
      <c r="T160" s="112">
        <f t="shared" ref="T160:V160" ca="1" si="596">Q160+N160</f>
        <v>0</v>
      </c>
      <c r="U160" s="113">
        <f t="shared" ca="1" si="596"/>
        <v>0</v>
      </c>
      <c r="V160" s="113">
        <f t="shared" ca="1" si="596"/>
        <v>4</v>
      </c>
      <c r="W160" s="114">
        <f ca="1">COUNTIF(OFFSET(class9_1,MATCH(W$1,'9 класс'!$A:$A,0)-7+'Итог по классам'!$B160,,,),"Ф")</f>
        <v>0</v>
      </c>
      <c r="X160" s="111">
        <f ca="1">COUNTIF(OFFSET(class9_1,MATCH(X$1,'9 класс'!$A:$A,0)-7+'Итог по классам'!$B160,,,),"р")</f>
        <v>0</v>
      </c>
      <c r="Y160" s="111">
        <f ca="1">COUNTIF(OFFSET(class9_1,MATCH(Y$1,'9 класс'!$A:$A,0)-7+'Итог по классам'!$B160,,,),"ш")</f>
        <v>2</v>
      </c>
      <c r="Z160" s="111">
        <f ca="1">COUNTIF(OFFSET(class9_2,MATCH(Z$1,'9 класс'!$A:$A,0)-7+'Итог по классам'!$B160,,,),"Ф")</f>
        <v>0</v>
      </c>
      <c r="AA160" s="111">
        <f ca="1">COUNTIF(OFFSET(class9_2,MATCH(AA$1,'9 класс'!$A:$A,0)-7+'Итог по классам'!$B160,,,),"р")</f>
        <v>0</v>
      </c>
      <c r="AB160" s="111">
        <f ca="1">COUNTIF(OFFSET(class9_2,MATCH(AB$1,'9 класс'!$A:$A,0)-7+'Итог по классам'!$B160,,,),"ш")</f>
        <v>2</v>
      </c>
      <c r="AC160" s="112">
        <f t="shared" ref="AC160:AE160" ca="1" si="597">Z160+W160</f>
        <v>0</v>
      </c>
      <c r="AD160" s="113">
        <f t="shared" ca="1" si="597"/>
        <v>0</v>
      </c>
      <c r="AE160" s="113">
        <f t="shared" ca="1" si="597"/>
        <v>4</v>
      </c>
      <c r="AF160" s="114" t="e">
        <f ca="1">COUNTIF(OFFSET(class9_1,MATCH(AF$1,'9 класс'!$A:$A,0)-7+'Итог по классам'!$B160,,,),"Ф")</f>
        <v>#N/A</v>
      </c>
      <c r="AG160" s="111" t="e">
        <f ca="1">COUNTIF(OFFSET(class9_1,MATCH(AG$1,'9 класс'!$A:$A,0)-7+'Итог по классам'!$B160,,,),"р")</f>
        <v>#N/A</v>
      </c>
      <c r="AH160" s="111" t="e">
        <f ca="1">COUNTIF(OFFSET(class9_1,MATCH(AH$1,'9 класс'!$A:$A,0)-7+'Итог по классам'!$B160,,,),"ш")</f>
        <v>#N/A</v>
      </c>
      <c r="AI160" s="111" t="e">
        <f ca="1">COUNTIF(OFFSET(class9_2,MATCH(AI$1,'9 класс'!$A:$A,0)-7+'Итог по классам'!$B160,,,),"Ф")</f>
        <v>#N/A</v>
      </c>
      <c r="AJ160" s="111" t="e">
        <f ca="1">COUNTIF(OFFSET(class9_2,MATCH(AJ$1,'9 класс'!$A:$A,0)-7+'Итог по классам'!$B160,,,),"р")</f>
        <v>#N/A</v>
      </c>
      <c r="AK160" s="111" t="e">
        <f ca="1">COUNTIF(OFFSET(class9_2,MATCH(AK$1,'9 класс'!$A:$A,0)-7+'Итог по классам'!$B160,,,),"ш")</f>
        <v>#N/A</v>
      </c>
      <c r="AL160" s="112" t="e">
        <f t="shared" ref="AL160:AN160" ca="1" si="598">AI160+AF160</f>
        <v>#N/A</v>
      </c>
      <c r="AM160" s="113" t="e">
        <f t="shared" ca="1" si="598"/>
        <v>#N/A</v>
      </c>
      <c r="AN160" s="113" t="e">
        <f t="shared" ca="1" si="598"/>
        <v>#N/A</v>
      </c>
    </row>
    <row r="161" spans="1:40" ht="15.75" x14ac:dyDescent="0.25">
      <c r="A161" s="68">
        <f t="shared" si="594"/>
        <v>3</v>
      </c>
      <c r="B161" s="23">
        <v>2</v>
      </c>
      <c r="C161" s="110" t="s">
        <v>94</v>
      </c>
      <c r="D161" s="110" t="s">
        <v>117</v>
      </c>
      <c r="E161" s="111">
        <f ca="1">COUNTIF(OFFSET(class9_1,MATCH(E$1,'9 класс'!$A:$A,0)-7+'Итог по классам'!$B161,,,),"Ф")</f>
        <v>0</v>
      </c>
      <c r="F161" s="111">
        <f ca="1">COUNTIF(OFFSET(class9_1,MATCH(F$1,'9 класс'!$A:$A,0)-7+'Итог по классам'!$B161,,,),"р")</f>
        <v>0</v>
      </c>
      <c r="G161" s="111">
        <f ca="1">COUNTIF(OFFSET(class9_1,MATCH(G$1,'9 класс'!$A:$A,0)-7+'Итог по классам'!$B161,,,),"ш")</f>
        <v>1</v>
      </c>
      <c r="H161" s="111">
        <f ca="1">COUNTIF(OFFSET(class9_2,MATCH(H$1,'9 класс'!$A:$A,0)-7+'Итог по классам'!$B161,,,),"Ф")</f>
        <v>0</v>
      </c>
      <c r="I161" s="111">
        <f ca="1">COUNTIF(OFFSET(class9_2,MATCH(I$1,'9 класс'!$A:$A,0)-7+'Итог по классам'!$B161,,,),"р")</f>
        <v>0</v>
      </c>
      <c r="J161" s="111">
        <f ca="1">COUNTIF(OFFSET(class9_2,MATCH(J$1,'9 класс'!$A:$A,0)-7+'Итог по классам'!$B161,,,),"ш")</f>
        <v>1</v>
      </c>
      <c r="K161" s="112">
        <f t="shared" ref="K161:M161" ca="1" si="599">H161+E161</f>
        <v>0</v>
      </c>
      <c r="L161" s="113">
        <f t="shared" ca="1" si="599"/>
        <v>0</v>
      </c>
      <c r="M161" s="113">
        <f t="shared" ca="1" si="599"/>
        <v>2</v>
      </c>
      <c r="N161" s="114">
        <f ca="1">COUNTIF(OFFSET(class9_1,MATCH(N$1,'9 класс'!$A:$A,0)-7+'Итог по классам'!$B161,,,),"Ф")</f>
        <v>0</v>
      </c>
      <c r="O161" s="111">
        <f ca="1">COUNTIF(OFFSET(class9_1,MATCH(O$1,'9 класс'!$A:$A,0)-7+'Итог по классам'!$B161,,,),"р")</f>
        <v>0</v>
      </c>
      <c r="P161" s="111">
        <f ca="1">COUNTIF(OFFSET(class9_1,MATCH(P$1,'9 класс'!$A:$A,0)-7+'Итог по классам'!$B161,,,),"ш")</f>
        <v>1</v>
      </c>
      <c r="Q161" s="111">
        <f ca="1">COUNTIF(OFFSET(class9_2,MATCH(Q$1,'9 класс'!$A:$A,0)-7+'Итог по классам'!$B161,,,),"Ф")</f>
        <v>0</v>
      </c>
      <c r="R161" s="111">
        <f ca="1">COUNTIF(OFFSET(class9_2,MATCH(R$1,'9 класс'!$A:$A,0)-7+'Итог по классам'!$B161,,,),"р")</f>
        <v>0</v>
      </c>
      <c r="S161" s="111">
        <f ca="1">COUNTIF(OFFSET(class9_2,MATCH(S$1,'9 класс'!$A:$A,0)-7+'Итог по классам'!$B161,,,),"ш")</f>
        <v>1</v>
      </c>
      <c r="T161" s="112">
        <f t="shared" ref="T161:V161" ca="1" si="600">Q161+N161</f>
        <v>0</v>
      </c>
      <c r="U161" s="113">
        <f t="shared" ca="1" si="600"/>
        <v>0</v>
      </c>
      <c r="V161" s="113">
        <f t="shared" ca="1" si="600"/>
        <v>2</v>
      </c>
      <c r="W161" s="114">
        <f ca="1">COUNTIF(OFFSET(class9_1,MATCH(W$1,'9 класс'!$A:$A,0)-7+'Итог по классам'!$B161,,,),"Ф")</f>
        <v>0</v>
      </c>
      <c r="X161" s="111">
        <f ca="1">COUNTIF(OFFSET(class9_1,MATCH(X$1,'9 класс'!$A:$A,0)-7+'Итог по классам'!$B161,,,),"р")</f>
        <v>0</v>
      </c>
      <c r="Y161" s="111">
        <f ca="1">COUNTIF(OFFSET(class9_1,MATCH(Y$1,'9 класс'!$A:$A,0)-7+'Итог по классам'!$B161,,,),"ш")</f>
        <v>1</v>
      </c>
      <c r="Z161" s="111">
        <f ca="1">COUNTIF(OFFSET(class9_2,MATCH(Z$1,'9 класс'!$A:$A,0)-7+'Итог по классам'!$B161,,,),"Ф")</f>
        <v>0</v>
      </c>
      <c r="AA161" s="111">
        <f ca="1">COUNTIF(OFFSET(class9_2,MATCH(AA$1,'9 класс'!$A:$A,0)-7+'Итог по классам'!$B161,,,),"р")</f>
        <v>0</v>
      </c>
      <c r="AB161" s="111">
        <f ca="1">COUNTIF(OFFSET(class9_2,MATCH(AB$1,'9 класс'!$A:$A,0)-7+'Итог по классам'!$B161,,,),"ш")</f>
        <v>1</v>
      </c>
      <c r="AC161" s="112">
        <f t="shared" ref="AC161:AE161" ca="1" si="601">Z161+W161</f>
        <v>0</v>
      </c>
      <c r="AD161" s="113">
        <f t="shared" ca="1" si="601"/>
        <v>0</v>
      </c>
      <c r="AE161" s="113">
        <f t="shared" ca="1" si="601"/>
        <v>2</v>
      </c>
      <c r="AF161" s="114" t="e">
        <f ca="1">COUNTIF(OFFSET(class9_1,MATCH(AF$1,'9 класс'!$A:$A,0)-7+'Итог по классам'!$B161,,,),"Ф")</f>
        <v>#N/A</v>
      </c>
      <c r="AG161" s="111" t="e">
        <f ca="1">COUNTIF(OFFSET(class9_1,MATCH(AG$1,'9 класс'!$A:$A,0)-7+'Итог по классам'!$B161,,,),"р")</f>
        <v>#N/A</v>
      </c>
      <c r="AH161" s="111" t="e">
        <f ca="1">COUNTIF(OFFSET(class9_1,MATCH(AH$1,'9 класс'!$A:$A,0)-7+'Итог по классам'!$B161,,,),"ш")</f>
        <v>#N/A</v>
      </c>
      <c r="AI161" s="111" t="e">
        <f ca="1">COUNTIF(OFFSET(class9_2,MATCH(AI$1,'9 класс'!$A:$A,0)-7+'Итог по классам'!$B161,,,),"Ф")</f>
        <v>#N/A</v>
      </c>
      <c r="AJ161" s="111" t="e">
        <f ca="1">COUNTIF(OFFSET(class9_2,MATCH(AJ$1,'9 класс'!$A:$A,0)-7+'Итог по классам'!$B161,,,),"р")</f>
        <v>#N/A</v>
      </c>
      <c r="AK161" s="111" t="e">
        <f ca="1">COUNTIF(OFFSET(class9_2,MATCH(AK$1,'9 класс'!$A:$A,0)-7+'Итог по классам'!$B161,,,),"ш")</f>
        <v>#N/A</v>
      </c>
      <c r="AL161" s="112" t="e">
        <f t="shared" ref="AL161:AN161" ca="1" si="602">AI161+AF161</f>
        <v>#N/A</v>
      </c>
      <c r="AM161" s="113" t="e">
        <f t="shared" ca="1" si="602"/>
        <v>#N/A</v>
      </c>
      <c r="AN161" s="113" t="e">
        <f t="shared" ca="1" si="602"/>
        <v>#N/A</v>
      </c>
    </row>
    <row r="162" spans="1:40" ht="15.75" x14ac:dyDescent="0.25">
      <c r="A162" s="68">
        <f t="shared" si="594"/>
        <v>3</v>
      </c>
      <c r="B162" s="23">
        <v>3</v>
      </c>
      <c r="C162" s="110" t="s">
        <v>74</v>
      </c>
      <c r="D162" s="110" t="s">
        <v>117</v>
      </c>
      <c r="E162" s="111">
        <f ca="1">COUNTIF(OFFSET(class9_1,MATCH(E$1,'9 класс'!$A:$A,0)-7+'Итог по классам'!$B162,,,),"Ф")</f>
        <v>0</v>
      </c>
      <c r="F162" s="111">
        <f ca="1">COUNTIF(OFFSET(class9_1,MATCH(F$1,'9 класс'!$A:$A,0)-7+'Итог по классам'!$B162,,,),"р")</f>
        <v>0</v>
      </c>
      <c r="G162" s="111">
        <f ca="1">COUNTIF(OFFSET(class9_1,MATCH(G$1,'9 класс'!$A:$A,0)-7+'Итог по классам'!$B162,,,),"ш")</f>
        <v>0</v>
      </c>
      <c r="H162" s="111">
        <f ca="1">COUNTIF(OFFSET(class9_2,MATCH(H$1,'9 класс'!$A:$A,0)-7+'Итог по классам'!$B162,,,),"Ф")</f>
        <v>0</v>
      </c>
      <c r="I162" s="111">
        <f ca="1">COUNTIF(OFFSET(class9_2,MATCH(I$1,'9 класс'!$A:$A,0)-7+'Итог по классам'!$B162,,,),"р")</f>
        <v>0</v>
      </c>
      <c r="J162" s="111">
        <f ca="1">COUNTIF(OFFSET(class9_2,MATCH(J$1,'9 класс'!$A:$A,0)-7+'Итог по классам'!$B162,,,),"ш")</f>
        <v>0</v>
      </c>
      <c r="K162" s="112">
        <f t="shared" ref="K162:M162" ca="1" si="603">H162+E162</f>
        <v>0</v>
      </c>
      <c r="L162" s="113">
        <f t="shared" ca="1" si="603"/>
        <v>0</v>
      </c>
      <c r="M162" s="113">
        <f t="shared" ca="1" si="603"/>
        <v>0</v>
      </c>
      <c r="N162" s="114">
        <f ca="1">COUNTIF(OFFSET(class9_1,MATCH(N$1,'9 класс'!$A:$A,0)-7+'Итог по классам'!$B162,,,),"Ф")</f>
        <v>0</v>
      </c>
      <c r="O162" s="111">
        <f ca="1">COUNTIF(OFFSET(class9_1,MATCH(O$1,'9 класс'!$A:$A,0)-7+'Итог по классам'!$B162,,,),"р")</f>
        <v>0</v>
      </c>
      <c r="P162" s="111">
        <f ca="1">COUNTIF(OFFSET(class9_1,MATCH(P$1,'9 класс'!$A:$A,0)-7+'Итог по классам'!$B162,,,),"ш")</f>
        <v>0</v>
      </c>
      <c r="Q162" s="111">
        <f ca="1">COUNTIF(OFFSET(class9_2,MATCH(Q$1,'9 класс'!$A:$A,0)-7+'Итог по классам'!$B162,,,),"Ф")</f>
        <v>0</v>
      </c>
      <c r="R162" s="111">
        <f ca="1">COUNTIF(OFFSET(class9_2,MATCH(R$1,'9 класс'!$A:$A,0)-7+'Итог по классам'!$B162,,,),"р")</f>
        <v>0</v>
      </c>
      <c r="S162" s="111">
        <f ca="1">COUNTIF(OFFSET(class9_2,MATCH(S$1,'9 класс'!$A:$A,0)-7+'Итог по классам'!$B162,,,),"ш")</f>
        <v>0</v>
      </c>
      <c r="T162" s="112">
        <f t="shared" ref="T162:V162" ca="1" si="604">Q162+N162</f>
        <v>0</v>
      </c>
      <c r="U162" s="113">
        <f t="shared" ca="1" si="604"/>
        <v>0</v>
      </c>
      <c r="V162" s="113">
        <f t="shared" ca="1" si="604"/>
        <v>0</v>
      </c>
      <c r="W162" s="114">
        <f ca="1">COUNTIF(OFFSET(class9_1,MATCH(W$1,'9 класс'!$A:$A,0)-7+'Итог по классам'!$B162,,,),"Ф")</f>
        <v>0</v>
      </c>
      <c r="X162" s="111">
        <f ca="1">COUNTIF(OFFSET(class9_1,MATCH(X$1,'9 класс'!$A:$A,0)-7+'Итог по классам'!$B162,,,),"р")</f>
        <v>0</v>
      </c>
      <c r="Y162" s="111">
        <f ca="1">COUNTIF(OFFSET(class9_1,MATCH(Y$1,'9 класс'!$A:$A,0)-7+'Итог по классам'!$B162,,,),"ш")</f>
        <v>0</v>
      </c>
      <c r="Z162" s="111">
        <f ca="1">COUNTIF(OFFSET(class9_2,MATCH(Z$1,'9 класс'!$A:$A,0)-7+'Итог по классам'!$B162,,,),"Ф")</f>
        <v>0</v>
      </c>
      <c r="AA162" s="111">
        <f ca="1">COUNTIF(OFFSET(class9_2,MATCH(AA$1,'9 класс'!$A:$A,0)-7+'Итог по классам'!$B162,,,),"р")</f>
        <v>0</v>
      </c>
      <c r="AB162" s="111">
        <f ca="1">COUNTIF(OFFSET(class9_2,MATCH(AB$1,'9 класс'!$A:$A,0)-7+'Итог по классам'!$B162,,,),"ш")</f>
        <v>0</v>
      </c>
      <c r="AC162" s="112">
        <f t="shared" ref="AC162:AE162" ca="1" si="605">Z162+W162</f>
        <v>0</v>
      </c>
      <c r="AD162" s="113">
        <f t="shared" ca="1" si="605"/>
        <v>0</v>
      </c>
      <c r="AE162" s="113">
        <f t="shared" ca="1" si="605"/>
        <v>0</v>
      </c>
      <c r="AF162" s="114" t="e">
        <f ca="1">COUNTIF(OFFSET(class9_1,MATCH(AF$1,'9 класс'!$A:$A,0)-7+'Итог по классам'!$B162,,,),"Ф")</f>
        <v>#N/A</v>
      </c>
      <c r="AG162" s="111" t="e">
        <f ca="1">COUNTIF(OFFSET(class9_1,MATCH(AG$1,'9 класс'!$A:$A,0)-7+'Итог по классам'!$B162,,,),"р")</f>
        <v>#N/A</v>
      </c>
      <c r="AH162" s="111" t="e">
        <f ca="1">COUNTIF(OFFSET(class9_1,MATCH(AH$1,'9 класс'!$A:$A,0)-7+'Итог по классам'!$B162,,,),"ш")</f>
        <v>#N/A</v>
      </c>
      <c r="AI162" s="111" t="e">
        <f ca="1">COUNTIF(OFFSET(class9_2,MATCH(AI$1,'9 класс'!$A:$A,0)-7+'Итог по классам'!$B162,,,),"Ф")</f>
        <v>#N/A</v>
      </c>
      <c r="AJ162" s="111" t="e">
        <f ca="1">COUNTIF(OFFSET(class9_2,MATCH(AJ$1,'9 класс'!$A:$A,0)-7+'Итог по классам'!$B162,,,),"р")</f>
        <v>#N/A</v>
      </c>
      <c r="AK162" s="111" t="e">
        <f ca="1">COUNTIF(OFFSET(class9_2,MATCH(AK$1,'9 класс'!$A:$A,0)-7+'Итог по классам'!$B162,,,),"ш")</f>
        <v>#N/A</v>
      </c>
      <c r="AL162" s="112" t="e">
        <f t="shared" ref="AL162:AN162" ca="1" si="606">AI162+AF162</f>
        <v>#N/A</v>
      </c>
      <c r="AM162" s="113" t="e">
        <f t="shared" ca="1" si="606"/>
        <v>#N/A</v>
      </c>
      <c r="AN162" s="113" t="e">
        <f t="shared" ca="1" si="606"/>
        <v>#N/A</v>
      </c>
    </row>
    <row r="163" spans="1:40" ht="15.75" x14ac:dyDescent="0.25">
      <c r="A163" s="68">
        <f t="shared" si="594"/>
        <v>3</v>
      </c>
      <c r="B163" s="23">
        <v>4</v>
      </c>
      <c r="C163" s="110" t="s">
        <v>95</v>
      </c>
      <c r="D163" s="110" t="s">
        <v>117</v>
      </c>
      <c r="E163" s="111">
        <f ca="1">COUNTIF(OFFSET(class9_1,MATCH(E$1,'9 класс'!$A:$A,0)-7+'Итог по классам'!$B163,,,),"Ф")</f>
        <v>0</v>
      </c>
      <c r="F163" s="111">
        <f ca="1">COUNTIF(OFFSET(class9_1,MATCH(F$1,'9 класс'!$A:$A,0)-7+'Итог по классам'!$B163,,,),"р")</f>
        <v>0</v>
      </c>
      <c r="G163" s="111">
        <f ca="1">COUNTIF(OFFSET(class9_1,MATCH(G$1,'9 класс'!$A:$A,0)-7+'Итог по классам'!$B163,,,),"ш")</f>
        <v>0</v>
      </c>
      <c r="H163" s="111">
        <f ca="1">COUNTIF(OFFSET(class9_2,MATCH(H$1,'9 класс'!$A:$A,0)-7+'Итог по классам'!$B163,,,),"Ф")</f>
        <v>0</v>
      </c>
      <c r="I163" s="111">
        <f ca="1">COUNTIF(OFFSET(class9_2,MATCH(I$1,'9 класс'!$A:$A,0)-7+'Итог по классам'!$B163,,,),"р")</f>
        <v>0</v>
      </c>
      <c r="J163" s="111">
        <f ca="1">COUNTIF(OFFSET(class9_2,MATCH(J$1,'9 класс'!$A:$A,0)-7+'Итог по классам'!$B163,,,),"ш")</f>
        <v>0</v>
      </c>
      <c r="K163" s="112">
        <f t="shared" ref="K163:M163" ca="1" si="607">H163+E163</f>
        <v>0</v>
      </c>
      <c r="L163" s="113">
        <f t="shared" ca="1" si="607"/>
        <v>0</v>
      </c>
      <c r="M163" s="113">
        <f t="shared" ca="1" si="607"/>
        <v>0</v>
      </c>
      <c r="N163" s="114">
        <f ca="1">COUNTIF(OFFSET(class9_1,MATCH(N$1,'9 класс'!$A:$A,0)-7+'Итог по классам'!$B163,,,),"Ф")</f>
        <v>0</v>
      </c>
      <c r="O163" s="111">
        <f ca="1">COUNTIF(OFFSET(class9_1,MATCH(O$1,'9 класс'!$A:$A,0)-7+'Итог по классам'!$B163,,,),"р")</f>
        <v>0</v>
      </c>
      <c r="P163" s="111">
        <f ca="1">COUNTIF(OFFSET(class9_1,MATCH(P$1,'9 класс'!$A:$A,0)-7+'Итог по классам'!$B163,,,),"ш")</f>
        <v>0</v>
      </c>
      <c r="Q163" s="111">
        <f ca="1">COUNTIF(OFFSET(class9_2,MATCH(Q$1,'9 класс'!$A:$A,0)-7+'Итог по классам'!$B163,,,),"Ф")</f>
        <v>0</v>
      </c>
      <c r="R163" s="111">
        <f ca="1">COUNTIF(OFFSET(class9_2,MATCH(R$1,'9 класс'!$A:$A,0)-7+'Итог по классам'!$B163,,,),"р")</f>
        <v>0</v>
      </c>
      <c r="S163" s="111">
        <f ca="1">COUNTIF(OFFSET(class9_2,MATCH(S$1,'9 класс'!$A:$A,0)-7+'Итог по классам'!$B163,,,),"ш")</f>
        <v>0</v>
      </c>
      <c r="T163" s="112">
        <f t="shared" ref="T163:V163" ca="1" si="608">Q163+N163</f>
        <v>0</v>
      </c>
      <c r="U163" s="113">
        <f t="shared" ca="1" si="608"/>
        <v>0</v>
      </c>
      <c r="V163" s="113">
        <f t="shared" ca="1" si="608"/>
        <v>0</v>
      </c>
      <c r="W163" s="114">
        <f ca="1">COUNTIF(OFFSET(class9_1,MATCH(W$1,'9 класс'!$A:$A,0)-7+'Итог по классам'!$B163,,,),"Ф")</f>
        <v>0</v>
      </c>
      <c r="X163" s="111">
        <f ca="1">COUNTIF(OFFSET(class9_1,MATCH(X$1,'9 класс'!$A:$A,0)-7+'Итог по классам'!$B163,,,),"р")</f>
        <v>0</v>
      </c>
      <c r="Y163" s="111">
        <f ca="1">COUNTIF(OFFSET(class9_1,MATCH(Y$1,'9 класс'!$A:$A,0)-7+'Итог по классам'!$B163,,,),"ш")</f>
        <v>0</v>
      </c>
      <c r="Z163" s="111">
        <f ca="1">COUNTIF(OFFSET(class9_2,MATCH(Z$1,'9 класс'!$A:$A,0)-7+'Итог по классам'!$B163,,,),"Ф")</f>
        <v>0</v>
      </c>
      <c r="AA163" s="111">
        <f ca="1">COUNTIF(OFFSET(class9_2,MATCH(AA$1,'9 класс'!$A:$A,0)-7+'Итог по классам'!$B163,,,),"р")</f>
        <v>0</v>
      </c>
      <c r="AB163" s="111">
        <f ca="1">COUNTIF(OFFSET(class9_2,MATCH(AB$1,'9 класс'!$A:$A,0)-7+'Итог по классам'!$B163,,,),"ш")</f>
        <v>0</v>
      </c>
      <c r="AC163" s="112">
        <f t="shared" ref="AC163:AE163" ca="1" si="609">Z163+W163</f>
        <v>0</v>
      </c>
      <c r="AD163" s="113">
        <f t="shared" ca="1" si="609"/>
        <v>0</v>
      </c>
      <c r="AE163" s="113">
        <f t="shared" ca="1" si="609"/>
        <v>0</v>
      </c>
      <c r="AF163" s="114" t="e">
        <f ca="1">COUNTIF(OFFSET(class9_1,MATCH(AF$1,'9 класс'!$A:$A,0)-7+'Итог по классам'!$B163,,,),"Ф")</f>
        <v>#N/A</v>
      </c>
      <c r="AG163" s="111" t="e">
        <f ca="1">COUNTIF(OFFSET(class9_1,MATCH(AG$1,'9 класс'!$A:$A,0)-7+'Итог по классам'!$B163,,,),"р")</f>
        <v>#N/A</v>
      </c>
      <c r="AH163" s="111" t="e">
        <f ca="1">COUNTIF(OFFSET(class9_1,MATCH(AH$1,'9 класс'!$A:$A,0)-7+'Итог по классам'!$B163,,,),"ш")</f>
        <v>#N/A</v>
      </c>
      <c r="AI163" s="111" t="e">
        <f ca="1">COUNTIF(OFFSET(class9_2,MATCH(AI$1,'9 класс'!$A:$A,0)-7+'Итог по классам'!$B163,,,),"Ф")</f>
        <v>#N/A</v>
      </c>
      <c r="AJ163" s="111" t="e">
        <f ca="1">COUNTIF(OFFSET(class9_2,MATCH(AJ$1,'9 класс'!$A:$A,0)-7+'Итог по классам'!$B163,,,),"р")</f>
        <v>#N/A</v>
      </c>
      <c r="AK163" s="111" t="e">
        <f ca="1">COUNTIF(OFFSET(class9_2,MATCH(AK$1,'9 класс'!$A:$A,0)-7+'Итог по классам'!$B163,,,),"ш")</f>
        <v>#N/A</v>
      </c>
      <c r="AL163" s="112" t="e">
        <f t="shared" ref="AL163:AN163" ca="1" si="610">AI163+AF163</f>
        <v>#N/A</v>
      </c>
      <c r="AM163" s="113" t="e">
        <f t="shared" ca="1" si="610"/>
        <v>#N/A</v>
      </c>
      <c r="AN163" s="113" t="e">
        <f t="shared" ca="1" si="610"/>
        <v>#N/A</v>
      </c>
    </row>
    <row r="164" spans="1:40" ht="15.75" x14ac:dyDescent="0.25">
      <c r="A164" s="68">
        <f t="shared" si="594"/>
        <v>3</v>
      </c>
      <c r="B164" s="23">
        <v>5</v>
      </c>
      <c r="C164" s="110" t="s">
        <v>76</v>
      </c>
      <c r="D164" s="110" t="s">
        <v>117</v>
      </c>
      <c r="E164" s="111">
        <f ca="1">COUNTIF(OFFSET(class9_1,MATCH(E$1,'9 класс'!$A:$A,0)-7+'Итог по классам'!$B164,,,),"Ф")</f>
        <v>0</v>
      </c>
      <c r="F164" s="111">
        <f ca="1">COUNTIF(OFFSET(class9_1,MATCH(F$1,'9 класс'!$A:$A,0)-7+'Итог по классам'!$B164,,,),"р")</f>
        <v>0</v>
      </c>
      <c r="G164" s="111">
        <f ca="1">COUNTIF(OFFSET(class9_1,MATCH(G$1,'9 класс'!$A:$A,0)-7+'Итог по классам'!$B164,,,),"ш")</f>
        <v>2</v>
      </c>
      <c r="H164" s="111">
        <f ca="1">COUNTIF(OFFSET(class9_2,MATCH(H$1,'9 класс'!$A:$A,0)-7+'Итог по классам'!$B164,,,),"Ф")</f>
        <v>0</v>
      </c>
      <c r="I164" s="111">
        <f ca="1">COUNTIF(OFFSET(class9_2,MATCH(I$1,'9 класс'!$A:$A,0)-7+'Итог по классам'!$B164,,,),"р")</f>
        <v>0</v>
      </c>
      <c r="J164" s="111">
        <f ca="1">COUNTIF(OFFSET(class9_2,MATCH(J$1,'9 класс'!$A:$A,0)-7+'Итог по классам'!$B164,,,),"ш")</f>
        <v>2</v>
      </c>
      <c r="K164" s="112">
        <f t="shared" ref="K164:M164" ca="1" si="611">H164+E164</f>
        <v>0</v>
      </c>
      <c r="L164" s="113">
        <f t="shared" ca="1" si="611"/>
        <v>0</v>
      </c>
      <c r="M164" s="113">
        <f t="shared" ca="1" si="611"/>
        <v>4</v>
      </c>
      <c r="N164" s="114">
        <f ca="1">COUNTIF(OFFSET(class9_1,MATCH(N$1,'9 класс'!$A:$A,0)-7+'Итог по классам'!$B164,,,),"Ф")</f>
        <v>0</v>
      </c>
      <c r="O164" s="111">
        <f ca="1">COUNTIF(OFFSET(class9_1,MATCH(O$1,'9 класс'!$A:$A,0)-7+'Итог по классам'!$B164,,,),"р")</f>
        <v>0</v>
      </c>
      <c r="P164" s="111">
        <f ca="1">COUNTIF(OFFSET(class9_1,MATCH(P$1,'9 класс'!$A:$A,0)-7+'Итог по классам'!$B164,,,),"ш")</f>
        <v>2</v>
      </c>
      <c r="Q164" s="111">
        <f ca="1">COUNTIF(OFFSET(class9_2,MATCH(Q$1,'9 класс'!$A:$A,0)-7+'Итог по классам'!$B164,,,),"Ф")</f>
        <v>0</v>
      </c>
      <c r="R164" s="111">
        <f ca="1">COUNTIF(OFFSET(class9_2,MATCH(R$1,'9 класс'!$A:$A,0)-7+'Итог по классам'!$B164,,,),"р")</f>
        <v>0</v>
      </c>
      <c r="S164" s="111">
        <f ca="1">COUNTIF(OFFSET(class9_2,MATCH(S$1,'9 класс'!$A:$A,0)-7+'Итог по классам'!$B164,,,),"ш")</f>
        <v>2</v>
      </c>
      <c r="T164" s="112">
        <f t="shared" ref="T164:V164" ca="1" si="612">Q164+N164</f>
        <v>0</v>
      </c>
      <c r="U164" s="113">
        <f t="shared" ca="1" si="612"/>
        <v>0</v>
      </c>
      <c r="V164" s="113">
        <f t="shared" ca="1" si="612"/>
        <v>4</v>
      </c>
      <c r="W164" s="114">
        <f ca="1">COUNTIF(OFFSET(class9_1,MATCH(W$1,'9 класс'!$A:$A,0)-7+'Итог по классам'!$B164,,,),"Ф")</f>
        <v>0</v>
      </c>
      <c r="X164" s="111">
        <f ca="1">COUNTIF(OFFSET(class9_1,MATCH(X$1,'9 класс'!$A:$A,0)-7+'Итог по классам'!$B164,,,),"р")</f>
        <v>0</v>
      </c>
      <c r="Y164" s="111">
        <f ca="1">COUNTIF(OFFSET(class9_1,MATCH(Y$1,'9 класс'!$A:$A,0)-7+'Итог по классам'!$B164,,,),"ш")</f>
        <v>2</v>
      </c>
      <c r="Z164" s="111">
        <f ca="1">COUNTIF(OFFSET(class9_2,MATCH(Z$1,'9 класс'!$A:$A,0)-7+'Итог по классам'!$B164,,,),"Ф")</f>
        <v>0</v>
      </c>
      <c r="AA164" s="111">
        <f ca="1">COUNTIF(OFFSET(class9_2,MATCH(AA$1,'9 класс'!$A:$A,0)-7+'Итог по классам'!$B164,,,),"р")</f>
        <v>0</v>
      </c>
      <c r="AB164" s="111">
        <f ca="1">COUNTIF(OFFSET(class9_2,MATCH(AB$1,'9 класс'!$A:$A,0)-7+'Итог по классам'!$B164,,,),"ш")</f>
        <v>2</v>
      </c>
      <c r="AC164" s="112">
        <f t="shared" ref="AC164:AE164" ca="1" si="613">Z164+W164</f>
        <v>0</v>
      </c>
      <c r="AD164" s="113">
        <f t="shared" ca="1" si="613"/>
        <v>0</v>
      </c>
      <c r="AE164" s="113">
        <f t="shared" ca="1" si="613"/>
        <v>4</v>
      </c>
      <c r="AF164" s="114" t="e">
        <f ca="1">COUNTIF(OFFSET(class9_1,MATCH(AF$1,'9 класс'!$A:$A,0)-7+'Итог по классам'!$B164,,,),"Ф")</f>
        <v>#N/A</v>
      </c>
      <c r="AG164" s="111" t="e">
        <f ca="1">COUNTIF(OFFSET(class9_1,MATCH(AG$1,'9 класс'!$A:$A,0)-7+'Итог по классам'!$B164,,,),"р")</f>
        <v>#N/A</v>
      </c>
      <c r="AH164" s="111" t="e">
        <f ca="1">COUNTIF(OFFSET(class9_1,MATCH(AH$1,'9 класс'!$A:$A,0)-7+'Итог по классам'!$B164,,,),"ш")</f>
        <v>#N/A</v>
      </c>
      <c r="AI164" s="111" t="e">
        <f ca="1">COUNTIF(OFFSET(class9_2,MATCH(AI$1,'9 класс'!$A:$A,0)-7+'Итог по классам'!$B164,,,),"Ф")</f>
        <v>#N/A</v>
      </c>
      <c r="AJ164" s="111" t="e">
        <f ca="1">COUNTIF(OFFSET(class9_2,MATCH(AJ$1,'9 класс'!$A:$A,0)-7+'Итог по классам'!$B164,,,),"р")</f>
        <v>#N/A</v>
      </c>
      <c r="AK164" s="111" t="e">
        <f ca="1">COUNTIF(OFFSET(class9_2,MATCH(AK$1,'9 класс'!$A:$A,0)-7+'Итог по классам'!$B164,,,),"ш")</f>
        <v>#N/A</v>
      </c>
      <c r="AL164" s="112" t="e">
        <f t="shared" ref="AL164:AN164" ca="1" si="614">AI164+AF164</f>
        <v>#N/A</v>
      </c>
      <c r="AM164" s="113" t="e">
        <f t="shared" ca="1" si="614"/>
        <v>#N/A</v>
      </c>
      <c r="AN164" s="113" t="e">
        <f t="shared" ca="1" si="614"/>
        <v>#N/A</v>
      </c>
    </row>
    <row r="165" spans="1:40" ht="15.75" x14ac:dyDescent="0.25">
      <c r="A165" s="68">
        <f t="shared" si="594"/>
        <v>3</v>
      </c>
      <c r="B165" s="23">
        <v>6</v>
      </c>
      <c r="C165" s="110" t="s">
        <v>96</v>
      </c>
      <c r="D165" s="110" t="s">
        <v>117</v>
      </c>
      <c r="E165" s="111">
        <f ca="1">COUNTIF(OFFSET(class9_1,MATCH(E$1,'9 класс'!$A:$A,0)-7+'Итог по классам'!$B165,,,),"Ф")</f>
        <v>0</v>
      </c>
      <c r="F165" s="111">
        <f ca="1">COUNTIF(OFFSET(class9_1,MATCH(F$1,'9 класс'!$A:$A,0)-7+'Итог по классам'!$B165,,,),"р")</f>
        <v>0</v>
      </c>
      <c r="G165" s="111">
        <f ca="1">COUNTIF(OFFSET(class9_1,MATCH(G$1,'9 класс'!$A:$A,0)-7+'Итог по классам'!$B165,,,),"ш")</f>
        <v>0</v>
      </c>
      <c r="H165" s="111">
        <f ca="1">COUNTIF(OFFSET(class9_2,MATCH(H$1,'9 класс'!$A:$A,0)-7+'Итог по классам'!$B165,,,),"Ф")</f>
        <v>0</v>
      </c>
      <c r="I165" s="111">
        <f ca="1">COUNTIF(OFFSET(class9_2,MATCH(I$1,'9 класс'!$A:$A,0)-7+'Итог по классам'!$B165,,,),"р")</f>
        <v>0</v>
      </c>
      <c r="J165" s="111">
        <f ca="1">COUNTIF(OFFSET(class9_2,MATCH(J$1,'9 класс'!$A:$A,0)-7+'Итог по классам'!$B165,,,),"ш")</f>
        <v>0</v>
      </c>
      <c r="K165" s="112">
        <f t="shared" ref="K165:M165" ca="1" si="615">H165+E165</f>
        <v>0</v>
      </c>
      <c r="L165" s="113">
        <f t="shared" ca="1" si="615"/>
        <v>0</v>
      </c>
      <c r="M165" s="113">
        <f t="shared" ca="1" si="615"/>
        <v>0</v>
      </c>
      <c r="N165" s="114">
        <f ca="1">COUNTIF(OFFSET(class9_1,MATCH(N$1,'9 класс'!$A:$A,0)-7+'Итог по классам'!$B165,,,),"Ф")</f>
        <v>0</v>
      </c>
      <c r="O165" s="111">
        <f ca="1">COUNTIF(OFFSET(class9_1,MATCH(O$1,'9 класс'!$A:$A,0)-7+'Итог по классам'!$B165,,,),"р")</f>
        <v>0</v>
      </c>
      <c r="P165" s="111">
        <f ca="1">COUNTIF(OFFSET(class9_1,MATCH(P$1,'9 класс'!$A:$A,0)-7+'Итог по классам'!$B165,,,),"ш")</f>
        <v>0</v>
      </c>
      <c r="Q165" s="111">
        <f ca="1">COUNTIF(OFFSET(class9_2,MATCH(Q$1,'9 класс'!$A:$A,0)-7+'Итог по классам'!$B165,,,),"Ф")</f>
        <v>0</v>
      </c>
      <c r="R165" s="111">
        <f ca="1">COUNTIF(OFFSET(class9_2,MATCH(R$1,'9 класс'!$A:$A,0)-7+'Итог по классам'!$B165,,,),"р")</f>
        <v>0</v>
      </c>
      <c r="S165" s="111">
        <f ca="1">COUNTIF(OFFSET(class9_2,MATCH(S$1,'9 класс'!$A:$A,0)-7+'Итог по классам'!$B165,,,),"ш")</f>
        <v>0</v>
      </c>
      <c r="T165" s="112">
        <f t="shared" ref="T165:V165" ca="1" si="616">Q165+N165</f>
        <v>0</v>
      </c>
      <c r="U165" s="113">
        <f t="shared" ca="1" si="616"/>
        <v>0</v>
      </c>
      <c r="V165" s="113">
        <f t="shared" ca="1" si="616"/>
        <v>0</v>
      </c>
      <c r="W165" s="114">
        <f ca="1">COUNTIF(OFFSET(class9_1,MATCH(W$1,'9 класс'!$A:$A,0)-7+'Итог по классам'!$B165,,,),"Ф")</f>
        <v>0</v>
      </c>
      <c r="X165" s="111">
        <f ca="1">COUNTIF(OFFSET(class9_1,MATCH(X$1,'9 класс'!$A:$A,0)-7+'Итог по классам'!$B165,,,),"р")</f>
        <v>0</v>
      </c>
      <c r="Y165" s="111">
        <f ca="1">COUNTIF(OFFSET(class9_1,MATCH(Y$1,'9 класс'!$A:$A,0)-7+'Итог по классам'!$B165,,,),"ш")</f>
        <v>0</v>
      </c>
      <c r="Z165" s="111">
        <f ca="1">COUNTIF(OFFSET(class9_2,MATCH(Z$1,'9 класс'!$A:$A,0)-7+'Итог по классам'!$B165,,,),"Ф")</f>
        <v>0</v>
      </c>
      <c r="AA165" s="111">
        <f ca="1">COUNTIF(OFFSET(class9_2,MATCH(AA$1,'9 класс'!$A:$A,0)-7+'Итог по классам'!$B165,,,),"р")</f>
        <v>0</v>
      </c>
      <c r="AB165" s="111">
        <f ca="1">COUNTIF(OFFSET(class9_2,MATCH(AB$1,'9 класс'!$A:$A,0)-7+'Итог по классам'!$B165,,,),"ш")</f>
        <v>0</v>
      </c>
      <c r="AC165" s="112">
        <f t="shared" ref="AC165:AE165" ca="1" si="617">Z165+W165</f>
        <v>0</v>
      </c>
      <c r="AD165" s="113">
        <f t="shared" ca="1" si="617"/>
        <v>0</v>
      </c>
      <c r="AE165" s="113">
        <f t="shared" ca="1" si="617"/>
        <v>0</v>
      </c>
      <c r="AF165" s="114" t="e">
        <f ca="1">COUNTIF(OFFSET(class9_1,MATCH(AF$1,'9 класс'!$A:$A,0)-7+'Итог по классам'!$B165,,,),"Ф")</f>
        <v>#N/A</v>
      </c>
      <c r="AG165" s="111" t="e">
        <f ca="1">COUNTIF(OFFSET(class9_1,MATCH(AG$1,'9 класс'!$A:$A,0)-7+'Итог по классам'!$B165,,,),"р")</f>
        <v>#N/A</v>
      </c>
      <c r="AH165" s="111" t="e">
        <f ca="1">COUNTIF(OFFSET(class9_1,MATCH(AH$1,'9 класс'!$A:$A,0)-7+'Итог по классам'!$B165,,,),"ш")</f>
        <v>#N/A</v>
      </c>
      <c r="AI165" s="111" t="e">
        <f ca="1">COUNTIF(OFFSET(class9_2,MATCH(AI$1,'9 класс'!$A:$A,0)-7+'Итог по классам'!$B165,,,),"Ф")</f>
        <v>#N/A</v>
      </c>
      <c r="AJ165" s="111" t="e">
        <f ca="1">COUNTIF(OFFSET(class9_2,MATCH(AJ$1,'9 класс'!$A:$A,0)-7+'Итог по классам'!$B165,,,),"р")</f>
        <v>#N/A</v>
      </c>
      <c r="AK165" s="111" t="e">
        <f ca="1">COUNTIF(OFFSET(class9_2,MATCH(AK$1,'9 класс'!$A:$A,0)-7+'Итог по классам'!$B165,,,),"ш")</f>
        <v>#N/A</v>
      </c>
      <c r="AL165" s="112" t="e">
        <f t="shared" ref="AL165:AN165" ca="1" si="618">AI165+AF165</f>
        <v>#N/A</v>
      </c>
      <c r="AM165" s="113" t="e">
        <f t="shared" ca="1" si="618"/>
        <v>#N/A</v>
      </c>
      <c r="AN165" s="113" t="e">
        <f t="shared" ca="1" si="618"/>
        <v>#N/A</v>
      </c>
    </row>
    <row r="166" spans="1:40" ht="15.75" x14ac:dyDescent="0.25">
      <c r="A166" s="68">
        <f t="shared" si="594"/>
        <v>3</v>
      </c>
      <c r="B166" s="23">
        <v>7</v>
      </c>
      <c r="C166" s="110" t="s">
        <v>110</v>
      </c>
      <c r="D166" s="110" t="s">
        <v>117</v>
      </c>
      <c r="E166" s="111">
        <f ca="1">COUNTIF(OFFSET(class9_1,MATCH(E$1,'9 класс'!$A:$A,0)-7+'Итог по классам'!$B166,,,),"Ф")</f>
        <v>0</v>
      </c>
      <c r="F166" s="111">
        <f ca="1">COUNTIF(OFFSET(class9_1,MATCH(F$1,'9 класс'!$A:$A,0)-7+'Итог по классам'!$B166,,,),"р")</f>
        <v>0</v>
      </c>
      <c r="G166" s="111">
        <f ca="1">COUNTIF(OFFSET(class9_1,MATCH(G$1,'9 класс'!$A:$A,0)-7+'Итог по классам'!$B166,,,),"ш")</f>
        <v>3</v>
      </c>
      <c r="H166" s="111">
        <f ca="1">COUNTIF(OFFSET(class9_2,MATCH(H$1,'9 класс'!$A:$A,0)-7+'Итог по классам'!$B166,,,),"Ф")</f>
        <v>0</v>
      </c>
      <c r="I166" s="111">
        <f ca="1">COUNTIF(OFFSET(class9_2,MATCH(I$1,'9 класс'!$A:$A,0)-7+'Итог по классам'!$B166,,,),"р")</f>
        <v>0</v>
      </c>
      <c r="J166" s="111">
        <f ca="1">COUNTIF(OFFSET(class9_2,MATCH(J$1,'9 класс'!$A:$A,0)-7+'Итог по классам'!$B166,,,),"ш")</f>
        <v>3</v>
      </c>
      <c r="K166" s="112">
        <f t="shared" ref="K166:M166" ca="1" si="619">H166+E166</f>
        <v>0</v>
      </c>
      <c r="L166" s="113">
        <f t="shared" ca="1" si="619"/>
        <v>0</v>
      </c>
      <c r="M166" s="113">
        <f t="shared" ca="1" si="619"/>
        <v>6</v>
      </c>
      <c r="N166" s="114">
        <f ca="1">COUNTIF(OFFSET(class9_1,MATCH(N$1,'9 класс'!$A:$A,0)-7+'Итог по классам'!$B166,,,),"Ф")</f>
        <v>0</v>
      </c>
      <c r="O166" s="111">
        <f ca="1">COUNTIF(OFFSET(class9_1,MATCH(O$1,'9 класс'!$A:$A,0)-7+'Итог по классам'!$B166,,,),"р")</f>
        <v>0</v>
      </c>
      <c r="P166" s="111">
        <f ca="1">COUNTIF(OFFSET(class9_1,MATCH(P$1,'9 класс'!$A:$A,0)-7+'Итог по классам'!$B166,,,),"ш")</f>
        <v>3</v>
      </c>
      <c r="Q166" s="111">
        <f ca="1">COUNTIF(OFFSET(class9_2,MATCH(Q$1,'9 класс'!$A:$A,0)-7+'Итог по классам'!$B166,,,),"Ф")</f>
        <v>0</v>
      </c>
      <c r="R166" s="111">
        <f ca="1">COUNTIF(OFFSET(class9_2,MATCH(R$1,'9 класс'!$A:$A,0)-7+'Итог по классам'!$B166,,,),"р")</f>
        <v>0</v>
      </c>
      <c r="S166" s="111">
        <f ca="1">COUNTIF(OFFSET(class9_2,MATCH(S$1,'9 класс'!$A:$A,0)-7+'Итог по классам'!$B166,,,),"ш")</f>
        <v>3</v>
      </c>
      <c r="T166" s="112">
        <f t="shared" ref="T166:V166" ca="1" si="620">Q166+N166</f>
        <v>0</v>
      </c>
      <c r="U166" s="113">
        <f t="shared" ca="1" si="620"/>
        <v>0</v>
      </c>
      <c r="V166" s="113">
        <f t="shared" ca="1" si="620"/>
        <v>6</v>
      </c>
      <c r="W166" s="114">
        <f ca="1">COUNTIF(OFFSET(class9_1,MATCH(W$1,'9 класс'!$A:$A,0)-7+'Итог по классам'!$B166,,,),"Ф")</f>
        <v>0</v>
      </c>
      <c r="X166" s="111">
        <f ca="1">COUNTIF(OFFSET(class9_1,MATCH(X$1,'9 класс'!$A:$A,0)-7+'Итог по классам'!$B166,,,),"р")</f>
        <v>0</v>
      </c>
      <c r="Y166" s="111">
        <f ca="1">COUNTIF(OFFSET(class9_1,MATCH(Y$1,'9 класс'!$A:$A,0)-7+'Итог по классам'!$B166,,,),"ш")</f>
        <v>3</v>
      </c>
      <c r="Z166" s="111">
        <f ca="1">COUNTIF(OFFSET(class9_2,MATCH(Z$1,'9 класс'!$A:$A,0)-7+'Итог по классам'!$B166,,,),"Ф")</f>
        <v>0</v>
      </c>
      <c r="AA166" s="111">
        <f ca="1">COUNTIF(OFFSET(class9_2,MATCH(AA$1,'9 класс'!$A:$A,0)-7+'Итог по классам'!$B166,,,),"р")</f>
        <v>0</v>
      </c>
      <c r="AB166" s="111">
        <f ca="1">COUNTIF(OFFSET(class9_2,MATCH(AB$1,'9 класс'!$A:$A,0)-7+'Итог по классам'!$B166,,,),"ш")</f>
        <v>3</v>
      </c>
      <c r="AC166" s="112">
        <f t="shared" ref="AC166:AE166" ca="1" si="621">Z166+W166</f>
        <v>0</v>
      </c>
      <c r="AD166" s="113">
        <f t="shared" ca="1" si="621"/>
        <v>0</v>
      </c>
      <c r="AE166" s="113">
        <f t="shared" ca="1" si="621"/>
        <v>6</v>
      </c>
      <c r="AF166" s="114" t="e">
        <f ca="1">COUNTIF(OFFSET(class9_1,MATCH(AF$1,'9 класс'!$A:$A,0)-7+'Итог по классам'!$B166,,,),"Ф")</f>
        <v>#N/A</v>
      </c>
      <c r="AG166" s="111" t="e">
        <f ca="1">COUNTIF(OFFSET(class9_1,MATCH(AG$1,'9 класс'!$A:$A,0)-7+'Итог по классам'!$B166,,,),"р")</f>
        <v>#N/A</v>
      </c>
      <c r="AH166" s="111" t="e">
        <f ca="1">COUNTIF(OFFSET(class9_1,MATCH(AH$1,'9 класс'!$A:$A,0)-7+'Итог по классам'!$B166,,,),"ш")</f>
        <v>#N/A</v>
      </c>
      <c r="AI166" s="111" t="e">
        <f ca="1">COUNTIF(OFFSET(class9_2,MATCH(AI$1,'9 класс'!$A:$A,0)-7+'Итог по классам'!$B166,,,),"Ф")</f>
        <v>#N/A</v>
      </c>
      <c r="AJ166" s="111" t="e">
        <f ca="1">COUNTIF(OFFSET(class9_2,MATCH(AJ$1,'9 класс'!$A:$A,0)-7+'Итог по классам'!$B166,,,),"р")</f>
        <v>#N/A</v>
      </c>
      <c r="AK166" s="111" t="e">
        <f ca="1">COUNTIF(OFFSET(class9_2,MATCH(AK$1,'9 класс'!$A:$A,0)-7+'Итог по классам'!$B166,,,),"ш")</f>
        <v>#N/A</v>
      </c>
      <c r="AL166" s="112" t="e">
        <f t="shared" ref="AL166:AN166" ca="1" si="622">AI166+AF166</f>
        <v>#N/A</v>
      </c>
      <c r="AM166" s="113" t="e">
        <f t="shared" ca="1" si="622"/>
        <v>#N/A</v>
      </c>
      <c r="AN166" s="113" t="e">
        <f t="shared" ca="1" si="622"/>
        <v>#N/A</v>
      </c>
    </row>
    <row r="167" spans="1:40" ht="15.75" x14ac:dyDescent="0.25">
      <c r="A167" s="68">
        <f t="shared" si="594"/>
        <v>3</v>
      </c>
      <c r="B167" s="23">
        <v>8</v>
      </c>
      <c r="C167" s="110" t="s">
        <v>111</v>
      </c>
      <c r="D167" s="110" t="s">
        <v>117</v>
      </c>
      <c r="E167" s="111">
        <f ca="1">COUNTIF(OFFSET(class9_1,MATCH(E$1,'9 класс'!$A:$A,0)-7+'Итог по классам'!$B167,,,),"Ф")</f>
        <v>0</v>
      </c>
      <c r="F167" s="111">
        <f ca="1">COUNTIF(OFFSET(class9_1,MATCH(F$1,'9 класс'!$A:$A,0)-7+'Итог по классам'!$B167,,,),"р")</f>
        <v>0</v>
      </c>
      <c r="G167" s="111">
        <f ca="1">COUNTIF(OFFSET(class9_1,MATCH(G$1,'9 класс'!$A:$A,0)-7+'Итог по классам'!$B167,,,),"ш")</f>
        <v>2</v>
      </c>
      <c r="H167" s="111">
        <f ca="1">COUNTIF(OFFSET(class9_2,MATCH(H$1,'9 класс'!$A:$A,0)-7+'Итог по классам'!$B167,,,),"Ф")</f>
        <v>0</v>
      </c>
      <c r="I167" s="111">
        <f ca="1">COUNTIF(OFFSET(class9_2,MATCH(I$1,'9 класс'!$A:$A,0)-7+'Итог по классам'!$B167,,,),"р")</f>
        <v>0</v>
      </c>
      <c r="J167" s="111">
        <f ca="1">COUNTIF(OFFSET(class9_2,MATCH(J$1,'9 класс'!$A:$A,0)-7+'Итог по классам'!$B167,,,),"ш")</f>
        <v>3</v>
      </c>
      <c r="K167" s="112">
        <f t="shared" ref="K167:M167" ca="1" si="623">H167+E167</f>
        <v>0</v>
      </c>
      <c r="L167" s="113">
        <f t="shared" ca="1" si="623"/>
        <v>0</v>
      </c>
      <c r="M167" s="113">
        <f t="shared" ca="1" si="623"/>
        <v>5</v>
      </c>
      <c r="N167" s="114">
        <f ca="1">COUNTIF(OFFSET(class9_1,MATCH(N$1,'9 класс'!$A:$A,0)-7+'Итог по классам'!$B167,,,),"Ф")</f>
        <v>0</v>
      </c>
      <c r="O167" s="111">
        <f ca="1">COUNTIF(OFFSET(class9_1,MATCH(O$1,'9 класс'!$A:$A,0)-7+'Итог по классам'!$B167,,,),"р")</f>
        <v>0</v>
      </c>
      <c r="P167" s="111">
        <f ca="1">COUNTIF(OFFSET(class9_1,MATCH(P$1,'9 класс'!$A:$A,0)-7+'Итог по классам'!$B167,,,),"ш")</f>
        <v>2</v>
      </c>
      <c r="Q167" s="111">
        <f ca="1">COUNTIF(OFFSET(class9_2,MATCH(Q$1,'9 класс'!$A:$A,0)-7+'Итог по классам'!$B167,,,),"Ф")</f>
        <v>0</v>
      </c>
      <c r="R167" s="111">
        <f ca="1">COUNTIF(OFFSET(class9_2,MATCH(R$1,'9 класс'!$A:$A,0)-7+'Итог по классам'!$B167,,,),"р")</f>
        <v>0</v>
      </c>
      <c r="S167" s="111">
        <f ca="1">COUNTIF(OFFSET(class9_2,MATCH(S$1,'9 класс'!$A:$A,0)-7+'Итог по классам'!$B167,,,),"ш")</f>
        <v>3</v>
      </c>
      <c r="T167" s="112">
        <f t="shared" ref="T167:V167" ca="1" si="624">Q167+N167</f>
        <v>0</v>
      </c>
      <c r="U167" s="113">
        <f t="shared" ca="1" si="624"/>
        <v>0</v>
      </c>
      <c r="V167" s="113">
        <f t="shared" ca="1" si="624"/>
        <v>5</v>
      </c>
      <c r="W167" s="114">
        <f ca="1">COUNTIF(OFFSET(class9_1,MATCH(W$1,'9 класс'!$A:$A,0)-7+'Итог по классам'!$B167,,,),"Ф")</f>
        <v>0</v>
      </c>
      <c r="X167" s="111">
        <f ca="1">COUNTIF(OFFSET(class9_1,MATCH(X$1,'9 класс'!$A:$A,0)-7+'Итог по классам'!$B167,,,),"р")</f>
        <v>0</v>
      </c>
      <c r="Y167" s="111">
        <f ca="1">COUNTIF(OFFSET(class9_1,MATCH(Y$1,'9 класс'!$A:$A,0)-7+'Итог по классам'!$B167,,,),"ш")</f>
        <v>2</v>
      </c>
      <c r="Z167" s="111">
        <f ca="1">COUNTIF(OFFSET(class9_2,MATCH(Z$1,'9 класс'!$A:$A,0)-7+'Итог по классам'!$B167,,,),"Ф")</f>
        <v>0</v>
      </c>
      <c r="AA167" s="111">
        <f ca="1">COUNTIF(OFFSET(class9_2,MATCH(AA$1,'9 класс'!$A:$A,0)-7+'Итог по классам'!$B167,,,),"р")</f>
        <v>0</v>
      </c>
      <c r="AB167" s="111">
        <f ca="1">COUNTIF(OFFSET(class9_2,MATCH(AB$1,'9 класс'!$A:$A,0)-7+'Итог по классам'!$B167,,,),"ш")</f>
        <v>3</v>
      </c>
      <c r="AC167" s="112">
        <f t="shared" ref="AC167:AE167" ca="1" si="625">Z167+W167</f>
        <v>0</v>
      </c>
      <c r="AD167" s="113">
        <f t="shared" ca="1" si="625"/>
        <v>0</v>
      </c>
      <c r="AE167" s="113">
        <f t="shared" ca="1" si="625"/>
        <v>5</v>
      </c>
      <c r="AF167" s="114" t="e">
        <f ca="1">COUNTIF(OFFSET(class9_1,MATCH(AF$1,'9 класс'!$A:$A,0)-7+'Итог по классам'!$B167,,,),"Ф")</f>
        <v>#N/A</v>
      </c>
      <c r="AG167" s="111" t="e">
        <f ca="1">COUNTIF(OFFSET(class9_1,MATCH(AG$1,'9 класс'!$A:$A,0)-7+'Итог по классам'!$B167,,,),"р")</f>
        <v>#N/A</v>
      </c>
      <c r="AH167" s="111" t="e">
        <f ca="1">COUNTIF(OFFSET(class9_1,MATCH(AH$1,'9 класс'!$A:$A,0)-7+'Итог по классам'!$B167,,,),"ш")</f>
        <v>#N/A</v>
      </c>
      <c r="AI167" s="111" t="e">
        <f ca="1">COUNTIF(OFFSET(class9_2,MATCH(AI$1,'9 класс'!$A:$A,0)-7+'Итог по классам'!$B167,,,),"Ф")</f>
        <v>#N/A</v>
      </c>
      <c r="AJ167" s="111" t="e">
        <f ca="1">COUNTIF(OFFSET(class9_2,MATCH(AJ$1,'9 класс'!$A:$A,0)-7+'Итог по классам'!$B167,,,),"р")</f>
        <v>#N/A</v>
      </c>
      <c r="AK167" s="111" t="e">
        <f ca="1">COUNTIF(OFFSET(class9_2,MATCH(AK$1,'9 класс'!$A:$A,0)-7+'Итог по классам'!$B167,,,),"ш")</f>
        <v>#N/A</v>
      </c>
      <c r="AL167" s="112" t="e">
        <f t="shared" ref="AL167:AN167" ca="1" si="626">AI167+AF167</f>
        <v>#N/A</v>
      </c>
      <c r="AM167" s="113" t="e">
        <f t="shared" ca="1" si="626"/>
        <v>#N/A</v>
      </c>
      <c r="AN167" s="113" t="e">
        <f t="shared" ca="1" si="626"/>
        <v>#N/A</v>
      </c>
    </row>
    <row r="168" spans="1:40" ht="15.75" x14ac:dyDescent="0.25">
      <c r="A168" s="68">
        <f t="shared" si="594"/>
        <v>3</v>
      </c>
      <c r="B168" s="23">
        <v>9</v>
      </c>
      <c r="C168" s="110" t="s">
        <v>112</v>
      </c>
      <c r="D168" s="110" t="s">
        <v>117</v>
      </c>
      <c r="E168" s="111">
        <f ca="1">COUNTIF(OFFSET(class9_1,MATCH(E$1,'9 класс'!$A:$A,0)-7+'Итог по классам'!$B168,,,),"Ф")</f>
        <v>0</v>
      </c>
      <c r="F168" s="111">
        <f ca="1">COUNTIF(OFFSET(class9_1,MATCH(F$1,'9 класс'!$A:$A,0)-7+'Итог по классам'!$B168,,,),"р")</f>
        <v>0</v>
      </c>
      <c r="G168" s="111">
        <f ca="1">COUNTIF(OFFSET(class9_1,MATCH(G$1,'9 класс'!$A:$A,0)-7+'Итог по классам'!$B168,,,),"ш")</f>
        <v>0</v>
      </c>
      <c r="H168" s="111">
        <f ca="1">COUNTIF(OFFSET(class9_2,MATCH(H$1,'9 класс'!$A:$A,0)-7+'Итог по классам'!$B168,,,),"Ф")</f>
        <v>0</v>
      </c>
      <c r="I168" s="111">
        <f ca="1">COUNTIF(OFFSET(class9_2,MATCH(I$1,'9 класс'!$A:$A,0)-7+'Итог по классам'!$B168,,,),"р")</f>
        <v>0</v>
      </c>
      <c r="J168" s="111">
        <f ca="1">COUNTIF(OFFSET(class9_2,MATCH(J$1,'9 класс'!$A:$A,0)-7+'Итог по классам'!$B168,,,),"ш")</f>
        <v>1</v>
      </c>
      <c r="K168" s="112">
        <f t="shared" ref="K168:M168" ca="1" si="627">H168+E168</f>
        <v>0</v>
      </c>
      <c r="L168" s="113">
        <f t="shared" ca="1" si="627"/>
        <v>0</v>
      </c>
      <c r="M168" s="113">
        <f t="shared" ca="1" si="627"/>
        <v>1</v>
      </c>
      <c r="N168" s="114">
        <f ca="1">COUNTIF(OFFSET(class9_1,MATCH(N$1,'9 класс'!$A:$A,0)-7+'Итог по классам'!$B168,,,),"Ф")</f>
        <v>0</v>
      </c>
      <c r="O168" s="111">
        <f ca="1">COUNTIF(OFFSET(class9_1,MATCH(O$1,'9 класс'!$A:$A,0)-7+'Итог по классам'!$B168,,,),"р")</f>
        <v>0</v>
      </c>
      <c r="P168" s="111">
        <f ca="1">COUNTIF(OFFSET(class9_1,MATCH(P$1,'9 класс'!$A:$A,0)-7+'Итог по классам'!$B168,,,),"ш")</f>
        <v>0</v>
      </c>
      <c r="Q168" s="111">
        <f ca="1">COUNTIF(OFFSET(class9_2,MATCH(Q$1,'9 класс'!$A:$A,0)-7+'Итог по классам'!$B168,,,),"Ф")</f>
        <v>0</v>
      </c>
      <c r="R168" s="111">
        <f ca="1">COUNTIF(OFFSET(class9_2,MATCH(R$1,'9 класс'!$A:$A,0)-7+'Итог по классам'!$B168,,,),"р")</f>
        <v>0</v>
      </c>
      <c r="S168" s="111">
        <f ca="1">COUNTIF(OFFSET(class9_2,MATCH(S$1,'9 класс'!$A:$A,0)-7+'Итог по классам'!$B168,,,),"ш")</f>
        <v>1</v>
      </c>
      <c r="T168" s="112">
        <f t="shared" ref="T168:V168" ca="1" si="628">Q168+N168</f>
        <v>0</v>
      </c>
      <c r="U168" s="113">
        <f t="shared" ca="1" si="628"/>
        <v>0</v>
      </c>
      <c r="V168" s="113">
        <f t="shared" ca="1" si="628"/>
        <v>1</v>
      </c>
      <c r="W168" s="114">
        <f ca="1">COUNTIF(OFFSET(class9_1,MATCH(W$1,'9 класс'!$A:$A,0)-7+'Итог по классам'!$B168,,,),"Ф")</f>
        <v>0</v>
      </c>
      <c r="X168" s="111">
        <f ca="1">COUNTIF(OFFSET(class9_1,MATCH(X$1,'9 класс'!$A:$A,0)-7+'Итог по классам'!$B168,,,),"р")</f>
        <v>0</v>
      </c>
      <c r="Y168" s="111">
        <f ca="1">COUNTIF(OFFSET(class9_1,MATCH(Y$1,'9 класс'!$A:$A,0)-7+'Итог по классам'!$B168,,,),"ш")</f>
        <v>0</v>
      </c>
      <c r="Z168" s="111">
        <f ca="1">COUNTIF(OFFSET(class9_2,MATCH(Z$1,'9 класс'!$A:$A,0)-7+'Итог по классам'!$B168,,,),"Ф")</f>
        <v>0</v>
      </c>
      <c r="AA168" s="111">
        <f ca="1">COUNTIF(OFFSET(class9_2,MATCH(AA$1,'9 класс'!$A:$A,0)-7+'Итог по классам'!$B168,,,),"р")</f>
        <v>0</v>
      </c>
      <c r="AB168" s="111">
        <f ca="1">COUNTIF(OFFSET(class9_2,MATCH(AB$1,'9 класс'!$A:$A,0)-7+'Итог по классам'!$B168,,,),"ш")</f>
        <v>1</v>
      </c>
      <c r="AC168" s="112">
        <f t="shared" ref="AC168:AE168" ca="1" si="629">Z168+W168</f>
        <v>0</v>
      </c>
      <c r="AD168" s="113">
        <f t="shared" ca="1" si="629"/>
        <v>0</v>
      </c>
      <c r="AE168" s="113">
        <f t="shared" ca="1" si="629"/>
        <v>1</v>
      </c>
      <c r="AF168" s="114" t="e">
        <f ca="1">COUNTIF(OFFSET(class9_1,MATCH(AF$1,'9 класс'!$A:$A,0)-7+'Итог по классам'!$B168,,,),"Ф")</f>
        <v>#N/A</v>
      </c>
      <c r="AG168" s="111" t="e">
        <f ca="1">COUNTIF(OFFSET(class9_1,MATCH(AG$1,'9 класс'!$A:$A,0)-7+'Итог по классам'!$B168,,,),"р")</f>
        <v>#N/A</v>
      </c>
      <c r="AH168" s="111" t="e">
        <f ca="1">COUNTIF(OFFSET(class9_1,MATCH(AH$1,'9 класс'!$A:$A,0)-7+'Итог по классам'!$B168,,,),"ш")</f>
        <v>#N/A</v>
      </c>
      <c r="AI168" s="111" t="e">
        <f ca="1">COUNTIF(OFFSET(class9_2,MATCH(AI$1,'9 класс'!$A:$A,0)-7+'Итог по классам'!$B168,,,),"Ф")</f>
        <v>#N/A</v>
      </c>
      <c r="AJ168" s="111" t="e">
        <f ca="1">COUNTIF(OFFSET(class9_2,MATCH(AJ$1,'9 класс'!$A:$A,0)-7+'Итог по классам'!$B168,,,),"р")</f>
        <v>#N/A</v>
      </c>
      <c r="AK168" s="111" t="e">
        <f ca="1">COUNTIF(OFFSET(class9_2,MATCH(AK$1,'9 класс'!$A:$A,0)-7+'Итог по классам'!$B168,,,),"ш")</f>
        <v>#N/A</v>
      </c>
      <c r="AL168" s="112" t="e">
        <f t="shared" ref="AL168:AN168" ca="1" si="630">AI168+AF168</f>
        <v>#N/A</v>
      </c>
      <c r="AM168" s="113" t="e">
        <f t="shared" ca="1" si="630"/>
        <v>#N/A</v>
      </c>
      <c r="AN168" s="113" t="e">
        <f t="shared" ca="1" si="630"/>
        <v>#N/A</v>
      </c>
    </row>
    <row r="169" spans="1:40" ht="15.75" x14ac:dyDescent="0.25">
      <c r="A169" s="68">
        <f t="shared" si="594"/>
        <v>3</v>
      </c>
      <c r="B169" s="23">
        <v>10</v>
      </c>
      <c r="C169" s="110" t="s">
        <v>97</v>
      </c>
      <c r="D169" s="110" t="s">
        <v>117</v>
      </c>
      <c r="E169" s="111">
        <f ca="1">COUNTIF(OFFSET(class9_1,MATCH(E$1,'9 класс'!$A:$A,0)-7+'Итог по классам'!$B169,,,),"Ф")</f>
        <v>0</v>
      </c>
      <c r="F169" s="111">
        <f ca="1">COUNTIF(OFFSET(class9_1,MATCH(F$1,'9 класс'!$A:$A,0)-7+'Итог по классам'!$B169,,,),"р")</f>
        <v>0</v>
      </c>
      <c r="G169" s="111">
        <f ca="1">COUNTIF(OFFSET(class9_1,MATCH(G$1,'9 класс'!$A:$A,0)-7+'Итог по классам'!$B169,,,),"ш")</f>
        <v>1</v>
      </c>
      <c r="H169" s="111">
        <f ca="1">COUNTIF(OFFSET(class9_2,MATCH(H$1,'9 класс'!$A:$A,0)-7+'Итог по классам'!$B169,,,),"Ф")</f>
        <v>0</v>
      </c>
      <c r="I169" s="111">
        <f ca="1">COUNTIF(OFFSET(class9_2,MATCH(I$1,'9 класс'!$A:$A,0)-7+'Итог по классам'!$B169,,,),"р")</f>
        <v>0</v>
      </c>
      <c r="J169" s="111">
        <f ca="1">COUNTIF(OFFSET(class9_2,MATCH(J$1,'9 класс'!$A:$A,0)-7+'Итог по классам'!$B169,,,),"ш")</f>
        <v>1</v>
      </c>
      <c r="K169" s="112">
        <f t="shared" ref="K169:M169" ca="1" si="631">H169+E169</f>
        <v>0</v>
      </c>
      <c r="L169" s="113">
        <f t="shared" ca="1" si="631"/>
        <v>0</v>
      </c>
      <c r="M169" s="113">
        <f t="shared" ca="1" si="631"/>
        <v>2</v>
      </c>
      <c r="N169" s="114">
        <f ca="1">COUNTIF(OFFSET(class9_1,MATCH(N$1,'9 класс'!$A:$A,0)-7+'Итог по классам'!$B169,,,),"Ф")</f>
        <v>0</v>
      </c>
      <c r="O169" s="111">
        <f ca="1">COUNTIF(OFFSET(class9_1,MATCH(O$1,'9 класс'!$A:$A,0)-7+'Итог по классам'!$B169,,,),"р")</f>
        <v>0</v>
      </c>
      <c r="P169" s="111">
        <f ca="1">COUNTIF(OFFSET(class9_1,MATCH(P$1,'9 класс'!$A:$A,0)-7+'Итог по классам'!$B169,,,),"ш")</f>
        <v>1</v>
      </c>
      <c r="Q169" s="111">
        <f ca="1">COUNTIF(OFFSET(class9_2,MATCH(Q$1,'9 класс'!$A:$A,0)-7+'Итог по классам'!$B169,,,),"Ф")</f>
        <v>0</v>
      </c>
      <c r="R169" s="111">
        <f ca="1">COUNTIF(OFFSET(class9_2,MATCH(R$1,'9 класс'!$A:$A,0)-7+'Итог по классам'!$B169,,,),"р")</f>
        <v>0</v>
      </c>
      <c r="S169" s="111">
        <f ca="1">COUNTIF(OFFSET(class9_2,MATCH(S$1,'9 класс'!$A:$A,0)-7+'Итог по классам'!$B169,,,),"ш")</f>
        <v>1</v>
      </c>
      <c r="T169" s="112">
        <f t="shared" ref="T169:V169" ca="1" si="632">Q169+N169</f>
        <v>0</v>
      </c>
      <c r="U169" s="113">
        <f t="shared" ca="1" si="632"/>
        <v>0</v>
      </c>
      <c r="V169" s="113">
        <f t="shared" ca="1" si="632"/>
        <v>2</v>
      </c>
      <c r="W169" s="114">
        <f ca="1">COUNTIF(OFFSET(class9_1,MATCH(W$1,'9 класс'!$A:$A,0)-7+'Итог по классам'!$B169,,,),"Ф")</f>
        <v>0</v>
      </c>
      <c r="X169" s="111">
        <f ca="1">COUNTIF(OFFSET(class9_1,MATCH(X$1,'9 класс'!$A:$A,0)-7+'Итог по классам'!$B169,,,),"р")</f>
        <v>0</v>
      </c>
      <c r="Y169" s="111">
        <f ca="1">COUNTIF(OFFSET(class9_1,MATCH(Y$1,'9 класс'!$A:$A,0)-7+'Итог по классам'!$B169,,,),"ш")</f>
        <v>1</v>
      </c>
      <c r="Z169" s="111">
        <f ca="1">COUNTIF(OFFSET(class9_2,MATCH(Z$1,'9 класс'!$A:$A,0)-7+'Итог по классам'!$B169,,,),"Ф")</f>
        <v>0</v>
      </c>
      <c r="AA169" s="111">
        <f ca="1">COUNTIF(OFFSET(class9_2,MATCH(AA$1,'9 класс'!$A:$A,0)-7+'Итог по классам'!$B169,,,),"р")</f>
        <v>0</v>
      </c>
      <c r="AB169" s="111">
        <f ca="1">COUNTIF(OFFSET(class9_2,MATCH(AB$1,'9 класс'!$A:$A,0)-7+'Итог по классам'!$B169,,,),"ш")</f>
        <v>1</v>
      </c>
      <c r="AC169" s="112">
        <f t="shared" ref="AC169:AE169" ca="1" si="633">Z169+W169</f>
        <v>0</v>
      </c>
      <c r="AD169" s="113">
        <f t="shared" ca="1" si="633"/>
        <v>0</v>
      </c>
      <c r="AE169" s="113">
        <f t="shared" ca="1" si="633"/>
        <v>2</v>
      </c>
      <c r="AF169" s="114" t="e">
        <f ca="1">COUNTIF(OFFSET(class9_1,MATCH(AF$1,'9 класс'!$A:$A,0)-7+'Итог по классам'!$B169,,,),"Ф")</f>
        <v>#N/A</v>
      </c>
      <c r="AG169" s="111" t="e">
        <f ca="1">COUNTIF(OFFSET(class9_1,MATCH(AG$1,'9 класс'!$A:$A,0)-7+'Итог по классам'!$B169,,,),"р")</f>
        <v>#N/A</v>
      </c>
      <c r="AH169" s="111" t="e">
        <f ca="1">COUNTIF(OFFSET(class9_1,MATCH(AH$1,'9 класс'!$A:$A,0)-7+'Итог по классам'!$B169,,,),"ш")</f>
        <v>#N/A</v>
      </c>
      <c r="AI169" s="111" t="e">
        <f ca="1">COUNTIF(OFFSET(class9_2,MATCH(AI$1,'9 класс'!$A:$A,0)-7+'Итог по классам'!$B169,,,),"Ф")</f>
        <v>#N/A</v>
      </c>
      <c r="AJ169" s="111" t="e">
        <f ca="1">COUNTIF(OFFSET(class9_2,MATCH(AJ$1,'9 класс'!$A:$A,0)-7+'Итог по классам'!$B169,,,),"р")</f>
        <v>#N/A</v>
      </c>
      <c r="AK169" s="111" t="e">
        <f ca="1">COUNTIF(OFFSET(class9_2,MATCH(AK$1,'9 класс'!$A:$A,0)-7+'Итог по классам'!$B169,,,),"ш")</f>
        <v>#N/A</v>
      </c>
      <c r="AL169" s="112" t="e">
        <f t="shared" ref="AL169:AN169" ca="1" si="634">AI169+AF169</f>
        <v>#N/A</v>
      </c>
      <c r="AM169" s="113" t="e">
        <f t="shared" ca="1" si="634"/>
        <v>#N/A</v>
      </c>
      <c r="AN169" s="113" t="e">
        <f t="shared" ca="1" si="634"/>
        <v>#N/A</v>
      </c>
    </row>
    <row r="170" spans="1:40" ht="15.75" x14ac:dyDescent="0.25">
      <c r="A170" s="68">
        <f t="shared" si="594"/>
        <v>3</v>
      </c>
      <c r="B170" s="23">
        <v>11</v>
      </c>
      <c r="C170" s="110" t="s">
        <v>98</v>
      </c>
      <c r="D170" s="110" t="s">
        <v>117</v>
      </c>
      <c r="E170" s="111">
        <f ca="1">COUNTIF(OFFSET(class9_1,MATCH(E$1,'9 класс'!$A:$A,0)-7+'Итог по классам'!$B170,,,),"Ф")</f>
        <v>0</v>
      </c>
      <c r="F170" s="111">
        <f ca="1">COUNTIF(OFFSET(class9_1,MATCH(F$1,'9 класс'!$A:$A,0)-7+'Итог по классам'!$B170,,,),"р")</f>
        <v>0</v>
      </c>
      <c r="G170" s="111">
        <f ca="1">COUNTIF(OFFSET(class9_1,MATCH(G$1,'9 класс'!$A:$A,0)-7+'Итог по классам'!$B170,,,),"ш")</f>
        <v>0</v>
      </c>
      <c r="H170" s="111">
        <f ca="1">COUNTIF(OFFSET(class9_2,MATCH(H$1,'9 класс'!$A:$A,0)-7+'Итог по классам'!$B170,,,),"Ф")</f>
        <v>0</v>
      </c>
      <c r="I170" s="111">
        <f ca="1">COUNTIF(OFFSET(class9_2,MATCH(I$1,'9 класс'!$A:$A,0)-7+'Итог по классам'!$B170,,,),"р")</f>
        <v>0</v>
      </c>
      <c r="J170" s="111">
        <f ca="1">COUNTIF(OFFSET(class9_2,MATCH(J$1,'9 класс'!$A:$A,0)-7+'Итог по классам'!$B170,,,),"ш")</f>
        <v>0</v>
      </c>
      <c r="K170" s="112">
        <f t="shared" ref="K170:M170" ca="1" si="635">H170+E170</f>
        <v>0</v>
      </c>
      <c r="L170" s="113">
        <f t="shared" ca="1" si="635"/>
        <v>0</v>
      </c>
      <c r="M170" s="113">
        <f t="shared" ca="1" si="635"/>
        <v>0</v>
      </c>
      <c r="N170" s="114">
        <f ca="1">COUNTIF(OFFSET(class9_1,MATCH(N$1,'9 класс'!$A:$A,0)-7+'Итог по классам'!$B170,,,),"Ф")</f>
        <v>0</v>
      </c>
      <c r="O170" s="111">
        <f ca="1">COUNTIF(OFFSET(class9_1,MATCH(O$1,'9 класс'!$A:$A,0)-7+'Итог по классам'!$B170,,,),"р")</f>
        <v>0</v>
      </c>
      <c r="P170" s="111">
        <f ca="1">COUNTIF(OFFSET(class9_1,MATCH(P$1,'9 класс'!$A:$A,0)-7+'Итог по классам'!$B170,,,),"ш")</f>
        <v>0</v>
      </c>
      <c r="Q170" s="111">
        <f ca="1">COUNTIF(OFFSET(class9_2,MATCH(Q$1,'9 класс'!$A:$A,0)-7+'Итог по классам'!$B170,,,),"Ф")</f>
        <v>0</v>
      </c>
      <c r="R170" s="111">
        <f ca="1">COUNTIF(OFFSET(class9_2,MATCH(R$1,'9 класс'!$A:$A,0)-7+'Итог по классам'!$B170,,,),"р")</f>
        <v>0</v>
      </c>
      <c r="S170" s="111">
        <f ca="1">COUNTIF(OFFSET(class9_2,MATCH(S$1,'9 класс'!$A:$A,0)-7+'Итог по классам'!$B170,,,),"ш")</f>
        <v>0</v>
      </c>
      <c r="T170" s="112">
        <f t="shared" ref="T170:V170" ca="1" si="636">Q170+N170</f>
        <v>0</v>
      </c>
      <c r="U170" s="113">
        <f t="shared" ca="1" si="636"/>
        <v>0</v>
      </c>
      <c r="V170" s="113">
        <f t="shared" ca="1" si="636"/>
        <v>0</v>
      </c>
      <c r="W170" s="114">
        <f ca="1">COUNTIF(OFFSET(class9_1,MATCH(W$1,'9 класс'!$A:$A,0)-7+'Итог по классам'!$B170,,,),"Ф")</f>
        <v>0</v>
      </c>
      <c r="X170" s="111">
        <f ca="1">COUNTIF(OFFSET(class9_1,MATCH(X$1,'9 класс'!$A:$A,0)-7+'Итог по классам'!$B170,,,),"р")</f>
        <v>0</v>
      </c>
      <c r="Y170" s="111">
        <f ca="1">COUNTIF(OFFSET(class9_1,MATCH(Y$1,'9 класс'!$A:$A,0)-7+'Итог по классам'!$B170,,,),"ш")</f>
        <v>0</v>
      </c>
      <c r="Z170" s="111">
        <f ca="1">COUNTIF(OFFSET(class9_2,MATCH(Z$1,'9 класс'!$A:$A,0)-7+'Итог по классам'!$B170,,,),"Ф")</f>
        <v>0</v>
      </c>
      <c r="AA170" s="111">
        <f ca="1">COUNTIF(OFFSET(class9_2,MATCH(AA$1,'9 класс'!$A:$A,0)-7+'Итог по классам'!$B170,,,),"р")</f>
        <v>0</v>
      </c>
      <c r="AB170" s="111">
        <f ca="1">COUNTIF(OFFSET(class9_2,MATCH(AB$1,'9 класс'!$A:$A,0)-7+'Итог по классам'!$B170,,,),"ш")</f>
        <v>0</v>
      </c>
      <c r="AC170" s="112">
        <f t="shared" ref="AC170:AE170" ca="1" si="637">Z170+W170</f>
        <v>0</v>
      </c>
      <c r="AD170" s="113">
        <f t="shared" ca="1" si="637"/>
        <v>0</v>
      </c>
      <c r="AE170" s="113">
        <f t="shared" ca="1" si="637"/>
        <v>0</v>
      </c>
      <c r="AF170" s="114" t="e">
        <f ca="1">COUNTIF(OFFSET(class9_1,MATCH(AF$1,'9 класс'!$A:$A,0)-7+'Итог по классам'!$B170,,,),"Ф")</f>
        <v>#N/A</v>
      </c>
      <c r="AG170" s="111" t="e">
        <f ca="1">COUNTIF(OFFSET(class9_1,MATCH(AG$1,'9 класс'!$A:$A,0)-7+'Итог по классам'!$B170,,,),"р")</f>
        <v>#N/A</v>
      </c>
      <c r="AH170" s="111" t="e">
        <f ca="1">COUNTIF(OFFSET(class9_1,MATCH(AH$1,'9 класс'!$A:$A,0)-7+'Итог по классам'!$B170,,,),"ш")</f>
        <v>#N/A</v>
      </c>
      <c r="AI170" s="111" t="e">
        <f ca="1">COUNTIF(OFFSET(class9_2,MATCH(AI$1,'9 класс'!$A:$A,0)-7+'Итог по классам'!$B170,,,),"Ф")</f>
        <v>#N/A</v>
      </c>
      <c r="AJ170" s="111" t="e">
        <f ca="1">COUNTIF(OFFSET(class9_2,MATCH(AJ$1,'9 класс'!$A:$A,0)-7+'Итог по классам'!$B170,,,),"р")</f>
        <v>#N/A</v>
      </c>
      <c r="AK170" s="111" t="e">
        <f ca="1">COUNTIF(OFFSET(class9_2,MATCH(AK$1,'9 класс'!$A:$A,0)-7+'Итог по классам'!$B170,,,),"ш")</f>
        <v>#N/A</v>
      </c>
      <c r="AL170" s="112" t="e">
        <f t="shared" ref="AL170:AN170" ca="1" si="638">AI170+AF170</f>
        <v>#N/A</v>
      </c>
      <c r="AM170" s="113" t="e">
        <f t="shared" ca="1" si="638"/>
        <v>#N/A</v>
      </c>
      <c r="AN170" s="113" t="e">
        <f t="shared" ca="1" si="638"/>
        <v>#N/A</v>
      </c>
    </row>
    <row r="171" spans="1:40" ht="15.75" x14ac:dyDescent="0.25">
      <c r="A171" s="68">
        <f t="shared" si="594"/>
        <v>3</v>
      </c>
      <c r="B171" s="23">
        <v>12</v>
      </c>
      <c r="C171" s="110" t="s">
        <v>107</v>
      </c>
      <c r="D171" s="110" t="s">
        <v>117</v>
      </c>
      <c r="E171" s="111">
        <f ca="1">COUNTIF(OFFSET(class9_1,MATCH(E$1,'9 класс'!$A:$A,0)-7+'Итог по классам'!$B171,,,),"Ф")</f>
        <v>0</v>
      </c>
      <c r="F171" s="111">
        <f ca="1">COUNTIF(OFFSET(class9_1,MATCH(F$1,'9 класс'!$A:$A,0)-7+'Итог по классам'!$B171,,,),"р")</f>
        <v>0</v>
      </c>
      <c r="G171" s="111">
        <f ca="1">COUNTIF(OFFSET(class9_1,MATCH(G$1,'9 класс'!$A:$A,0)-7+'Итог по классам'!$B171,,,),"ш")</f>
        <v>0</v>
      </c>
      <c r="H171" s="111">
        <f ca="1">COUNTIF(OFFSET(class9_2,MATCH(H$1,'9 класс'!$A:$A,0)-7+'Итог по классам'!$B171,,,),"Ф")</f>
        <v>0</v>
      </c>
      <c r="I171" s="111">
        <f ca="1">COUNTIF(OFFSET(class9_2,MATCH(I$1,'9 класс'!$A:$A,0)-7+'Итог по классам'!$B171,,,),"р")</f>
        <v>0</v>
      </c>
      <c r="J171" s="111">
        <f ca="1">COUNTIF(OFFSET(class9_2,MATCH(J$1,'9 класс'!$A:$A,0)-7+'Итог по классам'!$B171,,,),"ш")</f>
        <v>0</v>
      </c>
      <c r="K171" s="112">
        <f t="shared" ref="K171:M171" ca="1" si="639">H171+E171</f>
        <v>0</v>
      </c>
      <c r="L171" s="113">
        <f t="shared" ca="1" si="639"/>
        <v>0</v>
      </c>
      <c r="M171" s="113">
        <f t="shared" ca="1" si="639"/>
        <v>0</v>
      </c>
      <c r="N171" s="114">
        <f ca="1">COUNTIF(OFFSET(class9_1,MATCH(N$1,'9 класс'!$A:$A,0)-7+'Итог по классам'!$B171,,,),"Ф")</f>
        <v>0</v>
      </c>
      <c r="O171" s="111">
        <f ca="1">COUNTIF(OFFSET(class9_1,MATCH(O$1,'9 класс'!$A:$A,0)-7+'Итог по классам'!$B171,,,),"р")</f>
        <v>0</v>
      </c>
      <c r="P171" s="111">
        <f ca="1">COUNTIF(OFFSET(class9_1,MATCH(P$1,'9 класс'!$A:$A,0)-7+'Итог по классам'!$B171,,,),"ш")</f>
        <v>0</v>
      </c>
      <c r="Q171" s="111">
        <f ca="1">COUNTIF(OFFSET(class9_2,MATCH(Q$1,'9 класс'!$A:$A,0)-7+'Итог по классам'!$B171,,,),"Ф")</f>
        <v>0</v>
      </c>
      <c r="R171" s="111">
        <f ca="1">COUNTIF(OFFSET(class9_2,MATCH(R$1,'9 класс'!$A:$A,0)-7+'Итог по классам'!$B171,,,),"р")</f>
        <v>0</v>
      </c>
      <c r="S171" s="111">
        <f ca="1">COUNTIF(OFFSET(class9_2,MATCH(S$1,'9 класс'!$A:$A,0)-7+'Итог по классам'!$B171,,,),"ш")</f>
        <v>0</v>
      </c>
      <c r="T171" s="112">
        <f t="shared" ref="T171:V171" ca="1" si="640">Q171+N171</f>
        <v>0</v>
      </c>
      <c r="U171" s="113">
        <f t="shared" ca="1" si="640"/>
        <v>0</v>
      </c>
      <c r="V171" s="113">
        <f t="shared" ca="1" si="640"/>
        <v>0</v>
      </c>
      <c r="W171" s="114">
        <f ca="1">COUNTIF(OFFSET(class9_1,MATCH(W$1,'9 класс'!$A:$A,0)-7+'Итог по классам'!$B171,,,),"Ф")</f>
        <v>0</v>
      </c>
      <c r="X171" s="111">
        <f ca="1">COUNTIF(OFFSET(class9_1,MATCH(X$1,'9 класс'!$A:$A,0)-7+'Итог по классам'!$B171,,,),"р")</f>
        <v>0</v>
      </c>
      <c r="Y171" s="111">
        <f ca="1">COUNTIF(OFFSET(class9_1,MATCH(Y$1,'9 класс'!$A:$A,0)-7+'Итог по классам'!$B171,,,),"ш")</f>
        <v>0</v>
      </c>
      <c r="Z171" s="111">
        <f ca="1">COUNTIF(OFFSET(class9_2,MATCH(Z$1,'9 класс'!$A:$A,0)-7+'Итог по классам'!$B171,,,),"Ф")</f>
        <v>0</v>
      </c>
      <c r="AA171" s="111">
        <f ca="1">COUNTIF(OFFSET(class9_2,MATCH(AA$1,'9 класс'!$A:$A,0)-7+'Итог по классам'!$B171,,,),"р")</f>
        <v>0</v>
      </c>
      <c r="AB171" s="111">
        <f ca="1">COUNTIF(OFFSET(class9_2,MATCH(AB$1,'9 класс'!$A:$A,0)-7+'Итог по классам'!$B171,,,),"ш")</f>
        <v>0</v>
      </c>
      <c r="AC171" s="112">
        <f t="shared" ref="AC171:AE171" ca="1" si="641">Z171+W171</f>
        <v>0</v>
      </c>
      <c r="AD171" s="113">
        <f t="shared" ca="1" si="641"/>
        <v>0</v>
      </c>
      <c r="AE171" s="113">
        <f t="shared" ca="1" si="641"/>
        <v>0</v>
      </c>
      <c r="AF171" s="114" t="e">
        <f ca="1">COUNTIF(OFFSET(class9_1,MATCH(AF$1,'9 класс'!$A:$A,0)-7+'Итог по классам'!$B171,,,),"Ф")</f>
        <v>#N/A</v>
      </c>
      <c r="AG171" s="111" t="e">
        <f ca="1">COUNTIF(OFFSET(class9_1,MATCH(AG$1,'9 класс'!$A:$A,0)-7+'Итог по классам'!$B171,,,),"р")</f>
        <v>#N/A</v>
      </c>
      <c r="AH171" s="111" t="e">
        <f ca="1">COUNTIF(OFFSET(class9_1,MATCH(AH$1,'9 класс'!$A:$A,0)-7+'Итог по классам'!$B171,,,),"ш")</f>
        <v>#N/A</v>
      </c>
      <c r="AI171" s="111" t="e">
        <f ca="1">COUNTIF(OFFSET(class9_2,MATCH(AI$1,'9 класс'!$A:$A,0)-7+'Итог по классам'!$B171,,,),"Ф")</f>
        <v>#N/A</v>
      </c>
      <c r="AJ171" s="111" t="e">
        <f ca="1">COUNTIF(OFFSET(class9_2,MATCH(AJ$1,'9 класс'!$A:$A,0)-7+'Итог по классам'!$B171,,,),"р")</f>
        <v>#N/A</v>
      </c>
      <c r="AK171" s="111" t="e">
        <f ca="1">COUNTIF(OFFSET(class9_2,MATCH(AK$1,'9 класс'!$A:$A,0)-7+'Итог по классам'!$B171,,,),"ш")</f>
        <v>#N/A</v>
      </c>
      <c r="AL171" s="112" t="e">
        <f t="shared" ref="AL171:AN171" ca="1" si="642">AI171+AF171</f>
        <v>#N/A</v>
      </c>
      <c r="AM171" s="113" t="e">
        <f t="shared" ca="1" si="642"/>
        <v>#N/A</v>
      </c>
      <c r="AN171" s="113" t="e">
        <f t="shared" ca="1" si="642"/>
        <v>#N/A</v>
      </c>
    </row>
    <row r="172" spans="1:40" ht="15.75" x14ac:dyDescent="0.25">
      <c r="A172" s="68">
        <f t="shared" si="594"/>
        <v>3</v>
      </c>
      <c r="B172" s="23">
        <v>13</v>
      </c>
      <c r="C172" s="110" t="s">
        <v>115</v>
      </c>
      <c r="D172" s="110" t="s">
        <v>117</v>
      </c>
      <c r="E172" s="111">
        <f ca="1">COUNTIF(OFFSET(class9_1,MATCH(E$1,'9 класс'!$A:$A,0)-7+'Итог по классам'!$B172,,,),"Ф")</f>
        <v>0</v>
      </c>
      <c r="F172" s="111">
        <f ca="1">COUNTIF(OFFSET(class9_1,MATCH(F$1,'9 класс'!$A:$A,0)-7+'Итог по классам'!$B172,,,),"р")</f>
        <v>0</v>
      </c>
      <c r="G172" s="111">
        <f ca="1">COUNTIF(OFFSET(class9_1,MATCH(G$1,'9 класс'!$A:$A,0)-7+'Итог по классам'!$B172,,,),"ш")</f>
        <v>0</v>
      </c>
      <c r="H172" s="111">
        <f ca="1">COUNTIF(OFFSET(class9_2,MATCH(H$1,'9 класс'!$A:$A,0)-7+'Итог по классам'!$B172,,,),"Ф")</f>
        <v>0</v>
      </c>
      <c r="I172" s="111">
        <f ca="1">COUNTIF(OFFSET(class9_2,MATCH(I$1,'9 класс'!$A:$A,0)-7+'Итог по классам'!$B172,,,),"р")</f>
        <v>0</v>
      </c>
      <c r="J172" s="111">
        <f ca="1">COUNTIF(OFFSET(class9_2,MATCH(J$1,'9 класс'!$A:$A,0)-7+'Итог по классам'!$B172,,,),"ш")</f>
        <v>0</v>
      </c>
      <c r="K172" s="112">
        <f t="shared" ref="K172:M172" ca="1" si="643">H172+E172</f>
        <v>0</v>
      </c>
      <c r="L172" s="113">
        <f t="shared" ca="1" si="643"/>
        <v>0</v>
      </c>
      <c r="M172" s="113">
        <f t="shared" ca="1" si="643"/>
        <v>0</v>
      </c>
      <c r="N172" s="114">
        <f ca="1">COUNTIF(OFFSET(class9_1,MATCH(N$1,'9 класс'!$A:$A,0)-7+'Итог по классам'!$B172,,,),"Ф")</f>
        <v>0</v>
      </c>
      <c r="O172" s="111">
        <f ca="1">COUNTIF(OFFSET(class9_1,MATCH(O$1,'9 класс'!$A:$A,0)-7+'Итог по классам'!$B172,,,),"р")</f>
        <v>0</v>
      </c>
      <c r="P172" s="111">
        <f ca="1">COUNTIF(OFFSET(class9_1,MATCH(P$1,'9 класс'!$A:$A,0)-7+'Итог по классам'!$B172,,,),"ш")</f>
        <v>0</v>
      </c>
      <c r="Q172" s="111">
        <f ca="1">COUNTIF(OFFSET(class9_2,MATCH(Q$1,'9 класс'!$A:$A,0)-7+'Итог по классам'!$B172,,,),"Ф")</f>
        <v>0</v>
      </c>
      <c r="R172" s="111">
        <f ca="1">COUNTIF(OFFSET(class9_2,MATCH(R$1,'9 класс'!$A:$A,0)-7+'Итог по классам'!$B172,,,),"р")</f>
        <v>0</v>
      </c>
      <c r="S172" s="111">
        <f ca="1">COUNTIF(OFFSET(class9_2,MATCH(S$1,'9 класс'!$A:$A,0)-7+'Итог по классам'!$B172,,,),"ш")</f>
        <v>0</v>
      </c>
      <c r="T172" s="112">
        <f t="shared" ref="T172:V172" ca="1" si="644">Q172+N172</f>
        <v>0</v>
      </c>
      <c r="U172" s="113">
        <f t="shared" ca="1" si="644"/>
        <v>0</v>
      </c>
      <c r="V172" s="113">
        <f t="shared" ca="1" si="644"/>
        <v>0</v>
      </c>
      <c r="W172" s="114">
        <f ca="1">COUNTIF(OFFSET(class9_1,MATCH(W$1,'9 класс'!$A:$A,0)-7+'Итог по классам'!$B172,,,),"Ф")</f>
        <v>0</v>
      </c>
      <c r="X172" s="111">
        <f ca="1">COUNTIF(OFFSET(class9_1,MATCH(X$1,'9 класс'!$A:$A,0)-7+'Итог по классам'!$B172,,,),"р")</f>
        <v>0</v>
      </c>
      <c r="Y172" s="111">
        <f ca="1">COUNTIF(OFFSET(class9_1,MATCH(Y$1,'9 класс'!$A:$A,0)-7+'Итог по классам'!$B172,,,),"ш")</f>
        <v>0</v>
      </c>
      <c r="Z172" s="111">
        <f ca="1">COUNTIF(OFFSET(class9_2,MATCH(Z$1,'9 класс'!$A:$A,0)-7+'Итог по классам'!$B172,,,),"Ф")</f>
        <v>0</v>
      </c>
      <c r="AA172" s="111">
        <f ca="1">COUNTIF(OFFSET(class9_2,MATCH(AA$1,'9 класс'!$A:$A,0)-7+'Итог по классам'!$B172,,,),"р")</f>
        <v>0</v>
      </c>
      <c r="AB172" s="111">
        <f ca="1">COUNTIF(OFFSET(class9_2,MATCH(AB$1,'9 класс'!$A:$A,0)-7+'Итог по классам'!$B172,,,),"ш")</f>
        <v>0</v>
      </c>
      <c r="AC172" s="112">
        <f t="shared" ref="AC172:AE172" ca="1" si="645">Z172+W172</f>
        <v>0</v>
      </c>
      <c r="AD172" s="113">
        <f t="shared" ca="1" si="645"/>
        <v>0</v>
      </c>
      <c r="AE172" s="113">
        <f t="shared" ca="1" si="645"/>
        <v>0</v>
      </c>
      <c r="AF172" s="114" t="e">
        <f ca="1">COUNTIF(OFFSET(class9_1,MATCH(AF$1,'9 класс'!$A:$A,0)-7+'Итог по классам'!$B172,,,),"Ф")</f>
        <v>#N/A</v>
      </c>
      <c r="AG172" s="111" t="e">
        <f ca="1">COUNTIF(OFFSET(class9_1,MATCH(AG$1,'9 класс'!$A:$A,0)-7+'Итог по классам'!$B172,,,),"р")</f>
        <v>#N/A</v>
      </c>
      <c r="AH172" s="111" t="e">
        <f ca="1">COUNTIF(OFFSET(class9_1,MATCH(AH$1,'9 класс'!$A:$A,0)-7+'Итог по классам'!$B172,,,),"ш")</f>
        <v>#N/A</v>
      </c>
      <c r="AI172" s="111" t="e">
        <f ca="1">COUNTIF(OFFSET(class9_2,MATCH(AI$1,'9 класс'!$A:$A,0)-7+'Итог по классам'!$B172,,,),"Ф")</f>
        <v>#N/A</v>
      </c>
      <c r="AJ172" s="111" t="e">
        <f ca="1">COUNTIF(OFFSET(class9_2,MATCH(AJ$1,'9 класс'!$A:$A,0)-7+'Итог по классам'!$B172,,,),"р")</f>
        <v>#N/A</v>
      </c>
      <c r="AK172" s="111" t="e">
        <f ca="1">COUNTIF(OFFSET(class9_2,MATCH(AK$1,'9 класс'!$A:$A,0)-7+'Итог по классам'!$B172,,,),"ш")</f>
        <v>#N/A</v>
      </c>
      <c r="AL172" s="112" t="e">
        <f t="shared" ref="AL172:AN172" ca="1" si="646">AI172+AF172</f>
        <v>#N/A</v>
      </c>
      <c r="AM172" s="113" t="e">
        <f t="shared" ca="1" si="646"/>
        <v>#N/A</v>
      </c>
      <c r="AN172" s="113" t="e">
        <f t="shared" ca="1" si="646"/>
        <v>#N/A</v>
      </c>
    </row>
    <row r="173" spans="1:40" ht="15.75" x14ac:dyDescent="0.25">
      <c r="A173" s="68">
        <f t="shared" si="594"/>
        <v>3</v>
      </c>
      <c r="B173" s="23">
        <v>14</v>
      </c>
      <c r="C173" s="110" t="s">
        <v>100</v>
      </c>
      <c r="D173" s="110" t="s">
        <v>117</v>
      </c>
      <c r="E173" s="111">
        <f ca="1">COUNTIF(OFFSET(class9_1,MATCH(E$1,'9 класс'!$A:$A,0)-7+'Итог по классам'!$B173,,,),"Ф")</f>
        <v>0</v>
      </c>
      <c r="F173" s="111">
        <f ca="1">COUNTIF(OFFSET(class9_1,MATCH(F$1,'9 класс'!$A:$A,0)-7+'Итог по классам'!$B173,,,),"р")</f>
        <v>0</v>
      </c>
      <c r="G173" s="111">
        <f ca="1">COUNTIF(OFFSET(class9_1,MATCH(G$1,'9 класс'!$A:$A,0)-7+'Итог по классам'!$B173,,,),"ш")</f>
        <v>0</v>
      </c>
      <c r="H173" s="111">
        <f ca="1">COUNTIF(OFFSET(class9_2,MATCH(H$1,'9 класс'!$A:$A,0)-7+'Итог по классам'!$B173,,,),"Ф")</f>
        <v>0</v>
      </c>
      <c r="I173" s="111">
        <f ca="1">COUNTIF(OFFSET(class9_2,MATCH(I$1,'9 класс'!$A:$A,0)-7+'Итог по классам'!$B173,,,),"р")</f>
        <v>0</v>
      </c>
      <c r="J173" s="111">
        <f ca="1">COUNTIF(OFFSET(class9_2,MATCH(J$1,'9 класс'!$A:$A,0)-7+'Итог по классам'!$B173,,,),"ш")</f>
        <v>0</v>
      </c>
      <c r="K173" s="112">
        <f t="shared" ref="K173:M173" ca="1" si="647">H173+E173</f>
        <v>0</v>
      </c>
      <c r="L173" s="113">
        <f t="shared" ca="1" si="647"/>
        <v>0</v>
      </c>
      <c r="M173" s="113">
        <f t="shared" ca="1" si="647"/>
        <v>0</v>
      </c>
      <c r="N173" s="114">
        <f ca="1">COUNTIF(OFFSET(class9_1,MATCH(N$1,'9 класс'!$A:$A,0)-7+'Итог по классам'!$B173,,,),"Ф")</f>
        <v>0</v>
      </c>
      <c r="O173" s="111">
        <f ca="1">COUNTIF(OFFSET(class9_1,MATCH(O$1,'9 класс'!$A:$A,0)-7+'Итог по классам'!$B173,,,),"р")</f>
        <v>0</v>
      </c>
      <c r="P173" s="111">
        <f ca="1">COUNTIF(OFFSET(class9_1,MATCH(P$1,'9 класс'!$A:$A,0)-7+'Итог по классам'!$B173,,,),"ш")</f>
        <v>0</v>
      </c>
      <c r="Q173" s="111">
        <f ca="1">COUNTIF(OFFSET(class9_2,MATCH(Q$1,'9 класс'!$A:$A,0)-7+'Итог по классам'!$B173,,,),"Ф")</f>
        <v>0</v>
      </c>
      <c r="R173" s="111">
        <f ca="1">COUNTIF(OFFSET(class9_2,MATCH(R$1,'9 класс'!$A:$A,0)-7+'Итог по классам'!$B173,,,),"р")</f>
        <v>0</v>
      </c>
      <c r="S173" s="111">
        <f ca="1">COUNTIF(OFFSET(class9_2,MATCH(S$1,'9 класс'!$A:$A,0)-7+'Итог по классам'!$B173,,,),"ш")</f>
        <v>0</v>
      </c>
      <c r="T173" s="112">
        <f t="shared" ref="T173:V173" ca="1" si="648">Q173+N173</f>
        <v>0</v>
      </c>
      <c r="U173" s="113">
        <f t="shared" ca="1" si="648"/>
        <v>0</v>
      </c>
      <c r="V173" s="113">
        <f t="shared" ca="1" si="648"/>
        <v>0</v>
      </c>
      <c r="W173" s="114">
        <f ca="1">COUNTIF(OFFSET(class9_1,MATCH(W$1,'9 класс'!$A:$A,0)-7+'Итог по классам'!$B173,,,),"Ф")</f>
        <v>0</v>
      </c>
      <c r="X173" s="111">
        <f ca="1">COUNTIF(OFFSET(class9_1,MATCH(X$1,'9 класс'!$A:$A,0)-7+'Итог по классам'!$B173,,,),"р")</f>
        <v>0</v>
      </c>
      <c r="Y173" s="111">
        <f ca="1">COUNTIF(OFFSET(class9_1,MATCH(Y$1,'9 класс'!$A:$A,0)-7+'Итог по классам'!$B173,,,),"ш")</f>
        <v>0</v>
      </c>
      <c r="Z173" s="111">
        <f ca="1">COUNTIF(OFFSET(class9_2,MATCH(Z$1,'9 класс'!$A:$A,0)-7+'Итог по классам'!$B173,,,),"Ф")</f>
        <v>0</v>
      </c>
      <c r="AA173" s="111">
        <f ca="1">COUNTIF(OFFSET(class9_2,MATCH(AA$1,'9 класс'!$A:$A,0)-7+'Итог по классам'!$B173,,,),"р")</f>
        <v>0</v>
      </c>
      <c r="AB173" s="111">
        <f ca="1">COUNTIF(OFFSET(class9_2,MATCH(AB$1,'9 класс'!$A:$A,0)-7+'Итог по классам'!$B173,,,),"ш")</f>
        <v>0</v>
      </c>
      <c r="AC173" s="112">
        <f t="shared" ref="AC173:AE173" ca="1" si="649">Z173+W173</f>
        <v>0</v>
      </c>
      <c r="AD173" s="113">
        <f t="shared" ca="1" si="649"/>
        <v>0</v>
      </c>
      <c r="AE173" s="113">
        <f t="shared" ca="1" si="649"/>
        <v>0</v>
      </c>
      <c r="AF173" s="114" t="e">
        <f ca="1">COUNTIF(OFFSET(class9_1,MATCH(AF$1,'9 класс'!$A:$A,0)-7+'Итог по классам'!$B173,,,),"Ф")</f>
        <v>#N/A</v>
      </c>
      <c r="AG173" s="111" t="e">
        <f ca="1">COUNTIF(OFFSET(class9_1,MATCH(AG$1,'9 класс'!$A:$A,0)-7+'Итог по классам'!$B173,,,),"р")</f>
        <v>#N/A</v>
      </c>
      <c r="AH173" s="111" t="e">
        <f ca="1">COUNTIF(OFFSET(class9_1,MATCH(AH$1,'9 класс'!$A:$A,0)-7+'Итог по классам'!$B173,,,),"ш")</f>
        <v>#N/A</v>
      </c>
      <c r="AI173" s="111" t="e">
        <f ca="1">COUNTIF(OFFSET(class9_2,MATCH(AI$1,'9 класс'!$A:$A,0)-7+'Итог по классам'!$B173,,,),"Ф")</f>
        <v>#N/A</v>
      </c>
      <c r="AJ173" s="111" t="e">
        <f ca="1">COUNTIF(OFFSET(class9_2,MATCH(AJ$1,'9 класс'!$A:$A,0)-7+'Итог по классам'!$B173,,,),"р")</f>
        <v>#N/A</v>
      </c>
      <c r="AK173" s="111" t="e">
        <f ca="1">COUNTIF(OFFSET(class9_2,MATCH(AK$1,'9 класс'!$A:$A,0)-7+'Итог по классам'!$B173,,,),"ш")</f>
        <v>#N/A</v>
      </c>
      <c r="AL173" s="112" t="e">
        <f t="shared" ref="AL173:AN173" ca="1" si="650">AI173+AF173</f>
        <v>#N/A</v>
      </c>
      <c r="AM173" s="113" t="e">
        <f t="shared" ca="1" si="650"/>
        <v>#N/A</v>
      </c>
      <c r="AN173" s="113" t="e">
        <f t="shared" ca="1" si="650"/>
        <v>#N/A</v>
      </c>
    </row>
    <row r="174" spans="1:40" ht="15.75" x14ac:dyDescent="0.25">
      <c r="A174" s="68">
        <f t="shared" si="594"/>
        <v>3</v>
      </c>
      <c r="B174" s="23">
        <v>15</v>
      </c>
      <c r="C174" s="110" t="s">
        <v>101</v>
      </c>
      <c r="D174" s="110" t="s">
        <v>117</v>
      </c>
      <c r="E174" s="111">
        <f ca="1">COUNTIF(OFFSET(class9_1,MATCH(E$1,'9 класс'!$A:$A,0)-7+'Итог по классам'!$B174,,,),"Ф")</f>
        <v>0</v>
      </c>
      <c r="F174" s="111">
        <f ca="1">COUNTIF(OFFSET(class9_1,MATCH(F$1,'9 класс'!$A:$A,0)-7+'Итог по классам'!$B174,,,),"р")</f>
        <v>0</v>
      </c>
      <c r="G174" s="111">
        <f ca="1">COUNTIF(OFFSET(class9_1,MATCH(G$1,'9 класс'!$A:$A,0)-7+'Итог по классам'!$B174,,,),"ш")</f>
        <v>2</v>
      </c>
      <c r="H174" s="111">
        <f ca="1">COUNTIF(OFFSET(class9_2,MATCH(H$1,'9 класс'!$A:$A,0)-7+'Итог по классам'!$B174,,,),"Ф")</f>
        <v>0</v>
      </c>
      <c r="I174" s="111">
        <f ca="1">COUNTIF(OFFSET(class9_2,MATCH(I$1,'9 класс'!$A:$A,0)-7+'Итог по классам'!$B174,,,),"р")</f>
        <v>0</v>
      </c>
      <c r="J174" s="111">
        <f ca="1">COUNTIF(OFFSET(class9_2,MATCH(J$1,'9 класс'!$A:$A,0)-7+'Итог по классам'!$B174,,,),"ш")</f>
        <v>1</v>
      </c>
      <c r="K174" s="112">
        <f t="shared" ref="K174:M174" ca="1" si="651">H174+E174</f>
        <v>0</v>
      </c>
      <c r="L174" s="113">
        <f t="shared" ca="1" si="651"/>
        <v>0</v>
      </c>
      <c r="M174" s="113">
        <f t="shared" ca="1" si="651"/>
        <v>3</v>
      </c>
      <c r="N174" s="114">
        <f ca="1">COUNTIF(OFFSET(class9_1,MATCH(N$1,'9 класс'!$A:$A,0)-7+'Итог по классам'!$B174,,,),"Ф")</f>
        <v>0</v>
      </c>
      <c r="O174" s="111">
        <f ca="1">COUNTIF(OFFSET(class9_1,MATCH(O$1,'9 класс'!$A:$A,0)-7+'Итог по классам'!$B174,,,),"р")</f>
        <v>0</v>
      </c>
      <c r="P174" s="111">
        <f ca="1">COUNTIF(OFFSET(class9_1,MATCH(P$1,'9 класс'!$A:$A,0)-7+'Итог по классам'!$B174,,,),"ш")</f>
        <v>2</v>
      </c>
      <c r="Q174" s="111">
        <f ca="1">COUNTIF(OFFSET(class9_2,MATCH(Q$1,'9 класс'!$A:$A,0)-7+'Итог по классам'!$B174,,,),"Ф")</f>
        <v>0</v>
      </c>
      <c r="R174" s="111">
        <f ca="1">COUNTIF(OFFSET(class9_2,MATCH(R$1,'9 класс'!$A:$A,0)-7+'Итог по классам'!$B174,,,),"р")</f>
        <v>0</v>
      </c>
      <c r="S174" s="111">
        <f ca="1">COUNTIF(OFFSET(class9_2,MATCH(S$1,'9 класс'!$A:$A,0)-7+'Итог по классам'!$B174,,,),"ш")</f>
        <v>1</v>
      </c>
      <c r="T174" s="112">
        <f t="shared" ref="T174:V174" ca="1" si="652">Q174+N174</f>
        <v>0</v>
      </c>
      <c r="U174" s="113">
        <f t="shared" ca="1" si="652"/>
        <v>0</v>
      </c>
      <c r="V174" s="113">
        <f t="shared" ca="1" si="652"/>
        <v>3</v>
      </c>
      <c r="W174" s="114">
        <f ca="1">COUNTIF(OFFSET(class9_1,MATCH(W$1,'9 класс'!$A:$A,0)-7+'Итог по классам'!$B174,,,),"Ф")</f>
        <v>0</v>
      </c>
      <c r="X174" s="111">
        <f ca="1">COUNTIF(OFFSET(class9_1,MATCH(X$1,'9 класс'!$A:$A,0)-7+'Итог по классам'!$B174,,,),"р")</f>
        <v>0</v>
      </c>
      <c r="Y174" s="111">
        <f ca="1">COUNTIF(OFFSET(class9_1,MATCH(Y$1,'9 класс'!$A:$A,0)-7+'Итог по классам'!$B174,,,),"ш")</f>
        <v>2</v>
      </c>
      <c r="Z174" s="111">
        <f ca="1">COUNTIF(OFFSET(class9_2,MATCH(Z$1,'9 класс'!$A:$A,0)-7+'Итог по классам'!$B174,,,),"Ф")</f>
        <v>0</v>
      </c>
      <c r="AA174" s="111">
        <f ca="1">COUNTIF(OFFSET(class9_2,MATCH(AA$1,'9 класс'!$A:$A,0)-7+'Итог по классам'!$B174,,,),"р")</f>
        <v>0</v>
      </c>
      <c r="AB174" s="111">
        <f ca="1">COUNTIF(OFFSET(class9_2,MATCH(AB$1,'9 класс'!$A:$A,0)-7+'Итог по классам'!$B174,,,),"ш")</f>
        <v>1</v>
      </c>
      <c r="AC174" s="112">
        <f t="shared" ref="AC174:AE174" ca="1" si="653">Z174+W174</f>
        <v>0</v>
      </c>
      <c r="AD174" s="113">
        <f t="shared" ca="1" si="653"/>
        <v>0</v>
      </c>
      <c r="AE174" s="113">
        <f t="shared" ca="1" si="653"/>
        <v>3</v>
      </c>
      <c r="AF174" s="114" t="e">
        <f ca="1">COUNTIF(OFFSET(class9_1,MATCH(AF$1,'9 класс'!$A:$A,0)-7+'Итог по классам'!$B174,,,),"Ф")</f>
        <v>#N/A</v>
      </c>
      <c r="AG174" s="111" t="e">
        <f ca="1">COUNTIF(OFFSET(class9_1,MATCH(AG$1,'9 класс'!$A:$A,0)-7+'Итог по классам'!$B174,,,),"р")</f>
        <v>#N/A</v>
      </c>
      <c r="AH174" s="111" t="e">
        <f ca="1">COUNTIF(OFFSET(class9_1,MATCH(AH$1,'9 класс'!$A:$A,0)-7+'Итог по классам'!$B174,,,),"ш")</f>
        <v>#N/A</v>
      </c>
      <c r="AI174" s="111" t="e">
        <f ca="1">COUNTIF(OFFSET(class9_2,MATCH(AI$1,'9 класс'!$A:$A,0)-7+'Итог по классам'!$B174,,,),"Ф")</f>
        <v>#N/A</v>
      </c>
      <c r="AJ174" s="111" t="e">
        <f ca="1">COUNTIF(OFFSET(class9_2,MATCH(AJ$1,'9 класс'!$A:$A,0)-7+'Итог по классам'!$B174,,,),"р")</f>
        <v>#N/A</v>
      </c>
      <c r="AK174" s="111" t="e">
        <f ca="1">COUNTIF(OFFSET(class9_2,MATCH(AK$1,'9 класс'!$A:$A,0)-7+'Итог по классам'!$B174,,,),"ш")</f>
        <v>#N/A</v>
      </c>
      <c r="AL174" s="112" t="e">
        <f t="shared" ref="AL174:AN174" ca="1" si="654">AI174+AF174</f>
        <v>#N/A</v>
      </c>
      <c r="AM174" s="113" t="e">
        <f t="shared" ca="1" si="654"/>
        <v>#N/A</v>
      </c>
      <c r="AN174" s="113" t="e">
        <f t="shared" ca="1" si="654"/>
        <v>#N/A</v>
      </c>
    </row>
    <row r="175" spans="1:40" ht="15.75" x14ac:dyDescent="0.25">
      <c r="A175" s="68">
        <f t="shared" si="594"/>
        <v>3</v>
      </c>
      <c r="B175" s="23">
        <v>16</v>
      </c>
      <c r="C175" s="110" t="s">
        <v>102</v>
      </c>
      <c r="D175" s="110" t="s">
        <v>117</v>
      </c>
      <c r="E175" s="111">
        <f ca="1">COUNTIF(OFFSET(class9_1,MATCH(E$1,'9 класс'!$A:$A,0)-7+'Итог по классам'!$B175,,,),"Ф")</f>
        <v>0</v>
      </c>
      <c r="F175" s="111">
        <f ca="1">COUNTIF(OFFSET(class9_1,MATCH(F$1,'9 класс'!$A:$A,0)-7+'Итог по классам'!$B175,,,),"р")</f>
        <v>0</v>
      </c>
      <c r="G175" s="111">
        <f ca="1">COUNTIF(OFFSET(class9_1,MATCH(G$1,'9 класс'!$A:$A,0)-7+'Итог по классам'!$B175,,,),"ш")</f>
        <v>2</v>
      </c>
      <c r="H175" s="111">
        <f ca="1">COUNTIF(OFFSET(class9_2,MATCH(H$1,'9 класс'!$A:$A,0)-7+'Итог по классам'!$B175,,,),"Ф")</f>
        <v>0</v>
      </c>
      <c r="I175" s="111">
        <f ca="1">COUNTIF(OFFSET(class9_2,MATCH(I$1,'9 класс'!$A:$A,0)-7+'Итог по классам'!$B175,,,),"р")</f>
        <v>0</v>
      </c>
      <c r="J175" s="111">
        <f ca="1">COUNTIF(OFFSET(class9_2,MATCH(J$1,'9 класс'!$A:$A,0)-7+'Итог по классам'!$B175,,,),"ш")</f>
        <v>0</v>
      </c>
      <c r="K175" s="112">
        <f t="shared" ref="K175:M175" ca="1" si="655">H175+E175</f>
        <v>0</v>
      </c>
      <c r="L175" s="113">
        <f t="shared" ca="1" si="655"/>
        <v>0</v>
      </c>
      <c r="M175" s="113">
        <f t="shared" ca="1" si="655"/>
        <v>2</v>
      </c>
      <c r="N175" s="114">
        <f ca="1">COUNTIF(OFFSET(class9_1,MATCH(N$1,'9 класс'!$A:$A,0)-7+'Итог по классам'!$B175,,,),"Ф")</f>
        <v>0</v>
      </c>
      <c r="O175" s="111">
        <f ca="1">COUNTIF(OFFSET(class9_1,MATCH(O$1,'9 класс'!$A:$A,0)-7+'Итог по классам'!$B175,,,),"р")</f>
        <v>0</v>
      </c>
      <c r="P175" s="111">
        <f ca="1">COUNTIF(OFFSET(class9_1,MATCH(P$1,'9 класс'!$A:$A,0)-7+'Итог по классам'!$B175,,,),"ш")</f>
        <v>2</v>
      </c>
      <c r="Q175" s="111">
        <f ca="1">COUNTIF(OFFSET(class9_2,MATCH(Q$1,'9 класс'!$A:$A,0)-7+'Итог по классам'!$B175,,,),"Ф")</f>
        <v>0</v>
      </c>
      <c r="R175" s="111">
        <f ca="1">COUNTIF(OFFSET(class9_2,MATCH(R$1,'9 класс'!$A:$A,0)-7+'Итог по классам'!$B175,,,),"р")</f>
        <v>0</v>
      </c>
      <c r="S175" s="111">
        <f ca="1">COUNTIF(OFFSET(class9_2,MATCH(S$1,'9 класс'!$A:$A,0)-7+'Итог по классам'!$B175,,,),"ш")</f>
        <v>0</v>
      </c>
      <c r="T175" s="112">
        <f t="shared" ref="T175:V175" ca="1" si="656">Q175+N175</f>
        <v>0</v>
      </c>
      <c r="U175" s="113">
        <f t="shared" ca="1" si="656"/>
        <v>0</v>
      </c>
      <c r="V175" s="113">
        <f t="shared" ca="1" si="656"/>
        <v>2</v>
      </c>
      <c r="W175" s="114">
        <f ca="1">COUNTIF(OFFSET(class9_1,MATCH(W$1,'9 класс'!$A:$A,0)-7+'Итог по классам'!$B175,,,),"Ф")</f>
        <v>0</v>
      </c>
      <c r="X175" s="111">
        <f ca="1">COUNTIF(OFFSET(class9_1,MATCH(X$1,'9 класс'!$A:$A,0)-7+'Итог по классам'!$B175,,,),"р")</f>
        <v>0</v>
      </c>
      <c r="Y175" s="111">
        <f ca="1">COUNTIF(OFFSET(class9_1,MATCH(Y$1,'9 класс'!$A:$A,0)-7+'Итог по классам'!$B175,,,),"ш")</f>
        <v>2</v>
      </c>
      <c r="Z175" s="111">
        <f ca="1">COUNTIF(OFFSET(class9_2,MATCH(Z$1,'9 класс'!$A:$A,0)-7+'Итог по классам'!$B175,,,),"Ф")</f>
        <v>0</v>
      </c>
      <c r="AA175" s="111">
        <f ca="1">COUNTIF(OFFSET(class9_2,MATCH(AA$1,'9 класс'!$A:$A,0)-7+'Итог по классам'!$B175,,,),"р")</f>
        <v>0</v>
      </c>
      <c r="AB175" s="111">
        <f ca="1">COUNTIF(OFFSET(class9_2,MATCH(AB$1,'9 класс'!$A:$A,0)-7+'Итог по классам'!$B175,,,),"ш")</f>
        <v>0</v>
      </c>
      <c r="AC175" s="112">
        <f t="shared" ref="AC175:AE175" ca="1" si="657">Z175+W175</f>
        <v>0</v>
      </c>
      <c r="AD175" s="113">
        <f t="shared" ca="1" si="657"/>
        <v>0</v>
      </c>
      <c r="AE175" s="113">
        <f t="shared" ca="1" si="657"/>
        <v>2</v>
      </c>
      <c r="AF175" s="114" t="e">
        <f ca="1">COUNTIF(OFFSET(class9_1,MATCH(AF$1,'9 класс'!$A:$A,0)-7+'Итог по классам'!$B175,,,),"Ф")</f>
        <v>#N/A</v>
      </c>
      <c r="AG175" s="111" t="e">
        <f ca="1">COUNTIF(OFFSET(class9_1,MATCH(AG$1,'9 класс'!$A:$A,0)-7+'Итог по классам'!$B175,,,),"р")</f>
        <v>#N/A</v>
      </c>
      <c r="AH175" s="111" t="e">
        <f ca="1">COUNTIF(OFFSET(class9_1,MATCH(AH$1,'9 класс'!$A:$A,0)-7+'Итог по классам'!$B175,,,),"ш")</f>
        <v>#N/A</v>
      </c>
      <c r="AI175" s="111" t="e">
        <f ca="1">COUNTIF(OFFSET(class9_2,MATCH(AI$1,'9 класс'!$A:$A,0)-7+'Итог по классам'!$B175,,,),"Ф")</f>
        <v>#N/A</v>
      </c>
      <c r="AJ175" s="111" t="e">
        <f ca="1">COUNTIF(OFFSET(class9_2,MATCH(AJ$1,'9 класс'!$A:$A,0)-7+'Итог по классам'!$B175,,,),"р")</f>
        <v>#N/A</v>
      </c>
      <c r="AK175" s="111" t="e">
        <f ca="1">COUNTIF(OFFSET(class9_2,MATCH(AK$1,'9 класс'!$A:$A,0)-7+'Итог по классам'!$B175,,,),"ш")</f>
        <v>#N/A</v>
      </c>
      <c r="AL175" s="112" t="e">
        <f t="shared" ref="AL175:AN175" ca="1" si="658">AI175+AF175</f>
        <v>#N/A</v>
      </c>
      <c r="AM175" s="113" t="e">
        <f t="shared" ca="1" si="658"/>
        <v>#N/A</v>
      </c>
      <c r="AN175" s="113" t="e">
        <f t="shared" ca="1" si="658"/>
        <v>#N/A</v>
      </c>
    </row>
    <row r="176" spans="1:40" ht="15.75" x14ac:dyDescent="0.25">
      <c r="A176" s="68">
        <f t="shared" si="594"/>
        <v>3</v>
      </c>
      <c r="B176" s="23">
        <v>17</v>
      </c>
      <c r="C176" s="110" t="s">
        <v>103</v>
      </c>
      <c r="D176" s="110" t="s">
        <v>117</v>
      </c>
      <c r="E176" s="111">
        <f ca="1">COUNTIF(OFFSET(class9_1,MATCH(E$1,'9 класс'!$A:$A,0)-7+'Итог по классам'!$B176,,,),"Ф")</f>
        <v>0</v>
      </c>
      <c r="F176" s="111">
        <f ca="1">COUNTIF(OFFSET(class9_1,MATCH(F$1,'9 класс'!$A:$A,0)-7+'Итог по классам'!$B176,,,),"р")</f>
        <v>0</v>
      </c>
      <c r="G176" s="111">
        <f ca="1">COUNTIF(OFFSET(class9_1,MATCH(G$1,'9 класс'!$A:$A,0)-7+'Итог по классам'!$B176,,,),"ш")</f>
        <v>0</v>
      </c>
      <c r="H176" s="111">
        <f ca="1">COUNTIF(OFFSET(class9_2,MATCH(H$1,'9 класс'!$A:$A,0)-7+'Итог по классам'!$B176,,,),"Ф")</f>
        <v>0</v>
      </c>
      <c r="I176" s="111">
        <f ca="1">COUNTIF(OFFSET(class9_2,MATCH(I$1,'9 класс'!$A:$A,0)-7+'Итог по классам'!$B176,,,),"р")</f>
        <v>0</v>
      </c>
      <c r="J176" s="111">
        <f ca="1">COUNTIF(OFFSET(class9_2,MATCH(J$1,'9 класс'!$A:$A,0)-7+'Итог по классам'!$B176,,,),"ш")</f>
        <v>0</v>
      </c>
      <c r="K176" s="112">
        <f t="shared" ref="K176:M176" ca="1" si="659">H176+E176</f>
        <v>0</v>
      </c>
      <c r="L176" s="113">
        <f t="shared" ca="1" si="659"/>
        <v>0</v>
      </c>
      <c r="M176" s="113">
        <f t="shared" ca="1" si="659"/>
        <v>0</v>
      </c>
      <c r="N176" s="114">
        <f ca="1">COUNTIF(OFFSET(class9_1,MATCH(N$1,'9 класс'!$A:$A,0)-7+'Итог по классам'!$B176,,,),"Ф")</f>
        <v>0</v>
      </c>
      <c r="O176" s="111">
        <f ca="1">COUNTIF(OFFSET(class9_1,MATCH(O$1,'9 класс'!$A:$A,0)-7+'Итог по классам'!$B176,,,),"р")</f>
        <v>0</v>
      </c>
      <c r="P176" s="111">
        <f ca="1">COUNTIF(OFFSET(class9_1,MATCH(P$1,'9 класс'!$A:$A,0)-7+'Итог по классам'!$B176,,,),"ш")</f>
        <v>0</v>
      </c>
      <c r="Q176" s="111">
        <f ca="1">COUNTIF(OFFSET(class9_2,MATCH(Q$1,'9 класс'!$A:$A,0)-7+'Итог по классам'!$B176,,,),"Ф")</f>
        <v>0</v>
      </c>
      <c r="R176" s="111">
        <f ca="1">COUNTIF(OFFSET(class9_2,MATCH(R$1,'9 класс'!$A:$A,0)-7+'Итог по классам'!$B176,,,),"р")</f>
        <v>0</v>
      </c>
      <c r="S176" s="111">
        <f ca="1">COUNTIF(OFFSET(class9_2,MATCH(S$1,'9 класс'!$A:$A,0)-7+'Итог по классам'!$B176,,,),"ш")</f>
        <v>0</v>
      </c>
      <c r="T176" s="112">
        <f t="shared" ref="T176:V176" ca="1" si="660">Q176+N176</f>
        <v>0</v>
      </c>
      <c r="U176" s="113">
        <f t="shared" ca="1" si="660"/>
        <v>0</v>
      </c>
      <c r="V176" s="113">
        <f t="shared" ca="1" si="660"/>
        <v>0</v>
      </c>
      <c r="W176" s="114">
        <f ca="1">COUNTIF(OFFSET(class9_1,MATCH(W$1,'9 класс'!$A:$A,0)-7+'Итог по классам'!$B176,,,),"Ф")</f>
        <v>0</v>
      </c>
      <c r="X176" s="111">
        <f ca="1">COUNTIF(OFFSET(class9_1,MATCH(X$1,'9 класс'!$A:$A,0)-7+'Итог по классам'!$B176,,,),"р")</f>
        <v>0</v>
      </c>
      <c r="Y176" s="111">
        <f ca="1">COUNTIF(OFFSET(class9_1,MATCH(Y$1,'9 класс'!$A:$A,0)-7+'Итог по классам'!$B176,,,),"ш")</f>
        <v>0</v>
      </c>
      <c r="Z176" s="111">
        <f ca="1">COUNTIF(OFFSET(class9_2,MATCH(Z$1,'9 класс'!$A:$A,0)-7+'Итог по классам'!$B176,,,),"Ф")</f>
        <v>0</v>
      </c>
      <c r="AA176" s="111">
        <f ca="1">COUNTIF(OFFSET(class9_2,MATCH(AA$1,'9 класс'!$A:$A,0)-7+'Итог по классам'!$B176,,,),"р")</f>
        <v>0</v>
      </c>
      <c r="AB176" s="111">
        <f ca="1">COUNTIF(OFFSET(class9_2,MATCH(AB$1,'9 класс'!$A:$A,0)-7+'Итог по классам'!$B176,,,),"ш")</f>
        <v>0</v>
      </c>
      <c r="AC176" s="112">
        <f t="shared" ref="AC176:AE176" ca="1" si="661">Z176+W176</f>
        <v>0</v>
      </c>
      <c r="AD176" s="113">
        <f t="shared" ca="1" si="661"/>
        <v>0</v>
      </c>
      <c r="AE176" s="113">
        <f t="shared" ca="1" si="661"/>
        <v>0</v>
      </c>
      <c r="AF176" s="114" t="e">
        <f ca="1">COUNTIF(OFFSET(class9_1,MATCH(AF$1,'9 класс'!$A:$A,0)-7+'Итог по классам'!$B176,,,),"Ф")</f>
        <v>#N/A</v>
      </c>
      <c r="AG176" s="111" t="e">
        <f ca="1">COUNTIF(OFFSET(class9_1,MATCH(AG$1,'9 класс'!$A:$A,0)-7+'Итог по классам'!$B176,,,),"р")</f>
        <v>#N/A</v>
      </c>
      <c r="AH176" s="111" t="e">
        <f ca="1">COUNTIF(OFFSET(class9_1,MATCH(AH$1,'9 класс'!$A:$A,0)-7+'Итог по классам'!$B176,,,),"ш")</f>
        <v>#N/A</v>
      </c>
      <c r="AI176" s="111" t="e">
        <f ca="1">COUNTIF(OFFSET(class9_2,MATCH(AI$1,'9 класс'!$A:$A,0)-7+'Итог по классам'!$B176,,,),"Ф")</f>
        <v>#N/A</v>
      </c>
      <c r="AJ176" s="111" t="e">
        <f ca="1">COUNTIF(OFFSET(class9_2,MATCH(AJ$1,'9 класс'!$A:$A,0)-7+'Итог по классам'!$B176,,,),"р")</f>
        <v>#N/A</v>
      </c>
      <c r="AK176" s="111" t="e">
        <f ca="1">COUNTIF(OFFSET(class9_2,MATCH(AK$1,'9 класс'!$A:$A,0)-7+'Итог по классам'!$B176,,,),"ш")</f>
        <v>#N/A</v>
      </c>
      <c r="AL176" s="112" t="e">
        <f t="shared" ref="AL176:AN176" ca="1" si="662">AI176+AF176</f>
        <v>#N/A</v>
      </c>
      <c r="AM176" s="113" t="e">
        <f t="shared" ca="1" si="662"/>
        <v>#N/A</v>
      </c>
      <c r="AN176" s="113" t="e">
        <f t="shared" ca="1" si="662"/>
        <v>#N/A</v>
      </c>
    </row>
    <row r="177" spans="1:40" ht="15.75" x14ac:dyDescent="0.25">
      <c r="A177" s="68">
        <f t="shared" si="594"/>
        <v>3</v>
      </c>
      <c r="B177" s="23">
        <v>18</v>
      </c>
      <c r="C177" s="110" t="s">
        <v>80</v>
      </c>
      <c r="D177" s="110" t="s">
        <v>117</v>
      </c>
      <c r="E177" s="111">
        <f ca="1">COUNTIF(OFFSET(class9_1,MATCH(E$1,'9 класс'!$A:$A,0)-7+'Итог по классам'!$B177,,,),"Ф")</f>
        <v>0</v>
      </c>
      <c r="F177" s="111">
        <f ca="1">COUNTIF(OFFSET(class9_1,MATCH(F$1,'9 класс'!$A:$A,0)-7+'Итог по классам'!$B177,,,),"р")</f>
        <v>0</v>
      </c>
      <c r="G177" s="111">
        <f ca="1">COUNTIF(OFFSET(class9_1,MATCH(G$1,'9 класс'!$A:$A,0)-7+'Итог по классам'!$B177,,,),"ш")</f>
        <v>0</v>
      </c>
      <c r="H177" s="111">
        <f ca="1">COUNTIF(OFFSET(class9_2,MATCH(H$1,'9 класс'!$A:$A,0)-7+'Итог по классам'!$B177,,,),"Ф")</f>
        <v>0</v>
      </c>
      <c r="I177" s="111">
        <f ca="1">COUNTIF(OFFSET(class9_2,MATCH(I$1,'9 класс'!$A:$A,0)-7+'Итог по классам'!$B177,,,),"р")</f>
        <v>0</v>
      </c>
      <c r="J177" s="111">
        <f ca="1">COUNTIF(OFFSET(class9_2,MATCH(J$1,'9 класс'!$A:$A,0)-7+'Итог по классам'!$B177,,,),"ш")</f>
        <v>0</v>
      </c>
      <c r="K177" s="112">
        <f t="shared" ref="K177:M177" ca="1" si="663">H177+E177</f>
        <v>0</v>
      </c>
      <c r="L177" s="113">
        <f t="shared" ca="1" si="663"/>
        <v>0</v>
      </c>
      <c r="M177" s="113">
        <f t="shared" ca="1" si="663"/>
        <v>0</v>
      </c>
      <c r="N177" s="114">
        <f ca="1">COUNTIF(OFFSET(class9_1,MATCH(N$1,'9 класс'!$A:$A,0)-7+'Итог по классам'!$B177,,,),"Ф")</f>
        <v>0</v>
      </c>
      <c r="O177" s="111">
        <f ca="1">COUNTIF(OFFSET(class9_1,MATCH(O$1,'9 класс'!$A:$A,0)-7+'Итог по классам'!$B177,,,),"р")</f>
        <v>0</v>
      </c>
      <c r="P177" s="111">
        <f ca="1">COUNTIF(OFFSET(class9_1,MATCH(P$1,'9 класс'!$A:$A,0)-7+'Итог по классам'!$B177,,,),"ш")</f>
        <v>0</v>
      </c>
      <c r="Q177" s="111">
        <f ca="1">COUNTIF(OFFSET(class9_2,MATCH(Q$1,'9 класс'!$A:$A,0)-7+'Итог по классам'!$B177,,,),"Ф")</f>
        <v>0</v>
      </c>
      <c r="R177" s="111">
        <f ca="1">COUNTIF(OFFSET(class9_2,MATCH(R$1,'9 класс'!$A:$A,0)-7+'Итог по классам'!$B177,,,),"р")</f>
        <v>0</v>
      </c>
      <c r="S177" s="111">
        <f ca="1">COUNTIF(OFFSET(class9_2,MATCH(S$1,'9 класс'!$A:$A,0)-7+'Итог по классам'!$B177,,,),"ш")</f>
        <v>0</v>
      </c>
      <c r="T177" s="112">
        <f t="shared" ref="T177:V177" ca="1" si="664">Q177+N177</f>
        <v>0</v>
      </c>
      <c r="U177" s="113">
        <f t="shared" ca="1" si="664"/>
        <v>0</v>
      </c>
      <c r="V177" s="113">
        <f t="shared" ca="1" si="664"/>
        <v>0</v>
      </c>
      <c r="W177" s="114">
        <f ca="1">COUNTIF(OFFSET(class9_1,MATCH(W$1,'9 класс'!$A:$A,0)-7+'Итог по классам'!$B177,,,),"Ф")</f>
        <v>0</v>
      </c>
      <c r="X177" s="111">
        <f ca="1">COUNTIF(OFFSET(class9_1,MATCH(X$1,'9 класс'!$A:$A,0)-7+'Итог по классам'!$B177,,,),"р")</f>
        <v>0</v>
      </c>
      <c r="Y177" s="111">
        <f ca="1">COUNTIF(OFFSET(class9_1,MATCH(Y$1,'9 класс'!$A:$A,0)-7+'Итог по классам'!$B177,,,),"ш")</f>
        <v>0</v>
      </c>
      <c r="Z177" s="111">
        <f ca="1">COUNTIF(OFFSET(class9_2,MATCH(Z$1,'9 класс'!$A:$A,0)-7+'Итог по классам'!$B177,,,),"Ф")</f>
        <v>0</v>
      </c>
      <c r="AA177" s="111">
        <f ca="1">COUNTIF(OFFSET(class9_2,MATCH(AA$1,'9 класс'!$A:$A,0)-7+'Итог по классам'!$B177,,,),"р")</f>
        <v>0</v>
      </c>
      <c r="AB177" s="111">
        <f ca="1">COUNTIF(OFFSET(class9_2,MATCH(AB$1,'9 класс'!$A:$A,0)-7+'Итог по классам'!$B177,,,),"ш")</f>
        <v>0</v>
      </c>
      <c r="AC177" s="112">
        <f t="shared" ref="AC177:AE177" ca="1" si="665">Z177+W177</f>
        <v>0</v>
      </c>
      <c r="AD177" s="113">
        <f t="shared" ca="1" si="665"/>
        <v>0</v>
      </c>
      <c r="AE177" s="113">
        <f t="shared" ca="1" si="665"/>
        <v>0</v>
      </c>
      <c r="AF177" s="114" t="e">
        <f ca="1">COUNTIF(OFFSET(class9_1,MATCH(AF$1,'9 класс'!$A:$A,0)-7+'Итог по классам'!$B177,,,),"Ф")</f>
        <v>#N/A</v>
      </c>
      <c r="AG177" s="111" t="e">
        <f ca="1">COUNTIF(OFFSET(class9_1,MATCH(AG$1,'9 класс'!$A:$A,0)-7+'Итог по классам'!$B177,,,),"р")</f>
        <v>#N/A</v>
      </c>
      <c r="AH177" s="111" t="e">
        <f ca="1">COUNTIF(OFFSET(class9_1,MATCH(AH$1,'9 класс'!$A:$A,0)-7+'Итог по классам'!$B177,,,),"ш")</f>
        <v>#N/A</v>
      </c>
      <c r="AI177" s="111" t="e">
        <f ca="1">COUNTIF(OFFSET(class9_2,MATCH(AI$1,'9 класс'!$A:$A,0)-7+'Итог по классам'!$B177,,,),"Ф")</f>
        <v>#N/A</v>
      </c>
      <c r="AJ177" s="111" t="e">
        <f ca="1">COUNTIF(OFFSET(class9_2,MATCH(AJ$1,'9 класс'!$A:$A,0)-7+'Итог по классам'!$B177,,,),"р")</f>
        <v>#N/A</v>
      </c>
      <c r="AK177" s="111" t="e">
        <f ca="1">COUNTIF(OFFSET(class9_2,MATCH(AK$1,'9 класс'!$A:$A,0)-7+'Итог по классам'!$B177,,,),"ш")</f>
        <v>#N/A</v>
      </c>
      <c r="AL177" s="112" t="e">
        <f t="shared" ref="AL177:AN177" ca="1" si="666">AI177+AF177</f>
        <v>#N/A</v>
      </c>
      <c r="AM177" s="113" t="e">
        <f t="shared" ca="1" si="666"/>
        <v>#N/A</v>
      </c>
      <c r="AN177" s="113" t="e">
        <f t="shared" ca="1" si="666"/>
        <v>#N/A</v>
      </c>
    </row>
    <row r="178" spans="1:40" ht="15.75" x14ac:dyDescent="0.25">
      <c r="A178" s="68">
        <f t="shared" si="594"/>
        <v>3</v>
      </c>
      <c r="B178" s="23">
        <v>19</v>
      </c>
      <c r="C178" s="110" t="s">
        <v>81</v>
      </c>
      <c r="D178" s="110" t="s">
        <v>117</v>
      </c>
      <c r="E178" s="111">
        <f ca="1">COUNTIF(OFFSET(class9_1,MATCH(E$1,'9 класс'!$A:$A,0)-7+'Итог по классам'!$B178,,,),"Ф")</f>
        <v>0</v>
      </c>
      <c r="F178" s="111">
        <f ca="1">COUNTIF(OFFSET(class9_1,MATCH(F$1,'9 класс'!$A:$A,0)-7+'Итог по классам'!$B178,,,),"р")</f>
        <v>0</v>
      </c>
      <c r="G178" s="111">
        <f ca="1">COUNTIF(OFFSET(class9_1,MATCH(G$1,'9 класс'!$A:$A,0)-7+'Итог по классам'!$B178,,,),"ш")</f>
        <v>0</v>
      </c>
      <c r="H178" s="111">
        <f ca="1">COUNTIF(OFFSET(class9_2,MATCH(H$1,'9 класс'!$A:$A,0)-7+'Итог по классам'!$B178,,,),"Ф")</f>
        <v>0</v>
      </c>
      <c r="I178" s="111">
        <f ca="1">COUNTIF(OFFSET(class9_2,MATCH(I$1,'9 класс'!$A:$A,0)-7+'Итог по классам'!$B178,,,),"р")</f>
        <v>0</v>
      </c>
      <c r="J178" s="111">
        <f ca="1">COUNTIF(OFFSET(class9_2,MATCH(J$1,'9 класс'!$A:$A,0)-7+'Итог по классам'!$B178,,,),"ш")</f>
        <v>0</v>
      </c>
      <c r="K178" s="112">
        <f t="shared" ref="K178:M178" ca="1" si="667">H178+E178</f>
        <v>0</v>
      </c>
      <c r="L178" s="113">
        <f t="shared" ca="1" si="667"/>
        <v>0</v>
      </c>
      <c r="M178" s="113">
        <f t="shared" ca="1" si="667"/>
        <v>0</v>
      </c>
      <c r="N178" s="114">
        <f ca="1">COUNTIF(OFFSET(class9_1,MATCH(N$1,'9 класс'!$A:$A,0)-7+'Итог по классам'!$B178,,,),"Ф")</f>
        <v>0</v>
      </c>
      <c r="O178" s="111">
        <f ca="1">COUNTIF(OFFSET(class9_1,MATCH(O$1,'9 класс'!$A:$A,0)-7+'Итог по классам'!$B178,,,),"р")</f>
        <v>0</v>
      </c>
      <c r="P178" s="111">
        <f ca="1">COUNTIF(OFFSET(class9_1,MATCH(P$1,'9 класс'!$A:$A,0)-7+'Итог по классам'!$B178,,,),"ш")</f>
        <v>0</v>
      </c>
      <c r="Q178" s="111">
        <f ca="1">COUNTIF(OFFSET(class9_2,MATCH(Q$1,'9 класс'!$A:$A,0)-7+'Итог по классам'!$B178,,,),"Ф")</f>
        <v>0</v>
      </c>
      <c r="R178" s="111">
        <f ca="1">COUNTIF(OFFSET(class9_2,MATCH(R$1,'9 класс'!$A:$A,0)-7+'Итог по классам'!$B178,,,),"р")</f>
        <v>0</v>
      </c>
      <c r="S178" s="111">
        <f ca="1">COUNTIF(OFFSET(class9_2,MATCH(S$1,'9 класс'!$A:$A,0)-7+'Итог по классам'!$B178,,,),"ш")</f>
        <v>0</v>
      </c>
      <c r="T178" s="112">
        <f t="shared" ref="T178:V178" ca="1" si="668">Q178+N178</f>
        <v>0</v>
      </c>
      <c r="U178" s="113">
        <f t="shared" ca="1" si="668"/>
        <v>0</v>
      </c>
      <c r="V178" s="113">
        <f t="shared" ca="1" si="668"/>
        <v>0</v>
      </c>
      <c r="W178" s="114">
        <f ca="1">COUNTIF(OFFSET(class9_1,MATCH(W$1,'9 класс'!$A:$A,0)-7+'Итог по классам'!$B178,,,),"Ф")</f>
        <v>0</v>
      </c>
      <c r="X178" s="111">
        <f ca="1">COUNTIF(OFFSET(class9_1,MATCH(X$1,'9 класс'!$A:$A,0)-7+'Итог по классам'!$B178,,,),"р")</f>
        <v>0</v>
      </c>
      <c r="Y178" s="111">
        <f ca="1">COUNTIF(OFFSET(class9_1,MATCH(Y$1,'9 класс'!$A:$A,0)-7+'Итог по классам'!$B178,,,),"ш")</f>
        <v>0</v>
      </c>
      <c r="Z178" s="111">
        <f ca="1">COUNTIF(OFFSET(class9_2,MATCH(Z$1,'9 класс'!$A:$A,0)-7+'Итог по классам'!$B178,,,),"Ф")</f>
        <v>0</v>
      </c>
      <c r="AA178" s="111">
        <f ca="1">COUNTIF(OFFSET(class9_2,MATCH(AA$1,'9 класс'!$A:$A,0)-7+'Итог по классам'!$B178,,,),"р")</f>
        <v>0</v>
      </c>
      <c r="AB178" s="111">
        <f ca="1">COUNTIF(OFFSET(class9_2,MATCH(AB$1,'9 класс'!$A:$A,0)-7+'Итог по классам'!$B178,,,),"ш")</f>
        <v>0</v>
      </c>
      <c r="AC178" s="112">
        <f t="shared" ref="AC178:AE178" ca="1" si="669">Z178+W178</f>
        <v>0</v>
      </c>
      <c r="AD178" s="113">
        <f t="shared" ca="1" si="669"/>
        <v>0</v>
      </c>
      <c r="AE178" s="113">
        <f t="shared" ca="1" si="669"/>
        <v>0</v>
      </c>
      <c r="AF178" s="114" t="e">
        <f ca="1">COUNTIF(OFFSET(class9_1,MATCH(AF$1,'9 класс'!$A:$A,0)-7+'Итог по классам'!$B178,,,),"Ф")</f>
        <v>#N/A</v>
      </c>
      <c r="AG178" s="111" t="e">
        <f ca="1">COUNTIF(OFFSET(class9_1,MATCH(AG$1,'9 класс'!$A:$A,0)-7+'Итог по классам'!$B178,,,),"р")</f>
        <v>#N/A</v>
      </c>
      <c r="AH178" s="111" t="e">
        <f ca="1">COUNTIF(OFFSET(class9_1,MATCH(AH$1,'9 класс'!$A:$A,0)-7+'Итог по классам'!$B178,,,),"ш")</f>
        <v>#N/A</v>
      </c>
      <c r="AI178" s="111" t="e">
        <f ca="1">COUNTIF(OFFSET(class9_2,MATCH(AI$1,'9 класс'!$A:$A,0)-7+'Итог по классам'!$B178,,,),"Ф")</f>
        <v>#N/A</v>
      </c>
      <c r="AJ178" s="111" t="e">
        <f ca="1">COUNTIF(OFFSET(class9_2,MATCH(AJ$1,'9 класс'!$A:$A,0)-7+'Итог по классам'!$B178,,,),"р")</f>
        <v>#N/A</v>
      </c>
      <c r="AK178" s="111" t="e">
        <f ca="1">COUNTIF(OFFSET(class9_2,MATCH(AK$1,'9 класс'!$A:$A,0)-7+'Итог по классам'!$B178,,,),"ш")</f>
        <v>#N/A</v>
      </c>
      <c r="AL178" s="112" t="e">
        <f t="shared" ref="AL178:AN178" ca="1" si="670">AI178+AF178</f>
        <v>#N/A</v>
      </c>
      <c r="AM178" s="113" t="e">
        <f t="shared" ca="1" si="670"/>
        <v>#N/A</v>
      </c>
      <c r="AN178" s="113" t="e">
        <f t="shared" ca="1" si="670"/>
        <v>#N/A</v>
      </c>
    </row>
    <row r="179" spans="1:40" ht="15.75" x14ac:dyDescent="0.25">
      <c r="A179" s="68">
        <f t="shared" si="594"/>
        <v>3</v>
      </c>
      <c r="B179" s="23">
        <v>20</v>
      </c>
      <c r="C179" s="110" t="s">
        <v>82</v>
      </c>
      <c r="D179" s="110" t="s">
        <v>117</v>
      </c>
      <c r="E179" s="111">
        <f ca="1">COUNTIF(OFFSET(class9_1,MATCH(E$1,'9 класс'!$A:$A,0)-7+'Итог по классам'!$B179,,,),"Ф")</f>
        <v>0</v>
      </c>
      <c r="F179" s="111">
        <f ca="1">COUNTIF(OFFSET(class9_1,MATCH(F$1,'9 класс'!$A:$A,0)-7+'Итог по классам'!$B179,,,),"р")</f>
        <v>0</v>
      </c>
      <c r="G179" s="111">
        <f ca="1">COUNTIF(OFFSET(class9_1,MATCH(G$1,'9 класс'!$A:$A,0)-7+'Итог по классам'!$B179,,,),"ш")</f>
        <v>0</v>
      </c>
      <c r="H179" s="111">
        <f ca="1">COUNTIF(OFFSET(class9_2,MATCH(H$1,'9 класс'!$A:$A,0)-7+'Итог по классам'!$B179,,,),"Ф")</f>
        <v>0</v>
      </c>
      <c r="I179" s="111">
        <f ca="1">COUNTIF(OFFSET(class9_2,MATCH(I$1,'9 класс'!$A:$A,0)-7+'Итог по классам'!$B179,,,),"р")</f>
        <v>0</v>
      </c>
      <c r="J179" s="111">
        <f ca="1">COUNTIF(OFFSET(class9_2,MATCH(J$1,'9 класс'!$A:$A,0)-7+'Итог по классам'!$B179,,,),"ш")</f>
        <v>1</v>
      </c>
      <c r="K179" s="112">
        <f t="shared" ref="K179:M179" ca="1" si="671">H179+E179</f>
        <v>0</v>
      </c>
      <c r="L179" s="113">
        <f t="shared" ca="1" si="671"/>
        <v>0</v>
      </c>
      <c r="M179" s="113">
        <f t="shared" ca="1" si="671"/>
        <v>1</v>
      </c>
      <c r="N179" s="114">
        <f ca="1">COUNTIF(OFFSET(class9_1,MATCH(N$1,'9 класс'!$A:$A,0)-7+'Итог по классам'!$B179,,,),"Ф")</f>
        <v>0</v>
      </c>
      <c r="O179" s="111">
        <f ca="1">COUNTIF(OFFSET(class9_1,MATCH(O$1,'9 класс'!$A:$A,0)-7+'Итог по классам'!$B179,,,),"р")</f>
        <v>0</v>
      </c>
      <c r="P179" s="111">
        <f ca="1">COUNTIF(OFFSET(class9_1,MATCH(P$1,'9 класс'!$A:$A,0)-7+'Итог по классам'!$B179,,,),"ш")</f>
        <v>0</v>
      </c>
      <c r="Q179" s="111">
        <f ca="1">COUNTIF(OFFSET(class9_2,MATCH(Q$1,'9 класс'!$A:$A,0)-7+'Итог по классам'!$B179,,,),"Ф")</f>
        <v>0</v>
      </c>
      <c r="R179" s="111">
        <f ca="1">COUNTIF(OFFSET(class9_2,MATCH(R$1,'9 класс'!$A:$A,0)-7+'Итог по классам'!$B179,,,),"р")</f>
        <v>0</v>
      </c>
      <c r="S179" s="111">
        <f ca="1">COUNTIF(OFFSET(class9_2,MATCH(S$1,'9 класс'!$A:$A,0)-7+'Итог по классам'!$B179,,,),"ш")</f>
        <v>1</v>
      </c>
      <c r="T179" s="112">
        <f t="shared" ref="T179:V179" ca="1" si="672">Q179+N179</f>
        <v>0</v>
      </c>
      <c r="U179" s="113">
        <f t="shared" ca="1" si="672"/>
        <v>0</v>
      </c>
      <c r="V179" s="113">
        <f t="shared" ca="1" si="672"/>
        <v>1</v>
      </c>
      <c r="W179" s="114">
        <f ca="1">COUNTIF(OFFSET(class9_1,MATCH(W$1,'9 класс'!$A:$A,0)-7+'Итог по классам'!$B179,,,),"Ф")</f>
        <v>0</v>
      </c>
      <c r="X179" s="111">
        <f ca="1">COUNTIF(OFFSET(class9_1,MATCH(X$1,'9 класс'!$A:$A,0)-7+'Итог по классам'!$B179,,,),"р")</f>
        <v>0</v>
      </c>
      <c r="Y179" s="111">
        <f ca="1">COUNTIF(OFFSET(class9_1,MATCH(Y$1,'9 класс'!$A:$A,0)-7+'Итог по классам'!$B179,,,),"ш")</f>
        <v>0</v>
      </c>
      <c r="Z179" s="111">
        <f ca="1">COUNTIF(OFFSET(class9_2,MATCH(Z$1,'9 класс'!$A:$A,0)-7+'Итог по классам'!$B179,,,),"Ф")</f>
        <v>0</v>
      </c>
      <c r="AA179" s="111">
        <f ca="1">COUNTIF(OFFSET(class9_2,MATCH(AA$1,'9 класс'!$A:$A,0)-7+'Итог по классам'!$B179,,,),"р")</f>
        <v>0</v>
      </c>
      <c r="AB179" s="111">
        <f ca="1">COUNTIF(OFFSET(class9_2,MATCH(AB$1,'9 класс'!$A:$A,0)-7+'Итог по классам'!$B179,,,),"ш")</f>
        <v>1</v>
      </c>
      <c r="AC179" s="112">
        <f t="shared" ref="AC179:AE179" ca="1" si="673">Z179+W179</f>
        <v>0</v>
      </c>
      <c r="AD179" s="113">
        <f t="shared" ca="1" si="673"/>
        <v>0</v>
      </c>
      <c r="AE179" s="113">
        <f t="shared" ca="1" si="673"/>
        <v>1</v>
      </c>
      <c r="AF179" s="114" t="e">
        <f ca="1">COUNTIF(OFFSET(class9_1,MATCH(AF$1,'9 класс'!$A:$A,0)-7+'Итог по классам'!$B179,,,),"Ф")</f>
        <v>#N/A</v>
      </c>
      <c r="AG179" s="111" t="e">
        <f ca="1">COUNTIF(OFFSET(class9_1,MATCH(AG$1,'9 класс'!$A:$A,0)-7+'Итог по классам'!$B179,,,),"р")</f>
        <v>#N/A</v>
      </c>
      <c r="AH179" s="111" t="e">
        <f ca="1">COUNTIF(OFFSET(class9_1,MATCH(AH$1,'9 класс'!$A:$A,0)-7+'Итог по классам'!$B179,,,),"ш")</f>
        <v>#N/A</v>
      </c>
      <c r="AI179" s="111" t="e">
        <f ca="1">COUNTIF(OFFSET(class9_2,MATCH(AI$1,'9 класс'!$A:$A,0)-7+'Итог по классам'!$B179,,,),"Ф")</f>
        <v>#N/A</v>
      </c>
      <c r="AJ179" s="111" t="e">
        <f ca="1">COUNTIF(OFFSET(class9_2,MATCH(AJ$1,'9 класс'!$A:$A,0)-7+'Итог по классам'!$B179,,,),"р")</f>
        <v>#N/A</v>
      </c>
      <c r="AK179" s="111" t="e">
        <f ca="1">COUNTIF(OFFSET(class9_2,MATCH(AK$1,'9 класс'!$A:$A,0)-7+'Итог по классам'!$B179,,,),"ш")</f>
        <v>#N/A</v>
      </c>
      <c r="AL179" s="112" t="e">
        <f t="shared" ref="AL179:AN179" ca="1" si="674">AI179+AF179</f>
        <v>#N/A</v>
      </c>
      <c r="AM179" s="113" t="e">
        <f t="shared" ca="1" si="674"/>
        <v>#N/A</v>
      </c>
      <c r="AN179" s="113" t="e">
        <f t="shared" ca="1" si="674"/>
        <v>#N/A</v>
      </c>
    </row>
    <row r="180" spans="1:40" ht="15.75" x14ac:dyDescent="0.25">
      <c r="A180" s="68">
        <f t="shared" si="594"/>
        <v>3</v>
      </c>
      <c r="B180" s="23">
        <v>21</v>
      </c>
      <c r="C180" s="110" t="s">
        <v>83</v>
      </c>
      <c r="D180" s="110" t="s">
        <v>117</v>
      </c>
      <c r="E180" s="111">
        <f ca="1">COUNTIF(OFFSET(class9_1,MATCH(E$1,'9 класс'!$A:$A,0)-7+'Итог по классам'!$B180,,,),"Ф")</f>
        <v>0</v>
      </c>
      <c r="F180" s="111">
        <f ca="1">COUNTIF(OFFSET(class9_1,MATCH(F$1,'9 класс'!$A:$A,0)-7+'Итог по классам'!$B180,,,),"р")</f>
        <v>0</v>
      </c>
      <c r="G180" s="111">
        <f ca="1">COUNTIF(OFFSET(class9_1,MATCH(G$1,'9 класс'!$A:$A,0)-7+'Итог по классам'!$B180,,,),"ш")</f>
        <v>0</v>
      </c>
      <c r="H180" s="111">
        <f ca="1">COUNTIF(OFFSET(class9_2,MATCH(H$1,'9 класс'!$A:$A,0)-7+'Итог по классам'!$B180,,,),"Ф")</f>
        <v>0</v>
      </c>
      <c r="I180" s="111">
        <f ca="1">COUNTIF(OFFSET(class9_2,MATCH(I$1,'9 класс'!$A:$A,0)-7+'Итог по классам'!$B180,,,),"р")</f>
        <v>0</v>
      </c>
      <c r="J180" s="111">
        <f ca="1">COUNTIF(OFFSET(class9_2,MATCH(J$1,'9 класс'!$A:$A,0)-7+'Итог по классам'!$B180,,,),"ш")</f>
        <v>0</v>
      </c>
      <c r="K180" s="112">
        <f t="shared" ref="K180:M180" ca="1" si="675">H180+E180</f>
        <v>0</v>
      </c>
      <c r="L180" s="113">
        <f t="shared" ca="1" si="675"/>
        <v>0</v>
      </c>
      <c r="M180" s="113">
        <f t="shared" ca="1" si="675"/>
        <v>0</v>
      </c>
      <c r="N180" s="114">
        <f ca="1">COUNTIF(OFFSET(class9_1,MATCH(N$1,'9 класс'!$A:$A,0)-7+'Итог по классам'!$B180,,,),"Ф")</f>
        <v>0</v>
      </c>
      <c r="O180" s="111">
        <f ca="1">COUNTIF(OFFSET(class9_1,MATCH(O$1,'9 класс'!$A:$A,0)-7+'Итог по классам'!$B180,,,),"р")</f>
        <v>0</v>
      </c>
      <c r="P180" s="111">
        <f ca="1">COUNTIF(OFFSET(class9_1,MATCH(P$1,'9 класс'!$A:$A,0)-7+'Итог по классам'!$B180,,,),"ш")</f>
        <v>0</v>
      </c>
      <c r="Q180" s="111">
        <f ca="1">COUNTIF(OFFSET(class9_2,MATCH(Q$1,'9 класс'!$A:$A,0)-7+'Итог по классам'!$B180,,,),"Ф")</f>
        <v>0</v>
      </c>
      <c r="R180" s="111">
        <f ca="1">COUNTIF(OFFSET(class9_2,MATCH(R$1,'9 класс'!$A:$A,0)-7+'Итог по классам'!$B180,,,),"р")</f>
        <v>0</v>
      </c>
      <c r="S180" s="111">
        <f ca="1">COUNTIF(OFFSET(class9_2,MATCH(S$1,'9 класс'!$A:$A,0)-7+'Итог по классам'!$B180,,,),"ш")</f>
        <v>0</v>
      </c>
      <c r="T180" s="112">
        <f t="shared" ref="T180:V180" ca="1" si="676">Q180+N180</f>
        <v>0</v>
      </c>
      <c r="U180" s="113">
        <f t="shared" ca="1" si="676"/>
        <v>0</v>
      </c>
      <c r="V180" s="113">
        <f t="shared" ca="1" si="676"/>
        <v>0</v>
      </c>
      <c r="W180" s="114">
        <f ca="1">COUNTIF(OFFSET(class9_1,MATCH(W$1,'9 класс'!$A:$A,0)-7+'Итог по классам'!$B180,,,),"Ф")</f>
        <v>0</v>
      </c>
      <c r="X180" s="111">
        <f ca="1">COUNTIF(OFFSET(class9_1,MATCH(X$1,'9 класс'!$A:$A,0)-7+'Итог по классам'!$B180,,,),"р")</f>
        <v>0</v>
      </c>
      <c r="Y180" s="111">
        <f ca="1">COUNTIF(OFFSET(class9_1,MATCH(Y$1,'9 класс'!$A:$A,0)-7+'Итог по классам'!$B180,,,),"ш")</f>
        <v>0</v>
      </c>
      <c r="Z180" s="111">
        <f ca="1">COUNTIF(OFFSET(class9_2,MATCH(Z$1,'9 класс'!$A:$A,0)-7+'Итог по классам'!$B180,,,),"Ф")</f>
        <v>0</v>
      </c>
      <c r="AA180" s="111">
        <f ca="1">COUNTIF(OFFSET(class9_2,MATCH(AA$1,'9 класс'!$A:$A,0)-7+'Итог по классам'!$B180,,,),"р")</f>
        <v>0</v>
      </c>
      <c r="AB180" s="111">
        <f ca="1">COUNTIF(OFFSET(class9_2,MATCH(AB$1,'9 класс'!$A:$A,0)-7+'Итог по классам'!$B180,,,),"ш")</f>
        <v>0</v>
      </c>
      <c r="AC180" s="112">
        <f t="shared" ref="AC180:AE180" ca="1" si="677">Z180+W180</f>
        <v>0</v>
      </c>
      <c r="AD180" s="113">
        <f t="shared" ca="1" si="677"/>
        <v>0</v>
      </c>
      <c r="AE180" s="113">
        <f t="shared" ca="1" si="677"/>
        <v>0</v>
      </c>
      <c r="AF180" s="114" t="e">
        <f ca="1">COUNTIF(OFFSET(class9_1,MATCH(AF$1,'9 класс'!$A:$A,0)-7+'Итог по классам'!$B180,,,),"Ф")</f>
        <v>#N/A</v>
      </c>
      <c r="AG180" s="111" t="e">
        <f ca="1">COUNTIF(OFFSET(class9_1,MATCH(AG$1,'9 класс'!$A:$A,0)-7+'Итог по классам'!$B180,,,),"р")</f>
        <v>#N/A</v>
      </c>
      <c r="AH180" s="111" t="e">
        <f ca="1">COUNTIF(OFFSET(class9_1,MATCH(AH$1,'9 класс'!$A:$A,0)-7+'Итог по классам'!$B180,,,),"ш")</f>
        <v>#N/A</v>
      </c>
      <c r="AI180" s="111" t="e">
        <f ca="1">COUNTIF(OFFSET(class9_2,MATCH(AI$1,'9 класс'!$A:$A,0)-7+'Итог по классам'!$B180,,,),"Ф")</f>
        <v>#N/A</v>
      </c>
      <c r="AJ180" s="111" t="e">
        <f ca="1">COUNTIF(OFFSET(class9_2,MATCH(AJ$1,'9 класс'!$A:$A,0)-7+'Итог по классам'!$B180,,,),"р")</f>
        <v>#N/A</v>
      </c>
      <c r="AK180" s="111" t="e">
        <f ca="1">COUNTIF(OFFSET(class9_2,MATCH(AK$1,'9 класс'!$A:$A,0)-7+'Итог по классам'!$B180,,,),"ш")</f>
        <v>#N/A</v>
      </c>
      <c r="AL180" s="112" t="e">
        <f t="shared" ref="AL180:AN180" ca="1" si="678">AI180+AF180</f>
        <v>#N/A</v>
      </c>
      <c r="AM180" s="113" t="e">
        <f t="shared" ca="1" si="678"/>
        <v>#N/A</v>
      </c>
      <c r="AN180" s="113" t="e">
        <f t="shared" ca="1" si="678"/>
        <v>#N/A</v>
      </c>
    </row>
    <row r="181" spans="1:40" ht="15.75" x14ac:dyDescent="0.25">
      <c r="A181" s="68">
        <f t="shared" si="594"/>
        <v>3</v>
      </c>
      <c r="B181" s="23">
        <v>22</v>
      </c>
      <c r="C181" s="110" t="s">
        <v>104</v>
      </c>
      <c r="D181" s="110" t="s">
        <v>117</v>
      </c>
      <c r="E181" s="111">
        <f ca="1">COUNTIF(OFFSET(class9_1,MATCH(E$1,'9 класс'!$A:$A,0)-7+'Итог по классам'!$B181,,,),"Ф")</f>
        <v>0</v>
      </c>
      <c r="F181" s="111">
        <f ca="1">COUNTIF(OFFSET(class9_1,MATCH(F$1,'9 класс'!$A:$A,0)-7+'Итог по классам'!$B181,,,),"р")</f>
        <v>0</v>
      </c>
      <c r="G181" s="111">
        <f ca="1">COUNTIF(OFFSET(class9_1,MATCH(G$1,'9 класс'!$A:$A,0)-7+'Итог по классам'!$B181,,,),"ш")</f>
        <v>0</v>
      </c>
      <c r="H181" s="111">
        <f ca="1">COUNTIF(OFFSET(class9_2,MATCH(H$1,'9 класс'!$A:$A,0)-7+'Итог по классам'!$B181,,,),"Ф")</f>
        <v>0</v>
      </c>
      <c r="I181" s="111">
        <f ca="1">COUNTIF(OFFSET(class9_2,MATCH(I$1,'9 класс'!$A:$A,0)-7+'Итог по классам'!$B181,,,),"р")</f>
        <v>0</v>
      </c>
      <c r="J181" s="111">
        <f ca="1">COUNTIF(OFFSET(class9_2,MATCH(J$1,'9 класс'!$A:$A,0)-7+'Итог по классам'!$B181,,,),"ш")</f>
        <v>0</v>
      </c>
      <c r="K181" s="112">
        <f t="shared" ref="K181:M181" ca="1" si="679">H181+E181</f>
        <v>0</v>
      </c>
      <c r="L181" s="113">
        <f t="shared" ca="1" si="679"/>
        <v>0</v>
      </c>
      <c r="M181" s="113">
        <f t="shared" ca="1" si="679"/>
        <v>0</v>
      </c>
      <c r="N181" s="114">
        <f ca="1">COUNTIF(OFFSET(class9_1,MATCH(N$1,'9 класс'!$A:$A,0)-7+'Итог по классам'!$B181,,,),"Ф")</f>
        <v>0</v>
      </c>
      <c r="O181" s="111">
        <f ca="1">COUNTIF(OFFSET(class9_1,MATCH(O$1,'9 класс'!$A:$A,0)-7+'Итог по классам'!$B181,,,),"р")</f>
        <v>0</v>
      </c>
      <c r="P181" s="111">
        <f ca="1">COUNTIF(OFFSET(class9_1,MATCH(P$1,'9 класс'!$A:$A,0)-7+'Итог по классам'!$B181,,,),"ш")</f>
        <v>0</v>
      </c>
      <c r="Q181" s="111">
        <f ca="1">COUNTIF(OFFSET(class9_2,MATCH(Q$1,'9 класс'!$A:$A,0)-7+'Итог по классам'!$B181,,,),"Ф")</f>
        <v>0</v>
      </c>
      <c r="R181" s="111">
        <f ca="1">COUNTIF(OFFSET(class9_2,MATCH(R$1,'9 класс'!$A:$A,0)-7+'Итог по классам'!$B181,,,),"р")</f>
        <v>0</v>
      </c>
      <c r="S181" s="111">
        <f ca="1">COUNTIF(OFFSET(class9_2,MATCH(S$1,'9 класс'!$A:$A,0)-7+'Итог по классам'!$B181,,,),"ш")</f>
        <v>0</v>
      </c>
      <c r="T181" s="112">
        <f t="shared" ref="T181:V181" ca="1" si="680">Q181+N181</f>
        <v>0</v>
      </c>
      <c r="U181" s="113">
        <f t="shared" ca="1" si="680"/>
        <v>0</v>
      </c>
      <c r="V181" s="113">
        <f t="shared" ca="1" si="680"/>
        <v>0</v>
      </c>
      <c r="W181" s="114">
        <f ca="1">COUNTIF(OFFSET(class9_1,MATCH(W$1,'9 класс'!$A:$A,0)-7+'Итог по классам'!$B181,,,),"Ф")</f>
        <v>0</v>
      </c>
      <c r="X181" s="111">
        <f ca="1">COUNTIF(OFFSET(class9_1,MATCH(X$1,'9 класс'!$A:$A,0)-7+'Итог по классам'!$B181,,,),"р")</f>
        <v>0</v>
      </c>
      <c r="Y181" s="111">
        <f ca="1">COUNTIF(OFFSET(class9_1,MATCH(Y$1,'9 класс'!$A:$A,0)-7+'Итог по классам'!$B181,,,),"ш")</f>
        <v>0</v>
      </c>
      <c r="Z181" s="111">
        <f ca="1">COUNTIF(OFFSET(class9_2,MATCH(Z$1,'9 класс'!$A:$A,0)-7+'Итог по классам'!$B181,,,),"Ф")</f>
        <v>0</v>
      </c>
      <c r="AA181" s="111">
        <f ca="1">COUNTIF(OFFSET(class9_2,MATCH(AA$1,'9 класс'!$A:$A,0)-7+'Итог по классам'!$B181,,,),"р")</f>
        <v>0</v>
      </c>
      <c r="AB181" s="111">
        <f ca="1">COUNTIF(OFFSET(class9_2,MATCH(AB$1,'9 класс'!$A:$A,0)-7+'Итог по классам'!$B181,,,),"ш")</f>
        <v>0</v>
      </c>
      <c r="AC181" s="112">
        <f t="shared" ref="AC181:AE181" ca="1" si="681">Z181+W181</f>
        <v>0</v>
      </c>
      <c r="AD181" s="113">
        <f t="shared" ca="1" si="681"/>
        <v>0</v>
      </c>
      <c r="AE181" s="113">
        <f t="shared" ca="1" si="681"/>
        <v>0</v>
      </c>
      <c r="AF181" s="114" t="e">
        <f ca="1">COUNTIF(OFFSET(class9_1,MATCH(AF$1,'9 класс'!$A:$A,0)-7+'Итог по классам'!$B181,,,),"Ф")</f>
        <v>#N/A</v>
      </c>
      <c r="AG181" s="111" t="e">
        <f ca="1">COUNTIF(OFFSET(class9_1,MATCH(AG$1,'9 класс'!$A:$A,0)-7+'Итог по классам'!$B181,,,),"р")</f>
        <v>#N/A</v>
      </c>
      <c r="AH181" s="111" t="e">
        <f ca="1">COUNTIF(OFFSET(class9_1,MATCH(AH$1,'9 класс'!$A:$A,0)-7+'Итог по классам'!$B181,,,),"ш")</f>
        <v>#N/A</v>
      </c>
      <c r="AI181" s="111" t="e">
        <f ca="1">COUNTIF(OFFSET(class9_2,MATCH(AI$1,'9 класс'!$A:$A,0)-7+'Итог по классам'!$B181,,,),"Ф")</f>
        <v>#N/A</v>
      </c>
      <c r="AJ181" s="111" t="e">
        <f ca="1">COUNTIF(OFFSET(class9_2,MATCH(AJ$1,'9 класс'!$A:$A,0)-7+'Итог по классам'!$B181,,,),"р")</f>
        <v>#N/A</v>
      </c>
      <c r="AK181" s="111" t="e">
        <f ca="1">COUNTIF(OFFSET(class9_2,MATCH(AK$1,'9 класс'!$A:$A,0)-7+'Итог по классам'!$B181,,,),"ш")</f>
        <v>#N/A</v>
      </c>
      <c r="AL181" s="112" t="e">
        <f t="shared" ref="AL181:AN181" ca="1" si="682">AI181+AF181</f>
        <v>#N/A</v>
      </c>
      <c r="AM181" s="113" t="e">
        <f t="shared" ca="1" si="682"/>
        <v>#N/A</v>
      </c>
      <c r="AN181" s="113" t="e">
        <f t="shared" ca="1" si="682"/>
        <v>#N/A</v>
      </c>
    </row>
    <row r="182" spans="1:40" ht="15.75" x14ac:dyDescent="0.25">
      <c r="A182" s="68">
        <f t="shared" si="594"/>
        <v>3</v>
      </c>
      <c r="B182" s="23">
        <v>23</v>
      </c>
      <c r="C182" s="110" t="s">
        <v>84</v>
      </c>
      <c r="D182" s="110" t="s">
        <v>117</v>
      </c>
      <c r="E182" s="111">
        <f ca="1">COUNTIF(OFFSET(class9_1,MATCH(E$1,'9 класс'!$A:$A,0)-7+'Итог по классам'!$B182,,,),"Ф")</f>
        <v>0</v>
      </c>
      <c r="F182" s="111">
        <f ca="1">COUNTIF(OFFSET(class9_1,MATCH(F$1,'9 класс'!$A:$A,0)-7+'Итог по классам'!$B182,,,),"р")</f>
        <v>0</v>
      </c>
      <c r="G182" s="111">
        <f ca="1">COUNTIF(OFFSET(class9_1,MATCH(G$1,'9 класс'!$A:$A,0)-7+'Итог по классам'!$B182,,,),"ш")</f>
        <v>0</v>
      </c>
      <c r="H182" s="111">
        <f ca="1">COUNTIF(OFFSET(class9_2,MATCH(H$1,'9 класс'!$A:$A,0)-7+'Итог по классам'!$B182,,,),"Ф")</f>
        <v>0</v>
      </c>
      <c r="I182" s="111">
        <f ca="1">COUNTIF(OFFSET(class9_2,MATCH(I$1,'9 класс'!$A:$A,0)-7+'Итог по классам'!$B182,,,),"р")</f>
        <v>0</v>
      </c>
      <c r="J182" s="111">
        <f ca="1">COUNTIF(OFFSET(class9_2,MATCH(J$1,'9 класс'!$A:$A,0)-7+'Итог по классам'!$B182,,,),"ш")</f>
        <v>0</v>
      </c>
      <c r="K182" s="112">
        <f t="shared" ref="K182:M182" ca="1" si="683">H182+E182</f>
        <v>0</v>
      </c>
      <c r="L182" s="113">
        <f t="shared" ca="1" si="683"/>
        <v>0</v>
      </c>
      <c r="M182" s="113">
        <f t="shared" ca="1" si="683"/>
        <v>0</v>
      </c>
      <c r="N182" s="114">
        <f ca="1">COUNTIF(OFFSET(class9_1,MATCH(N$1,'9 класс'!$A:$A,0)-7+'Итог по классам'!$B182,,,),"Ф")</f>
        <v>0</v>
      </c>
      <c r="O182" s="111">
        <f ca="1">COUNTIF(OFFSET(class9_1,MATCH(O$1,'9 класс'!$A:$A,0)-7+'Итог по классам'!$B182,,,),"р")</f>
        <v>0</v>
      </c>
      <c r="P182" s="111">
        <f ca="1">COUNTIF(OFFSET(class9_1,MATCH(P$1,'9 класс'!$A:$A,0)-7+'Итог по классам'!$B182,,,),"ш")</f>
        <v>0</v>
      </c>
      <c r="Q182" s="111">
        <f ca="1">COUNTIF(OFFSET(class9_2,MATCH(Q$1,'9 класс'!$A:$A,0)-7+'Итог по классам'!$B182,,,),"Ф")</f>
        <v>0</v>
      </c>
      <c r="R182" s="111">
        <f ca="1">COUNTIF(OFFSET(class9_2,MATCH(R$1,'9 класс'!$A:$A,0)-7+'Итог по классам'!$B182,,,),"р")</f>
        <v>0</v>
      </c>
      <c r="S182" s="111">
        <f ca="1">COUNTIF(OFFSET(class9_2,MATCH(S$1,'9 класс'!$A:$A,0)-7+'Итог по классам'!$B182,,,),"ш")</f>
        <v>0</v>
      </c>
      <c r="T182" s="112">
        <f t="shared" ref="T182:V182" ca="1" si="684">Q182+N182</f>
        <v>0</v>
      </c>
      <c r="U182" s="113">
        <f t="shared" ca="1" si="684"/>
        <v>0</v>
      </c>
      <c r="V182" s="113">
        <f t="shared" ca="1" si="684"/>
        <v>0</v>
      </c>
      <c r="W182" s="114">
        <f ca="1">COUNTIF(OFFSET(class9_1,MATCH(W$1,'9 класс'!$A:$A,0)-7+'Итог по классам'!$B182,,,),"Ф")</f>
        <v>0</v>
      </c>
      <c r="X182" s="111">
        <f ca="1">COUNTIF(OFFSET(class9_1,MATCH(X$1,'9 класс'!$A:$A,0)-7+'Итог по классам'!$B182,,,),"р")</f>
        <v>0</v>
      </c>
      <c r="Y182" s="111">
        <f ca="1">COUNTIF(OFFSET(class9_1,MATCH(Y$1,'9 класс'!$A:$A,0)-7+'Итог по классам'!$B182,,,),"ш")</f>
        <v>0</v>
      </c>
      <c r="Z182" s="111">
        <f ca="1">COUNTIF(OFFSET(class9_2,MATCH(Z$1,'9 класс'!$A:$A,0)-7+'Итог по классам'!$B182,,,),"Ф")</f>
        <v>0</v>
      </c>
      <c r="AA182" s="111">
        <f ca="1">COUNTIF(OFFSET(class9_2,MATCH(AA$1,'9 класс'!$A:$A,0)-7+'Итог по классам'!$B182,,,),"р")</f>
        <v>0</v>
      </c>
      <c r="AB182" s="111">
        <f ca="1">COUNTIF(OFFSET(class9_2,MATCH(AB$1,'9 класс'!$A:$A,0)-7+'Итог по классам'!$B182,,,),"ш")</f>
        <v>0</v>
      </c>
      <c r="AC182" s="112">
        <f t="shared" ref="AC182:AE182" ca="1" si="685">Z182+W182</f>
        <v>0</v>
      </c>
      <c r="AD182" s="113">
        <f t="shared" ca="1" si="685"/>
        <v>0</v>
      </c>
      <c r="AE182" s="113">
        <f t="shared" ca="1" si="685"/>
        <v>0</v>
      </c>
      <c r="AF182" s="114" t="e">
        <f ca="1">COUNTIF(OFFSET(class9_1,MATCH(AF$1,'9 класс'!$A:$A,0)-7+'Итог по классам'!$B182,,,),"Ф")</f>
        <v>#N/A</v>
      </c>
      <c r="AG182" s="111" t="e">
        <f ca="1">COUNTIF(OFFSET(class9_1,MATCH(AG$1,'9 класс'!$A:$A,0)-7+'Итог по классам'!$B182,,,),"р")</f>
        <v>#N/A</v>
      </c>
      <c r="AH182" s="111" t="e">
        <f ca="1">COUNTIF(OFFSET(class9_1,MATCH(AH$1,'9 класс'!$A:$A,0)-7+'Итог по классам'!$B182,,,),"ш")</f>
        <v>#N/A</v>
      </c>
      <c r="AI182" s="111" t="e">
        <f ca="1">COUNTIF(OFFSET(class9_2,MATCH(AI$1,'9 класс'!$A:$A,0)-7+'Итог по классам'!$B182,,,),"Ф")</f>
        <v>#N/A</v>
      </c>
      <c r="AJ182" s="111" t="e">
        <f ca="1">COUNTIF(OFFSET(class9_2,MATCH(AJ$1,'9 класс'!$A:$A,0)-7+'Итог по классам'!$B182,,,),"р")</f>
        <v>#N/A</v>
      </c>
      <c r="AK182" s="111" t="e">
        <f ca="1">COUNTIF(OFFSET(class9_2,MATCH(AK$1,'9 класс'!$A:$A,0)-7+'Итог по классам'!$B182,,,),"ш")</f>
        <v>#N/A</v>
      </c>
      <c r="AL182" s="112" t="e">
        <f t="shared" ref="AL182:AN182" ca="1" si="686">AI182+AF182</f>
        <v>#N/A</v>
      </c>
      <c r="AM182" s="113" t="e">
        <f t="shared" ca="1" si="686"/>
        <v>#N/A</v>
      </c>
      <c r="AN182" s="113" t="e">
        <f t="shared" ca="1" si="686"/>
        <v>#N/A</v>
      </c>
    </row>
    <row r="183" spans="1:40" ht="15.75" x14ac:dyDescent="0.25">
      <c r="A183" s="68">
        <f t="shared" si="594"/>
        <v>3</v>
      </c>
      <c r="B183" s="23">
        <v>24</v>
      </c>
      <c r="C183" s="110"/>
      <c r="D183" s="110" t="s">
        <v>117</v>
      </c>
      <c r="E183" s="111"/>
      <c r="F183" s="111"/>
      <c r="G183" s="111"/>
      <c r="H183" s="111"/>
      <c r="I183" s="111"/>
      <c r="J183" s="118"/>
      <c r="K183" s="112">
        <f t="shared" ref="K183:M183" si="687">H183+E183</f>
        <v>0</v>
      </c>
      <c r="L183" s="113">
        <f t="shared" si="687"/>
        <v>0</v>
      </c>
      <c r="M183" s="113">
        <f t="shared" si="687"/>
        <v>0</v>
      </c>
      <c r="N183" s="111"/>
      <c r="O183" s="111"/>
      <c r="P183" s="111"/>
      <c r="Q183" s="111"/>
      <c r="R183" s="111"/>
      <c r="S183" s="118"/>
      <c r="T183" s="112">
        <f t="shared" ref="T183:V183" si="688">Q183+N183</f>
        <v>0</v>
      </c>
      <c r="U183" s="113">
        <f t="shared" si="688"/>
        <v>0</v>
      </c>
      <c r="V183" s="113">
        <f t="shared" si="688"/>
        <v>0</v>
      </c>
      <c r="W183" s="111"/>
      <c r="X183" s="111"/>
      <c r="Y183" s="111"/>
      <c r="Z183" s="111"/>
      <c r="AA183" s="111"/>
      <c r="AB183" s="118"/>
      <c r="AC183" s="112">
        <f t="shared" ref="AC183:AE183" si="689">Z183+W183</f>
        <v>0</v>
      </c>
      <c r="AD183" s="113">
        <f t="shared" si="689"/>
        <v>0</v>
      </c>
      <c r="AE183" s="113">
        <f t="shared" si="689"/>
        <v>0</v>
      </c>
      <c r="AF183" s="111"/>
      <c r="AG183" s="111"/>
      <c r="AH183" s="111"/>
      <c r="AI183" s="111"/>
      <c r="AJ183" s="111"/>
      <c r="AK183" s="118"/>
      <c r="AL183" s="112">
        <f t="shared" ref="AL183:AN183" si="690">AI183+AF183</f>
        <v>0</v>
      </c>
      <c r="AM183" s="113">
        <f t="shared" si="690"/>
        <v>0</v>
      </c>
      <c r="AN183" s="113">
        <f t="shared" si="690"/>
        <v>0</v>
      </c>
    </row>
    <row r="184" spans="1:40" ht="15.75" x14ac:dyDescent="0.25">
      <c r="A184" s="68">
        <f t="shared" si="594"/>
        <v>3</v>
      </c>
      <c r="B184" s="23">
        <v>25</v>
      </c>
      <c r="C184" s="110"/>
      <c r="D184" s="110" t="s">
        <v>117</v>
      </c>
      <c r="E184" s="111"/>
      <c r="F184" s="111"/>
      <c r="G184" s="111"/>
      <c r="H184" s="111"/>
      <c r="I184" s="111"/>
      <c r="J184" s="118"/>
      <c r="K184" s="112">
        <f t="shared" ref="K184:M184" si="691">H184+E184</f>
        <v>0</v>
      </c>
      <c r="L184" s="113">
        <f t="shared" si="691"/>
        <v>0</v>
      </c>
      <c r="M184" s="113">
        <f t="shared" si="691"/>
        <v>0</v>
      </c>
      <c r="N184" s="111"/>
      <c r="O184" s="111"/>
      <c r="P184" s="111"/>
      <c r="Q184" s="111"/>
      <c r="R184" s="111"/>
      <c r="S184" s="118"/>
      <c r="T184" s="112">
        <f t="shared" ref="T184:V184" si="692">Q184+N184</f>
        <v>0</v>
      </c>
      <c r="U184" s="113">
        <f t="shared" si="692"/>
        <v>0</v>
      </c>
      <c r="V184" s="113">
        <f t="shared" si="692"/>
        <v>0</v>
      </c>
      <c r="W184" s="111"/>
      <c r="X184" s="111"/>
      <c r="Y184" s="111"/>
      <c r="Z184" s="111"/>
      <c r="AA184" s="111"/>
      <c r="AB184" s="118"/>
      <c r="AC184" s="112">
        <f t="shared" ref="AC184:AE184" si="693">Z184+W184</f>
        <v>0</v>
      </c>
      <c r="AD184" s="113">
        <f t="shared" si="693"/>
        <v>0</v>
      </c>
      <c r="AE184" s="113">
        <f t="shared" si="693"/>
        <v>0</v>
      </c>
      <c r="AF184" s="111"/>
      <c r="AG184" s="111"/>
      <c r="AH184" s="111"/>
      <c r="AI184" s="111"/>
      <c r="AJ184" s="111"/>
      <c r="AK184" s="118"/>
      <c r="AL184" s="112">
        <f t="shared" ref="AL184:AN184" si="694">AI184+AF184</f>
        <v>0</v>
      </c>
      <c r="AM184" s="113">
        <f t="shared" si="694"/>
        <v>0</v>
      </c>
      <c r="AN184" s="113">
        <f t="shared" si="694"/>
        <v>0</v>
      </c>
    </row>
    <row r="185" spans="1:40" ht="15.75" x14ac:dyDescent="0.25">
      <c r="A185" s="68">
        <f t="shared" si="594"/>
        <v>3</v>
      </c>
      <c r="B185" s="23">
        <v>26</v>
      </c>
      <c r="C185" s="110"/>
      <c r="D185" s="110" t="s">
        <v>117</v>
      </c>
      <c r="E185" s="111"/>
      <c r="F185" s="111"/>
      <c r="G185" s="111"/>
      <c r="H185" s="111"/>
      <c r="I185" s="111"/>
      <c r="J185" s="118"/>
      <c r="K185" s="112">
        <f t="shared" ref="K185:M185" si="695">H185+E185</f>
        <v>0</v>
      </c>
      <c r="L185" s="113">
        <f t="shared" si="695"/>
        <v>0</v>
      </c>
      <c r="M185" s="113">
        <f t="shared" si="695"/>
        <v>0</v>
      </c>
      <c r="N185" s="111"/>
      <c r="O185" s="111"/>
      <c r="P185" s="111"/>
      <c r="Q185" s="111"/>
      <c r="R185" s="111"/>
      <c r="S185" s="118"/>
      <c r="T185" s="112">
        <f t="shared" ref="T185:V185" si="696">Q185+N185</f>
        <v>0</v>
      </c>
      <c r="U185" s="113">
        <f t="shared" si="696"/>
        <v>0</v>
      </c>
      <c r="V185" s="113">
        <f t="shared" si="696"/>
        <v>0</v>
      </c>
      <c r="W185" s="111"/>
      <c r="X185" s="111"/>
      <c r="Y185" s="111"/>
      <c r="Z185" s="111"/>
      <c r="AA185" s="111"/>
      <c r="AB185" s="118"/>
      <c r="AC185" s="112">
        <f t="shared" ref="AC185:AE185" si="697">Z185+W185</f>
        <v>0</v>
      </c>
      <c r="AD185" s="113">
        <f t="shared" si="697"/>
        <v>0</v>
      </c>
      <c r="AE185" s="113">
        <f t="shared" si="697"/>
        <v>0</v>
      </c>
      <c r="AF185" s="111"/>
      <c r="AG185" s="111"/>
      <c r="AH185" s="111"/>
      <c r="AI185" s="111"/>
      <c r="AJ185" s="111"/>
      <c r="AK185" s="118"/>
      <c r="AL185" s="112">
        <f t="shared" ref="AL185:AN185" si="698">AI185+AF185</f>
        <v>0</v>
      </c>
      <c r="AM185" s="113">
        <f t="shared" si="698"/>
        <v>0</v>
      </c>
      <c r="AN185" s="113">
        <f t="shared" si="698"/>
        <v>0</v>
      </c>
    </row>
    <row r="186" spans="1:40" ht="15.75" x14ac:dyDescent="0.25">
      <c r="A186" s="68">
        <f t="shared" si="594"/>
        <v>3</v>
      </c>
      <c r="B186" s="23">
        <v>27</v>
      </c>
      <c r="C186" s="110"/>
      <c r="D186" s="110" t="s">
        <v>117</v>
      </c>
      <c r="E186" s="111"/>
      <c r="F186" s="111"/>
      <c r="G186" s="111"/>
      <c r="H186" s="111"/>
      <c r="I186" s="111"/>
      <c r="J186" s="118"/>
      <c r="K186" s="112">
        <f t="shared" ref="K186:M186" si="699">H186+E186</f>
        <v>0</v>
      </c>
      <c r="L186" s="113">
        <f t="shared" si="699"/>
        <v>0</v>
      </c>
      <c r="M186" s="113">
        <f t="shared" si="699"/>
        <v>0</v>
      </c>
      <c r="N186" s="111"/>
      <c r="O186" s="111"/>
      <c r="P186" s="111"/>
      <c r="Q186" s="111"/>
      <c r="R186" s="111"/>
      <c r="S186" s="118"/>
      <c r="T186" s="112">
        <f t="shared" ref="T186:V186" si="700">Q186+N186</f>
        <v>0</v>
      </c>
      <c r="U186" s="113">
        <f t="shared" si="700"/>
        <v>0</v>
      </c>
      <c r="V186" s="113">
        <f t="shared" si="700"/>
        <v>0</v>
      </c>
      <c r="W186" s="111"/>
      <c r="X186" s="111"/>
      <c r="Y186" s="111"/>
      <c r="Z186" s="111"/>
      <c r="AA186" s="111"/>
      <c r="AB186" s="118"/>
      <c r="AC186" s="112">
        <f t="shared" ref="AC186:AE186" si="701">Z186+W186</f>
        <v>0</v>
      </c>
      <c r="AD186" s="113">
        <f t="shared" si="701"/>
        <v>0</v>
      </c>
      <c r="AE186" s="113">
        <f t="shared" si="701"/>
        <v>0</v>
      </c>
      <c r="AF186" s="111"/>
      <c r="AG186" s="111"/>
      <c r="AH186" s="111"/>
      <c r="AI186" s="111"/>
      <c r="AJ186" s="111"/>
      <c r="AK186" s="118"/>
      <c r="AL186" s="112">
        <f t="shared" ref="AL186:AN186" si="702">AI186+AF186</f>
        <v>0</v>
      </c>
      <c r="AM186" s="113">
        <f t="shared" si="702"/>
        <v>0</v>
      </c>
      <c r="AN186" s="113">
        <f t="shared" si="702"/>
        <v>0</v>
      </c>
    </row>
    <row r="187" spans="1:40" ht="15.75" x14ac:dyDescent="0.25">
      <c r="A187" s="68">
        <f t="shared" si="594"/>
        <v>3</v>
      </c>
      <c r="B187" s="23">
        <v>28</v>
      </c>
      <c r="C187" s="110"/>
      <c r="D187" s="110" t="s">
        <v>117</v>
      </c>
      <c r="E187" s="111"/>
      <c r="F187" s="111"/>
      <c r="G187" s="111"/>
      <c r="H187" s="111"/>
      <c r="I187" s="111"/>
      <c r="J187" s="118"/>
      <c r="K187" s="112">
        <f t="shared" ref="K187:M187" si="703">H187+E187</f>
        <v>0</v>
      </c>
      <c r="L187" s="113">
        <f t="shared" si="703"/>
        <v>0</v>
      </c>
      <c r="M187" s="113">
        <f t="shared" si="703"/>
        <v>0</v>
      </c>
      <c r="N187" s="111"/>
      <c r="O187" s="111"/>
      <c r="P187" s="111"/>
      <c r="Q187" s="111"/>
      <c r="R187" s="111"/>
      <c r="S187" s="118"/>
      <c r="T187" s="112">
        <f t="shared" ref="T187:V187" si="704">Q187+N187</f>
        <v>0</v>
      </c>
      <c r="U187" s="113">
        <f t="shared" si="704"/>
        <v>0</v>
      </c>
      <c r="V187" s="113">
        <f t="shared" si="704"/>
        <v>0</v>
      </c>
      <c r="W187" s="111"/>
      <c r="X187" s="111"/>
      <c r="Y187" s="111"/>
      <c r="Z187" s="111"/>
      <c r="AA187" s="111"/>
      <c r="AB187" s="118"/>
      <c r="AC187" s="112">
        <f t="shared" ref="AC187:AE187" si="705">Z187+W187</f>
        <v>0</v>
      </c>
      <c r="AD187" s="113">
        <f t="shared" si="705"/>
        <v>0</v>
      </c>
      <c r="AE187" s="113">
        <f t="shared" si="705"/>
        <v>0</v>
      </c>
      <c r="AF187" s="111"/>
      <c r="AG187" s="111"/>
      <c r="AH187" s="111"/>
      <c r="AI187" s="111"/>
      <c r="AJ187" s="111"/>
      <c r="AK187" s="118"/>
      <c r="AL187" s="112">
        <f t="shared" ref="AL187:AN187" si="706">AI187+AF187</f>
        <v>0</v>
      </c>
      <c r="AM187" s="113">
        <f t="shared" si="706"/>
        <v>0</v>
      </c>
      <c r="AN187" s="113">
        <f t="shared" si="706"/>
        <v>0</v>
      </c>
    </row>
    <row r="188" spans="1:40" ht="15.75" x14ac:dyDescent="0.25">
      <c r="A188" s="68">
        <f>A182</f>
        <v>3</v>
      </c>
      <c r="B188" s="23"/>
      <c r="C188" s="103" t="s">
        <v>143</v>
      </c>
      <c r="D188" s="104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</row>
    <row r="189" spans="1:40" ht="15.75" x14ac:dyDescent="0.25">
      <c r="A189" s="68">
        <f>'10 класс'!C2</f>
        <v>1</v>
      </c>
      <c r="B189" s="23"/>
      <c r="C189" s="106" t="s">
        <v>119</v>
      </c>
      <c r="D189" s="106"/>
      <c r="E189" s="107" t="str">
        <f ca="1">"10 "&amp;CLEAN(OFFSET(cl10name,(E$1-1)*33,,,))</f>
        <v>10 А</v>
      </c>
      <c r="F189" s="108"/>
      <c r="G189" s="108"/>
      <c r="H189" s="108"/>
      <c r="I189" s="108"/>
      <c r="J189" s="108"/>
      <c r="K189" s="108"/>
      <c r="L189" s="108"/>
      <c r="M189" s="109"/>
      <c r="N189" s="107" t="str">
        <f ca="1">"10 "&amp;CLEAN(OFFSET(cl10name,(N$1-1)*33,,,))</f>
        <v xml:space="preserve">10 </v>
      </c>
      <c r="O189" s="108"/>
      <c r="P189" s="108"/>
      <c r="Q189" s="108"/>
      <c r="R189" s="108"/>
      <c r="S189" s="108"/>
      <c r="T189" s="108"/>
      <c r="U189" s="108"/>
      <c r="V189" s="109"/>
      <c r="W189" s="107" t="str">
        <f ca="1">"10 "&amp;CLEAN(OFFSET(cl10name,(W$1-1)*33,,,))</f>
        <v xml:space="preserve">10 </v>
      </c>
      <c r="X189" s="108"/>
      <c r="Y189" s="108"/>
      <c r="Z189" s="108"/>
      <c r="AA189" s="108"/>
      <c r="AB189" s="108"/>
      <c r="AC189" s="108"/>
      <c r="AD189" s="108"/>
      <c r="AE189" s="109"/>
      <c r="AF189" s="107" t="str">
        <f ca="1">"10 "&amp;CLEAN(OFFSET(cl10name,(AF$1-1)*33,,,))</f>
        <v xml:space="preserve">10 </v>
      </c>
      <c r="AG189" s="108"/>
      <c r="AH189" s="108"/>
      <c r="AI189" s="108"/>
      <c r="AJ189" s="108"/>
      <c r="AK189" s="108"/>
      <c r="AL189" s="108"/>
      <c r="AM189" s="108"/>
      <c r="AN189" s="109"/>
    </row>
    <row r="190" spans="1:40" ht="15.75" x14ac:dyDescent="0.25">
      <c r="A190" s="68">
        <f t="shared" ref="A190:A220" si="707">A189</f>
        <v>1</v>
      </c>
      <c r="B190" s="23">
        <v>1</v>
      </c>
      <c r="C190" s="110" t="s">
        <v>72</v>
      </c>
      <c r="D190" s="110" t="s">
        <v>119</v>
      </c>
      <c r="E190" s="111">
        <f ca="1">COUNTIF(OFFSET(class10_1,MATCH(E$1,'10 класс'!$A:$A,0)-7+'Итог по классам'!$B190,,,),"Ф")</f>
        <v>0</v>
      </c>
      <c r="F190" s="111">
        <f ca="1">COUNTIF(OFFSET(class10_1,MATCH(F$1,'10 класс'!$A:$A,0)-7+'Итог по классам'!$B190,,,),"р")</f>
        <v>0</v>
      </c>
      <c r="G190" s="111">
        <f ca="1">COUNTIF(OFFSET(class10_1,MATCH(G$1,'10 класс'!$A:$A,0)-7+'Итог по классам'!$B190,,,),"ш")</f>
        <v>1</v>
      </c>
      <c r="H190" s="111">
        <f ca="1">COUNTIF(OFFSET(class10_2,MATCH(H$1,'10 класс'!$A:$A,0)-7+'Итог по классам'!$B190,,,),"Ф")</f>
        <v>0</v>
      </c>
      <c r="I190" s="111">
        <f ca="1">COUNTIF(OFFSET(class10_2,MATCH(I$1,'10 класс'!$A:$A,0)-7+'Итог по классам'!$B190,,,),"р")</f>
        <v>0</v>
      </c>
      <c r="J190" s="111">
        <f ca="1">COUNTIF(OFFSET(class10_2,MATCH(J$1,'10 класс'!$A:$A,0)-7+'Итог по классам'!$B190,,,),"ш")</f>
        <v>2</v>
      </c>
      <c r="K190" s="112">
        <f t="shared" ref="K190:M190" ca="1" si="708">H190+E190</f>
        <v>0</v>
      </c>
      <c r="L190" s="113">
        <f t="shared" ca="1" si="708"/>
        <v>0</v>
      </c>
      <c r="M190" s="113">
        <f t="shared" ca="1" si="708"/>
        <v>3</v>
      </c>
      <c r="N190" s="114" t="e">
        <f ca="1">COUNTIF(OFFSET(class10_1,MATCH(N$1,'10 класс'!$A:$A,0)-7+'Итог по классам'!$B190,,,),"Ф")</f>
        <v>#N/A</v>
      </c>
      <c r="O190" s="111" t="e">
        <f ca="1">COUNTIF(OFFSET(class10_1,MATCH(O$1,'10 класс'!$A:$A,0)-7+'Итог по классам'!$B190,,,),"р")</f>
        <v>#N/A</v>
      </c>
      <c r="P190" s="111" t="e">
        <f ca="1">COUNTIF(OFFSET(class10_1,MATCH(P$1,'10 класс'!$A:$A,0)-7+'Итог по классам'!$B190,,,),"ш")</f>
        <v>#N/A</v>
      </c>
      <c r="Q190" s="111" t="e">
        <f ca="1">COUNTIF(OFFSET(class10_2,MATCH(Q$1,'10 класс'!$A:$A,0)-7+'Итог по классам'!$B190,,,),"Ф")</f>
        <v>#N/A</v>
      </c>
      <c r="R190" s="111" t="e">
        <f ca="1">COUNTIF(OFFSET(class10_2,MATCH(R$1,'10 класс'!$A:$A,0)-7+'Итог по классам'!$B190,,,),"р")</f>
        <v>#N/A</v>
      </c>
      <c r="S190" s="111" t="e">
        <f ca="1">COUNTIF(OFFSET(class10_2,MATCH(S$1,'10 класс'!$A:$A,0)-7+'Итог по классам'!$B190,,,),"ш")</f>
        <v>#N/A</v>
      </c>
      <c r="T190" s="112" t="e">
        <f t="shared" ref="T190:V190" ca="1" si="709">Q190+N190</f>
        <v>#N/A</v>
      </c>
      <c r="U190" s="113" t="e">
        <f t="shared" ca="1" si="709"/>
        <v>#N/A</v>
      </c>
      <c r="V190" s="113" t="e">
        <f t="shared" ca="1" si="709"/>
        <v>#N/A</v>
      </c>
      <c r="W190" s="114" t="e">
        <f ca="1">COUNTIF(OFFSET(class10_1,MATCH(W$1,'10 класс'!$A:$A,0)-7+'Итог по классам'!$B190,,,),"Ф")</f>
        <v>#N/A</v>
      </c>
      <c r="X190" s="111" t="e">
        <f ca="1">COUNTIF(OFFSET(class10_1,MATCH(X$1,'10 класс'!$A:$A,0)-7+'Итог по классам'!$B190,,,),"р")</f>
        <v>#N/A</v>
      </c>
      <c r="Y190" s="111" t="e">
        <f ca="1">COUNTIF(OFFSET(class10_1,MATCH(Y$1,'10 класс'!$A:$A,0)-7+'Итог по классам'!$B190,,,),"ш")</f>
        <v>#N/A</v>
      </c>
      <c r="Z190" s="111" t="e">
        <f ca="1">COUNTIF(OFFSET(class10_2,MATCH(Z$1,'10 класс'!$A:$A,0)-7+'Итог по классам'!$B190,,,),"Ф")</f>
        <v>#N/A</v>
      </c>
      <c r="AA190" s="111" t="e">
        <f ca="1">COUNTIF(OFFSET(class10_2,MATCH(AA$1,'10 класс'!$A:$A,0)-7+'Итог по классам'!$B190,,,),"р")</f>
        <v>#N/A</v>
      </c>
      <c r="AB190" s="111" t="e">
        <f ca="1">COUNTIF(OFFSET(class10_2,MATCH(AB$1,'10 класс'!$A:$A,0)-7+'Итог по классам'!$B190,,,),"ш")</f>
        <v>#N/A</v>
      </c>
      <c r="AC190" s="112" t="e">
        <f t="shared" ref="AC190:AE190" ca="1" si="710">Z190+W190</f>
        <v>#N/A</v>
      </c>
      <c r="AD190" s="113" t="e">
        <f t="shared" ca="1" si="710"/>
        <v>#N/A</v>
      </c>
      <c r="AE190" s="113" t="e">
        <f t="shared" ca="1" si="710"/>
        <v>#N/A</v>
      </c>
      <c r="AF190" s="114" t="e">
        <f ca="1">COUNTIF(OFFSET(class10_1,MATCH(AF$1,'10 класс'!$A:$A,0)-7+'Итог по классам'!$B190,,,),"Ф")</f>
        <v>#N/A</v>
      </c>
      <c r="AG190" s="111" t="e">
        <f ca="1">COUNTIF(OFFSET(class10_1,MATCH(AG$1,'10 класс'!$A:$A,0)-7+'Итог по классам'!$B190,,,),"р")</f>
        <v>#N/A</v>
      </c>
      <c r="AH190" s="111" t="e">
        <f ca="1">COUNTIF(OFFSET(class10_1,MATCH(AH$1,'10 класс'!$A:$A,0)-7+'Итог по классам'!$B190,,,),"ш")</f>
        <v>#N/A</v>
      </c>
      <c r="AI190" s="111" t="e">
        <f ca="1">COUNTIF(OFFSET(class10_2,MATCH(AI$1,'10 класс'!$A:$A,0)-7+'Итог по классам'!$B190,,,),"Ф")</f>
        <v>#N/A</v>
      </c>
      <c r="AJ190" s="111" t="e">
        <f ca="1">COUNTIF(OFFSET(class10_2,MATCH(AJ$1,'10 класс'!$A:$A,0)-7+'Итог по классам'!$B190,,,),"р")</f>
        <v>#N/A</v>
      </c>
      <c r="AK190" s="111" t="e">
        <f ca="1">COUNTIF(OFFSET(class10_2,MATCH(AK$1,'10 класс'!$A:$A,0)-7+'Итог по классам'!$B190,,,),"ш")</f>
        <v>#N/A</v>
      </c>
      <c r="AL190" s="112" t="e">
        <f t="shared" ref="AL190:AN190" ca="1" si="711">AI190+AF190</f>
        <v>#N/A</v>
      </c>
      <c r="AM190" s="113" t="e">
        <f t="shared" ca="1" si="711"/>
        <v>#N/A</v>
      </c>
      <c r="AN190" s="113" t="e">
        <f t="shared" ca="1" si="711"/>
        <v>#N/A</v>
      </c>
    </row>
    <row r="191" spans="1:40" ht="15.75" x14ac:dyDescent="0.25">
      <c r="A191" s="68">
        <f t="shared" si="707"/>
        <v>1</v>
      </c>
      <c r="B191" s="23">
        <v>2</v>
      </c>
      <c r="C191" s="110" t="s">
        <v>94</v>
      </c>
      <c r="D191" s="110" t="s">
        <v>119</v>
      </c>
      <c r="E191" s="111">
        <f ca="1">COUNTIF(OFFSET(class10_1,MATCH(E$1,'10 класс'!$A:$A,0)-7+'Итог по классам'!$B191,,,),"Ф")</f>
        <v>0</v>
      </c>
      <c r="F191" s="111">
        <f ca="1">COUNTIF(OFFSET(class10_1,MATCH(F$1,'10 класс'!$A:$A,0)-7+'Итог по классам'!$B191,,,),"р")</f>
        <v>0</v>
      </c>
      <c r="G191" s="111">
        <f ca="1">COUNTIF(OFFSET(class10_1,MATCH(G$1,'10 класс'!$A:$A,0)-7+'Итог по классам'!$B191,,,),"ш")</f>
        <v>0</v>
      </c>
      <c r="H191" s="111">
        <f ca="1">COUNTIF(OFFSET(class10_2,MATCH(H$1,'10 класс'!$A:$A,0)-7+'Итог по классам'!$B191,,,),"Ф")</f>
        <v>0</v>
      </c>
      <c r="I191" s="111">
        <f ca="1">COUNTIF(OFFSET(class10_2,MATCH(I$1,'10 класс'!$A:$A,0)-7+'Итог по классам'!$B191,,,),"р")</f>
        <v>0</v>
      </c>
      <c r="J191" s="111">
        <f ca="1">COUNTIF(OFFSET(class10_2,MATCH(J$1,'10 класс'!$A:$A,0)-7+'Итог по классам'!$B191,,,),"ш")</f>
        <v>2</v>
      </c>
      <c r="K191" s="112">
        <f t="shared" ref="K191:M191" ca="1" si="712">H191+E191</f>
        <v>0</v>
      </c>
      <c r="L191" s="113">
        <f t="shared" ca="1" si="712"/>
        <v>0</v>
      </c>
      <c r="M191" s="113">
        <f t="shared" ca="1" si="712"/>
        <v>2</v>
      </c>
      <c r="N191" s="114" t="e">
        <f ca="1">COUNTIF(OFFSET(class10_1,MATCH(N$1,'10 класс'!$A:$A,0)-7+'Итог по классам'!$B191,,,),"Ф")</f>
        <v>#N/A</v>
      </c>
      <c r="O191" s="111" t="e">
        <f ca="1">COUNTIF(OFFSET(class10_1,MATCH(O$1,'10 класс'!$A:$A,0)-7+'Итог по классам'!$B191,,,),"р")</f>
        <v>#N/A</v>
      </c>
      <c r="P191" s="111" t="e">
        <f ca="1">COUNTIF(OFFSET(class10_1,MATCH(P$1,'10 класс'!$A:$A,0)-7+'Итог по классам'!$B191,,,),"ш")</f>
        <v>#N/A</v>
      </c>
      <c r="Q191" s="111" t="e">
        <f ca="1">COUNTIF(OFFSET(class10_2,MATCH(Q$1,'10 класс'!$A:$A,0)-7+'Итог по классам'!$B191,,,),"Ф")</f>
        <v>#N/A</v>
      </c>
      <c r="R191" s="111" t="e">
        <f ca="1">COUNTIF(OFFSET(class10_2,MATCH(R$1,'10 класс'!$A:$A,0)-7+'Итог по классам'!$B191,,,),"р")</f>
        <v>#N/A</v>
      </c>
      <c r="S191" s="111" t="e">
        <f ca="1">COUNTIF(OFFSET(class10_2,MATCH(S$1,'10 класс'!$A:$A,0)-7+'Итог по классам'!$B191,,,),"ш")</f>
        <v>#N/A</v>
      </c>
      <c r="T191" s="112" t="e">
        <f t="shared" ref="T191:V191" ca="1" si="713">Q191+N191</f>
        <v>#N/A</v>
      </c>
      <c r="U191" s="113" t="e">
        <f t="shared" ca="1" si="713"/>
        <v>#N/A</v>
      </c>
      <c r="V191" s="113" t="e">
        <f t="shared" ca="1" si="713"/>
        <v>#N/A</v>
      </c>
      <c r="W191" s="114" t="e">
        <f ca="1">COUNTIF(OFFSET(class10_1,MATCH(W$1,'10 класс'!$A:$A,0)-7+'Итог по классам'!$B191,,,),"Ф")</f>
        <v>#N/A</v>
      </c>
      <c r="X191" s="111" t="e">
        <f ca="1">COUNTIF(OFFSET(class10_1,MATCH(X$1,'10 класс'!$A:$A,0)-7+'Итог по классам'!$B191,,,),"р")</f>
        <v>#N/A</v>
      </c>
      <c r="Y191" s="111" t="e">
        <f ca="1">COUNTIF(OFFSET(class10_1,MATCH(Y$1,'10 класс'!$A:$A,0)-7+'Итог по классам'!$B191,,,),"ш")</f>
        <v>#N/A</v>
      </c>
      <c r="Z191" s="111" t="e">
        <f ca="1">COUNTIF(OFFSET(class10_2,MATCH(Z$1,'10 класс'!$A:$A,0)-7+'Итог по классам'!$B191,,,),"Ф")</f>
        <v>#N/A</v>
      </c>
      <c r="AA191" s="111" t="e">
        <f ca="1">COUNTIF(OFFSET(class10_2,MATCH(AA$1,'10 класс'!$A:$A,0)-7+'Итог по классам'!$B191,,,),"р")</f>
        <v>#N/A</v>
      </c>
      <c r="AB191" s="111" t="e">
        <f ca="1">COUNTIF(OFFSET(class10_2,MATCH(AB$1,'10 класс'!$A:$A,0)-7+'Итог по классам'!$B191,,,),"ш")</f>
        <v>#N/A</v>
      </c>
      <c r="AC191" s="112" t="e">
        <f t="shared" ref="AC191:AE191" ca="1" si="714">Z191+W191</f>
        <v>#N/A</v>
      </c>
      <c r="AD191" s="113" t="e">
        <f t="shared" ca="1" si="714"/>
        <v>#N/A</v>
      </c>
      <c r="AE191" s="113" t="e">
        <f t="shared" ca="1" si="714"/>
        <v>#N/A</v>
      </c>
      <c r="AF191" s="114" t="e">
        <f ca="1">COUNTIF(OFFSET(class10_1,MATCH(AF$1,'10 класс'!$A:$A,0)-7+'Итог по классам'!$B191,,,),"Ф")</f>
        <v>#N/A</v>
      </c>
      <c r="AG191" s="111" t="e">
        <f ca="1">COUNTIF(OFFSET(class10_1,MATCH(AG$1,'10 класс'!$A:$A,0)-7+'Итог по классам'!$B191,,,),"р")</f>
        <v>#N/A</v>
      </c>
      <c r="AH191" s="111" t="e">
        <f ca="1">COUNTIF(OFFSET(class10_1,MATCH(AH$1,'10 класс'!$A:$A,0)-7+'Итог по классам'!$B191,,,),"ш")</f>
        <v>#N/A</v>
      </c>
      <c r="AI191" s="111" t="e">
        <f ca="1">COUNTIF(OFFSET(class10_2,MATCH(AI$1,'10 класс'!$A:$A,0)-7+'Итог по классам'!$B191,,,),"Ф")</f>
        <v>#N/A</v>
      </c>
      <c r="AJ191" s="111" t="e">
        <f ca="1">COUNTIF(OFFSET(class10_2,MATCH(AJ$1,'10 класс'!$A:$A,0)-7+'Итог по классам'!$B191,,,),"р")</f>
        <v>#N/A</v>
      </c>
      <c r="AK191" s="111" t="e">
        <f ca="1">COUNTIF(OFFSET(class10_2,MATCH(AK$1,'10 класс'!$A:$A,0)-7+'Итог по классам'!$B191,,,),"ш")</f>
        <v>#N/A</v>
      </c>
      <c r="AL191" s="112" t="e">
        <f t="shared" ref="AL191:AN191" ca="1" si="715">AI191+AF191</f>
        <v>#N/A</v>
      </c>
      <c r="AM191" s="113" t="e">
        <f t="shared" ca="1" si="715"/>
        <v>#N/A</v>
      </c>
      <c r="AN191" s="113" t="e">
        <f t="shared" ca="1" si="715"/>
        <v>#N/A</v>
      </c>
    </row>
    <row r="192" spans="1:40" ht="15.75" x14ac:dyDescent="0.25">
      <c r="A192" s="68">
        <f t="shared" si="707"/>
        <v>1</v>
      </c>
      <c r="B192" s="23">
        <v>3</v>
      </c>
      <c r="C192" s="110" t="s">
        <v>120</v>
      </c>
      <c r="D192" s="110" t="s">
        <v>119</v>
      </c>
      <c r="E192" s="111">
        <f ca="1">COUNTIF(OFFSET(class10_1,MATCH(E$1,'10 класс'!$A:$A,0)-7+'Итог по классам'!$B192,,,),"Ф")</f>
        <v>0</v>
      </c>
      <c r="F192" s="111">
        <f ca="1">COUNTIF(OFFSET(class10_1,MATCH(F$1,'10 класс'!$A:$A,0)-7+'Итог по классам'!$B192,,,),"р")</f>
        <v>0</v>
      </c>
      <c r="G192" s="111">
        <f ca="1">COUNTIF(OFFSET(class10_1,MATCH(G$1,'10 класс'!$A:$A,0)-7+'Итог по классам'!$B192,,,),"ш")</f>
        <v>0</v>
      </c>
      <c r="H192" s="111">
        <f ca="1">COUNTIF(OFFSET(class10_2,MATCH(H$1,'10 класс'!$A:$A,0)-7+'Итог по классам'!$B192,,,),"Ф")</f>
        <v>0</v>
      </c>
      <c r="I192" s="111">
        <f ca="1">COUNTIF(OFFSET(class10_2,MATCH(I$1,'10 класс'!$A:$A,0)-7+'Итог по классам'!$B192,,,),"р")</f>
        <v>0</v>
      </c>
      <c r="J192" s="111">
        <f ca="1">COUNTIF(OFFSET(class10_2,MATCH(J$1,'10 класс'!$A:$A,0)-7+'Итог по классам'!$B192,,,),"ш")</f>
        <v>0</v>
      </c>
      <c r="K192" s="112">
        <f t="shared" ref="K192:M192" ca="1" si="716">H192+E192</f>
        <v>0</v>
      </c>
      <c r="L192" s="113">
        <f t="shared" ca="1" si="716"/>
        <v>0</v>
      </c>
      <c r="M192" s="113">
        <f t="shared" ca="1" si="716"/>
        <v>0</v>
      </c>
      <c r="N192" s="114" t="e">
        <f ca="1">COUNTIF(OFFSET(class10_1,MATCH(N$1,'10 класс'!$A:$A,0)-7+'Итог по классам'!$B192,,,),"Ф")</f>
        <v>#N/A</v>
      </c>
      <c r="O192" s="111" t="e">
        <f ca="1">COUNTIF(OFFSET(class10_1,MATCH(O$1,'10 класс'!$A:$A,0)-7+'Итог по классам'!$B192,,,),"р")</f>
        <v>#N/A</v>
      </c>
      <c r="P192" s="111" t="e">
        <f ca="1">COUNTIF(OFFSET(class10_1,MATCH(P$1,'10 класс'!$A:$A,0)-7+'Итог по классам'!$B192,,,),"ш")</f>
        <v>#N/A</v>
      </c>
      <c r="Q192" s="111" t="e">
        <f ca="1">COUNTIF(OFFSET(class10_2,MATCH(Q$1,'10 класс'!$A:$A,0)-7+'Итог по классам'!$B192,,,),"Ф")</f>
        <v>#N/A</v>
      </c>
      <c r="R192" s="111" t="e">
        <f ca="1">COUNTIF(OFFSET(class10_2,MATCH(R$1,'10 класс'!$A:$A,0)-7+'Итог по классам'!$B192,,,),"р")</f>
        <v>#N/A</v>
      </c>
      <c r="S192" s="111" t="e">
        <f ca="1">COUNTIF(OFFSET(class10_2,MATCH(S$1,'10 класс'!$A:$A,0)-7+'Итог по классам'!$B192,,,),"ш")</f>
        <v>#N/A</v>
      </c>
      <c r="T192" s="112" t="e">
        <f t="shared" ref="T192:V192" ca="1" si="717">Q192+N192</f>
        <v>#N/A</v>
      </c>
      <c r="U192" s="113" t="e">
        <f t="shared" ca="1" si="717"/>
        <v>#N/A</v>
      </c>
      <c r="V192" s="113" t="e">
        <f t="shared" ca="1" si="717"/>
        <v>#N/A</v>
      </c>
      <c r="W192" s="114" t="e">
        <f ca="1">COUNTIF(OFFSET(class10_1,MATCH(W$1,'10 класс'!$A:$A,0)-7+'Итог по классам'!$B192,,,),"Ф")</f>
        <v>#N/A</v>
      </c>
      <c r="X192" s="111" t="e">
        <f ca="1">COUNTIF(OFFSET(class10_1,MATCH(X$1,'10 класс'!$A:$A,0)-7+'Итог по классам'!$B192,,,),"р")</f>
        <v>#N/A</v>
      </c>
      <c r="Y192" s="111" t="e">
        <f ca="1">COUNTIF(OFFSET(class10_1,MATCH(Y$1,'10 класс'!$A:$A,0)-7+'Итог по классам'!$B192,,,),"ш")</f>
        <v>#N/A</v>
      </c>
      <c r="Z192" s="111" t="e">
        <f ca="1">COUNTIF(OFFSET(class10_2,MATCH(Z$1,'10 класс'!$A:$A,0)-7+'Итог по классам'!$B192,,,),"Ф")</f>
        <v>#N/A</v>
      </c>
      <c r="AA192" s="111" t="e">
        <f ca="1">COUNTIF(OFFSET(class10_2,MATCH(AA$1,'10 класс'!$A:$A,0)-7+'Итог по классам'!$B192,,,),"р")</f>
        <v>#N/A</v>
      </c>
      <c r="AB192" s="111" t="e">
        <f ca="1">COUNTIF(OFFSET(class10_2,MATCH(AB$1,'10 класс'!$A:$A,0)-7+'Итог по классам'!$B192,,,),"ш")</f>
        <v>#N/A</v>
      </c>
      <c r="AC192" s="112" t="e">
        <f t="shared" ref="AC192:AE192" ca="1" si="718">Z192+W192</f>
        <v>#N/A</v>
      </c>
      <c r="AD192" s="113" t="e">
        <f t="shared" ca="1" si="718"/>
        <v>#N/A</v>
      </c>
      <c r="AE192" s="113" t="e">
        <f t="shared" ca="1" si="718"/>
        <v>#N/A</v>
      </c>
      <c r="AF192" s="114" t="e">
        <f ca="1">COUNTIF(OFFSET(class10_1,MATCH(AF$1,'10 класс'!$A:$A,0)-7+'Итог по классам'!$B192,,,),"Ф")</f>
        <v>#N/A</v>
      </c>
      <c r="AG192" s="111" t="e">
        <f ca="1">COUNTIF(OFFSET(class10_1,MATCH(AG$1,'10 класс'!$A:$A,0)-7+'Итог по классам'!$B192,,,),"р")</f>
        <v>#N/A</v>
      </c>
      <c r="AH192" s="111" t="e">
        <f ca="1">COUNTIF(OFFSET(class10_1,MATCH(AH$1,'10 класс'!$A:$A,0)-7+'Итог по классам'!$B192,,,),"ш")</f>
        <v>#N/A</v>
      </c>
      <c r="AI192" s="111" t="e">
        <f ca="1">COUNTIF(OFFSET(class10_2,MATCH(AI$1,'10 класс'!$A:$A,0)-7+'Итог по классам'!$B192,,,),"Ф")</f>
        <v>#N/A</v>
      </c>
      <c r="AJ192" s="111" t="e">
        <f ca="1">COUNTIF(OFFSET(class10_2,MATCH(AJ$1,'10 класс'!$A:$A,0)-7+'Итог по классам'!$B192,,,),"р")</f>
        <v>#N/A</v>
      </c>
      <c r="AK192" s="111" t="e">
        <f ca="1">COUNTIF(OFFSET(class10_2,MATCH(AK$1,'10 класс'!$A:$A,0)-7+'Итог по классам'!$B192,,,),"ш")</f>
        <v>#N/A</v>
      </c>
      <c r="AL192" s="112" t="e">
        <f t="shared" ref="AL192:AN192" ca="1" si="719">AI192+AF192</f>
        <v>#N/A</v>
      </c>
      <c r="AM192" s="113" t="e">
        <f t="shared" ca="1" si="719"/>
        <v>#N/A</v>
      </c>
      <c r="AN192" s="113" t="e">
        <f t="shared" ca="1" si="719"/>
        <v>#N/A</v>
      </c>
    </row>
    <row r="193" spans="1:40" ht="15.75" x14ac:dyDescent="0.25">
      <c r="A193" s="68">
        <f t="shared" si="707"/>
        <v>1</v>
      </c>
      <c r="B193" s="23">
        <v>4</v>
      </c>
      <c r="C193" s="110" t="s">
        <v>95</v>
      </c>
      <c r="D193" s="110" t="s">
        <v>119</v>
      </c>
      <c r="E193" s="111">
        <f ca="1">COUNTIF(OFFSET(class10_1,MATCH(E$1,'10 класс'!$A:$A,0)-7+'Итог по классам'!$B193,,,),"Ф")</f>
        <v>0</v>
      </c>
      <c r="F193" s="111">
        <f ca="1">COUNTIF(OFFSET(class10_1,MATCH(F$1,'10 класс'!$A:$A,0)-7+'Итог по классам'!$B193,,,),"р")</f>
        <v>0</v>
      </c>
      <c r="G193" s="111">
        <f ca="1">COUNTIF(OFFSET(class10_1,MATCH(G$1,'10 класс'!$A:$A,0)-7+'Итог по классам'!$B193,,,),"ш")</f>
        <v>0</v>
      </c>
      <c r="H193" s="111">
        <f ca="1">COUNTIF(OFFSET(class10_2,MATCH(H$1,'10 класс'!$A:$A,0)-7+'Итог по классам'!$B193,,,),"Ф")</f>
        <v>0</v>
      </c>
      <c r="I193" s="111">
        <f ca="1">COUNTIF(OFFSET(class10_2,MATCH(I$1,'10 класс'!$A:$A,0)-7+'Итог по классам'!$B193,,,),"р")</f>
        <v>0</v>
      </c>
      <c r="J193" s="111">
        <f ca="1">COUNTIF(OFFSET(class10_2,MATCH(J$1,'10 класс'!$A:$A,0)-7+'Итог по классам'!$B193,,,),"ш")</f>
        <v>0</v>
      </c>
      <c r="K193" s="112">
        <f t="shared" ref="K193:M193" ca="1" si="720">H193+E193</f>
        <v>0</v>
      </c>
      <c r="L193" s="113">
        <f t="shared" ca="1" si="720"/>
        <v>0</v>
      </c>
      <c r="M193" s="113">
        <f t="shared" ca="1" si="720"/>
        <v>0</v>
      </c>
      <c r="N193" s="114" t="e">
        <f ca="1">COUNTIF(OFFSET(class10_1,MATCH(N$1,'10 класс'!$A:$A,0)-7+'Итог по классам'!$B193,,,),"Ф")</f>
        <v>#N/A</v>
      </c>
      <c r="O193" s="111" t="e">
        <f ca="1">COUNTIF(OFFSET(class10_1,MATCH(O$1,'10 класс'!$A:$A,0)-7+'Итог по классам'!$B193,,,),"р")</f>
        <v>#N/A</v>
      </c>
      <c r="P193" s="111" t="e">
        <f ca="1">COUNTIF(OFFSET(class10_1,MATCH(P$1,'10 класс'!$A:$A,0)-7+'Итог по классам'!$B193,,,),"ш")</f>
        <v>#N/A</v>
      </c>
      <c r="Q193" s="111" t="e">
        <f ca="1">COUNTIF(OFFSET(class10_2,MATCH(Q$1,'10 класс'!$A:$A,0)-7+'Итог по классам'!$B193,,,),"Ф")</f>
        <v>#N/A</v>
      </c>
      <c r="R193" s="111" t="e">
        <f ca="1">COUNTIF(OFFSET(class10_2,MATCH(R$1,'10 класс'!$A:$A,0)-7+'Итог по классам'!$B193,,,),"р")</f>
        <v>#N/A</v>
      </c>
      <c r="S193" s="111" t="e">
        <f ca="1">COUNTIF(OFFSET(class10_2,MATCH(S$1,'10 класс'!$A:$A,0)-7+'Итог по классам'!$B193,,,),"ш")</f>
        <v>#N/A</v>
      </c>
      <c r="T193" s="112" t="e">
        <f t="shared" ref="T193:V193" ca="1" si="721">Q193+N193</f>
        <v>#N/A</v>
      </c>
      <c r="U193" s="113" t="e">
        <f t="shared" ca="1" si="721"/>
        <v>#N/A</v>
      </c>
      <c r="V193" s="113" t="e">
        <f t="shared" ca="1" si="721"/>
        <v>#N/A</v>
      </c>
      <c r="W193" s="114" t="e">
        <f ca="1">COUNTIF(OFFSET(class10_1,MATCH(W$1,'10 класс'!$A:$A,0)-7+'Итог по классам'!$B193,,,),"Ф")</f>
        <v>#N/A</v>
      </c>
      <c r="X193" s="111" t="e">
        <f ca="1">COUNTIF(OFFSET(class10_1,MATCH(X$1,'10 класс'!$A:$A,0)-7+'Итог по классам'!$B193,,,),"р")</f>
        <v>#N/A</v>
      </c>
      <c r="Y193" s="111" t="e">
        <f ca="1">COUNTIF(OFFSET(class10_1,MATCH(Y$1,'10 класс'!$A:$A,0)-7+'Итог по классам'!$B193,,,),"ш")</f>
        <v>#N/A</v>
      </c>
      <c r="Z193" s="111" t="e">
        <f ca="1">COUNTIF(OFFSET(class10_2,MATCH(Z$1,'10 класс'!$A:$A,0)-7+'Итог по классам'!$B193,,,),"Ф")</f>
        <v>#N/A</v>
      </c>
      <c r="AA193" s="111" t="e">
        <f ca="1">COUNTIF(OFFSET(class10_2,MATCH(AA$1,'10 класс'!$A:$A,0)-7+'Итог по классам'!$B193,,,),"р")</f>
        <v>#N/A</v>
      </c>
      <c r="AB193" s="111" t="e">
        <f ca="1">COUNTIF(OFFSET(class10_2,MATCH(AB$1,'10 класс'!$A:$A,0)-7+'Итог по классам'!$B193,,,),"ш")</f>
        <v>#N/A</v>
      </c>
      <c r="AC193" s="112" t="e">
        <f t="shared" ref="AC193:AE193" ca="1" si="722">Z193+W193</f>
        <v>#N/A</v>
      </c>
      <c r="AD193" s="113" t="e">
        <f t="shared" ca="1" si="722"/>
        <v>#N/A</v>
      </c>
      <c r="AE193" s="113" t="e">
        <f t="shared" ca="1" si="722"/>
        <v>#N/A</v>
      </c>
      <c r="AF193" s="114" t="e">
        <f ca="1">COUNTIF(OFFSET(class10_1,MATCH(AF$1,'10 класс'!$A:$A,0)-7+'Итог по классам'!$B193,,,),"Ф")</f>
        <v>#N/A</v>
      </c>
      <c r="AG193" s="111" t="e">
        <f ca="1">COUNTIF(OFFSET(class10_1,MATCH(AG$1,'10 класс'!$A:$A,0)-7+'Итог по классам'!$B193,,,),"р")</f>
        <v>#N/A</v>
      </c>
      <c r="AH193" s="111" t="e">
        <f ca="1">COUNTIF(OFFSET(class10_1,MATCH(AH$1,'10 класс'!$A:$A,0)-7+'Итог по классам'!$B193,,,),"ш")</f>
        <v>#N/A</v>
      </c>
      <c r="AI193" s="111" t="e">
        <f ca="1">COUNTIF(OFFSET(class10_2,MATCH(AI$1,'10 класс'!$A:$A,0)-7+'Итог по классам'!$B193,,,),"Ф")</f>
        <v>#N/A</v>
      </c>
      <c r="AJ193" s="111" t="e">
        <f ca="1">COUNTIF(OFFSET(class10_2,MATCH(AJ$1,'10 класс'!$A:$A,0)-7+'Итог по классам'!$B193,,,),"р")</f>
        <v>#N/A</v>
      </c>
      <c r="AK193" s="111" t="e">
        <f ca="1">COUNTIF(OFFSET(class10_2,MATCH(AK$1,'10 класс'!$A:$A,0)-7+'Итог по классам'!$B193,,,),"ш")</f>
        <v>#N/A</v>
      </c>
      <c r="AL193" s="112" t="e">
        <f t="shared" ref="AL193:AN193" ca="1" si="723">AI193+AF193</f>
        <v>#N/A</v>
      </c>
      <c r="AM193" s="113" t="e">
        <f t="shared" ca="1" si="723"/>
        <v>#N/A</v>
      </c>
      <c r="AN193" s="113" t="e">
        <f t="shared" ca="1" si="723"/>
        <v>#N/A</v>
      </c>
    </row>
    <row r="194" spans="1:40" ht="15.75" x14ac:dyDescent="0.25">
      <c r="A194" s="68">
        <f t="shared" si="707"/>
        <v>1</v>
      </c>
      <c r="B194" s="23">
        <v>5</v>
      </c>
      <c r="C194" s="110" t="s">
        <v>76</v>
      </c>
      <c r="D194" s="110" t="s">
        <v>119</v>
      </c>
      <c r="E194" s="111">
        <f ca="1">COUNTIF(OFFSET(class10_1,MATCH(E$1,'10 класс'!$A:$A,0)-7+'Итог по классам'!$B194,,,),"Ф")</f>
        <v>0</v>
      </c>
      <c r="F194" s="111">
        <f ca="1">COUNTIF(OFFSET(class10_1,MATCH(F$1,'10 класс'!$A:$A,0)-7+'Итог по классам'!$B194,,,),"р")</f>
        <v>0</v>
      </c>
      <c r="G194" s="111">
        <f ca="1">COUNTIF(OFFSET(class10_1,MATCH(G$1,'10 класс'!$A:$A,0)-7+'Итог по классам'!$B194,,,),"ш")</f>
        <v>2</v>
      </c>
      <c r="H194" s="111">
        <f ca="1">COUNTIF(OFFSET(class10_2,MATCH(H$1,'10 класс'!$A:$A,0)-7+'Итог по классам'!$B194,,,),"Ф")</f>
        <v>0</v>
      </c>
      <c r="I194" s="111">
        <f ca="1">COUNTIF(OFFSET(class10_2,MATCH(I$1,'10 класс'!$A:$A,0)-7+'Итог по классам'!$B194,,,),"р")</f>
        <v>0</v>
      </c>
      <c r="J194" s="111">
        <f ca="1">COUNTIF(OFFSET(class10_2,MATCH(J$1,'10 класс'!$A:$A,0)-7+'Итог по классам'!$B194,,,),"ш")</f>
        <v>2</v>
      </c>
      <c r="K194" s="112">
        <f t="shared" ref="K194:M194" ca="1" si="724">H194+E194</f>
        <v>0</v>
      </c>
      <c r="L194" s="113">
        <f t="shared" ca="1" si="724"/>
        <v>0</v>
      </c>
      <c r="M194" s="113">
        <f t="shared" ca="1" si="724"/>
        <v>4</v>
      </c>
      <c r="N194" s="114" t="e">
        <f ca="1">COUNTIF(OFFSET(class10_1,MATCH(N$1,'10 класс'!$A:$A,0)-7+'Итог по классам'!$B194,,,),"Ф")</f>
        <v>#N/A</v>
      </c>
      <c r="O194" s="111" t="e">
        <f ca="1">COUNTIF(OFFSET(class10_1,MATCH(O$1,'10 класс'!$A:$A,0)-7+'Итог по классам'!$B194,,,),"р")</f>
        <v>#N/A</v>
      </c>
      <c r="P194" s="111" t="e">
        <f ca="1">COUNTIF(OFFSET(class10_1,MATCH(P$1,'10 класс'!$A:$A,0)-7+'Итог по классам'!$B194,,,),"ш")</f>
        <v>#N/A</v>
      </c>
      <c r="Q194" s="111" t="e">
        <f ca="1">COUNTIF(OFFSET(class10_2,MATCH(Q$1,'10 класс'!$A:$A,0)-7+'Итог по классам'!$B194,,,),"Ф")</f>
        <v>#N/A</v>
      </c>
      <c r="R194" s="111" t="e">
        <f ca="1">COUNTIF(OFFSET(class10_2,MATCH(R$1,'10 класс'!$A:$A,0)-7+'Итог по классам'!$B194,,,),"р")</f>
        <v>#N/A</v>
      </c>
      <c r="S194" s="111" t="e">
        <f ca="1">COUNTIF(OFFSET(class10_2,MATCH(S$1,'10 класс'!$A:$A,0)-7+'Итог по классам'!$B194,,,),"ш")</f>
        <v>#N/A</v>
      </c>
      <c r="T194" s="112" t="e">
        <f t="shared" ref="T194:V194" ca="1" si="725">Q194+N194</f>
        <v>#N/A</v>
      </c>
      <c r="U194" s="113" t="e">
        <f t="shared" ca="1" si="725"/>
        <v>#N/A</v>
      </c>
      <c r="V194" s="113" t="e">
        <f t="shared" ca="1" si="725"/>
        <v>#N/A</v>
      </c>
      <c r="W194" s="114" t="e">
        <f ca="1">COUNTIF(OFFSET(class10_1,MATCH(W$1,'10 класс'!$A:$A,0)-7+'Итог по классам'!$B194,,,),"Ф")</f>
        <v>#N/A</v>
      </c>
      <c r="X194" s="111" t="e">
        <f ca="1">COUNTIF(OFFSET(class10_1,MATCH(X$1,'10 класс'!$A:$A,0)-7+'Итог по классам'!$B194,,,),"р")</f>
        <v>#N/A</v>
      </c>
      <c r="Y194" s="111" t="e">
        <f ca="1">COUNTIF(OFFSET(class10_1,MATCH(Y$1,'10 класс'!$A:$A,0)-7+'Итог по классам'!$B194,,,),"ш")</f>
        <v>#N/A</v>
      </c>
      <c r="Z194" s="111" t="e">
        <f ca="1">COUNTIF(OFFSET(class10_2,MATCH(Z$1,'10 класс'!$A:$A,0)-7+'Итог по классам'!$B194,,,),"Ф")</f>
        <v>#N/A</v>
      </c>
      <c r="AA194" s="111" t="e">
        <f ca="1">COUNTIF(OFFSET(class10_2,MATCH(AA$1,'10 класс'!$A:$A,0)-7+'Итог по классам'!$B194,,,),"р")</f>
        <v>#N/A</v>
      </c>
      <c r="AB194" s="111" t="e">
        <f ca="1">COUNTIF(OFFSET(class10_2,MATCH(AB$1,'10 класс'!$A:$A,0)-7+'Итог по классам'!$B194,,,),"ш")</f>
        <v>#N/A</v>
      </c>
      <c r="AC194" s="112" t="e">
        <f t="shared" ref="AC194:AE194" ca="1" si="726">Z194+W194</f>
        <v>#N/A</v>
      </c>
      <c r="AD194" s="113" t="e">
        <f t="shared" ca="1" si="726"/>
        <v>#N/A</v>
      </c>
      <c r="AE194" s="113" t="e">
        <f t="shared" ca="1" si="726"/>
        <v>#N/A</v>
      </c>
      <c r="AF194" s="114" t="e">
        <f ca="1">COUNTIF(OFFSET(class10_1,MATCH(AF$1,'10 класс'!$A:$A,0)-7+'Итог по классам'!$B194,,,),"Ф")</f>
        <v>#N/A</v>
      </c>
      <c r="AG194" s="111" t="e">
        <f ca="1">COUNTIF(OFFSET(class10_1,MATCH(AG$1,'10 класс'!$A:$A,0)-7+'Итог по классам'!$B194,,,),"р")</f>
        <v>#N/A</v>
      </c>
      <c r="AH194" s="111" t="e">
        <f ca="1">COUNTIF(OFFSET(class10_1,MATCH(AH$1,'10 класс'!$A:$A,0)-7+'Итог по классам'!$B194,,,),"ш")</f>
        <v>#N/A</v>
      </c>
      <c r="AI194" s="111" t="e">
        <f ca="1">COUNTIF(OFFSET(class10_2,MATCH(AI$1,'10 класс'!$A:$A,0)-7+'Итог по классам'!$B194,,,),"Ф")</f>
        <v>#N/A</v>
      </c>
      <c r="AJ194" s="111" t="e">
        <f ca="1">COUNTIF(OFFSET(class10_2,MATCH(AJ$1,'10 класс'!$A:$A,0)-7+'Итог по классам'!$B194,,,),"р")</f>
        <v>#N/A</v>
      </c>
      <c r="AK194" s="111" t="e">
        <f ca="1">COUNTIF(OFFSET(class10_2,MATCH(AK$1,'10 класс'!$A:$A,0)-7+'Итог по классам'!$B194,,,),"ш")</f>
        <v>#N/A</v>
      </c>
      <c r="AL194" s="112" t="e">
        <f t="shared" ref="AL194:AN194" ca="1" si="727">AI194+AF194</f>
        <v>#N/A</v>
      </c>
      <c r="AM194" s="113" t="e">
        <f t="shared" ca="1" si="727"/>
        <v>#N/A</v>
      </c>
      <c r="AN194" s="113" t="e">
        <f t="shared" ca="1" si="727"/>
        <v>#N/A</v>
      </c>
    </row>
    <row r="195" spans="1:40" ht="15.75" x14ac:dyDescent="0.25">
      <c r="A195" s="68">
        <f t="shared" si="707"/>
        <v>1</v>
      </c>
      <c r="B195" s="23">
        <v>6</v>
      </c>
      <c r="C195" s="110" t="s">
        <v>96</v>
      </c>
      <c r="D195" s="110" t="s">
        <v>119</v>
      </c>
      <c r="E195" s="111">
        <f ca="1">COUNTIF(OFFSET(class10_1,MATCH(E$1,'10 класс'!$A:$A,0)-7+'Итог по классам'!$B195,,,),"Ф")</f>
        <v>0</v>
      </c>
      <c r="F195" s="111">
        <f ca="1">COUNTIF(OFFSET(class10_1,MATCH(F$1,'10 класс'!$A:$A,0)-7+'Итог по классам'!$B195,,,),"р")</f>
        <v>0</v>
      </c>
      <c r="G195" s="111">
        <f ca="1">COUNTIF(OFFSET(class10_1,MATCH(G$1,'10 класс'!$A:$A,0)-7+'Итог по классам'!$B195,,,),"ш")</f>
        <v>0</v>
      </c>
      <c r="H195" s="111">
        <f ca="1">COUNTIF(OFFSET(class10_2,MATCH(H$1,'10 класс'!$A:$A,0)-7+'Итог по классам'!$B195,,,),"Ф")</f>
        <v>0</v>
      </c>
      <c r="I195" s="111">
        <f ca="1">COUNTIF(OFFSET(class10_2,MATCH(I$1,'10 класс'!$A:$A,0)-7+'Итог по классам'!$B195,,,),"р")</f>
        <v>0</v>
      </c>
      <c r="J195" s="111">
        <f ca="1">COUNTIF(OFFSET(class10_2,MATCH(J$1,'10 класс'!$A:$A,0)-7+'Итог по классам'!$B195,,,),"ш")</f>
        <v>0</v>
      </c>
      <c r="K195" s="112">
        <f t="shared" ref="K195:M195" ca="1" si="728">H195+E195</f>
        <v>0</v>
      </c>
      <c r="L195" s="113">
        <f t="shared" ca="1" si="728"/>
        <v>0</v>
      </c>
      <c r="M195" s="113">
        <f t="shared" ca="1" si="728"/>
        <v>0</v>
      </c>
      <c r="N195" s="114" t="e">
        <f ca="1">COUNTIF(OFFSET(class10_1,MATCH(N$1,'10 класс'!$A:$A,0)-7+'Итог по классам'!$B195,,,),"Ф")</f>
        <v>#N/A</v>
      </c>
      <c r="O195" s="111" t="e">
        <f ca="1">COUNTIF(OFFSET(class10_1,MATCH(O$1,'10 класс'!$A:$A,0)-7+'Итог по классам'!$B195,,,),"р")</f>
        <v>#N/A</v>
      </c>
      <c r="P195" s="111" t="e">
        <f ca="1">COUNTIF(OFFSET(class10_1,MATCH(P$1,'10 класс'!$A:$A,0)-7+'Итог по классам'!$B195,,,),"ш")</f>
        <v>#N/A</v>
      </c>
      <c r="Q195" s="111" t="e">
        <f ca="1">COUNTIF(OFFSET(class10_2,MATCH(Q$1,'10 класс'!$A:$A,0)-7+'Итог по классам'!$B195,,,),"Ф")</f>
        <v>#N/A</v>
      </c>
      <c r="R195" s="111" t="e">
        <f ca="1">COUNTIF(OFFSET(class10_2,MATCH(R$1,'10 класс'!$A:$A,0)-7+'Итог по классам'!$B195,,,),"р")</f>
        <v>#N/A</v>
      </c>
      <c r="S195" s="111" t="e">
        <f ca="1">COUNTIF(OFFSET(class10_2,MATCH(S$1,'10 класс'!$A:$A,0)-7+'Итог по классам'!$B195,,,),"ш")</f>
        <v>#N/A</v>
      </c>
      <c r="T195" s="112" t="e">
        <f t="shared" ref="T195:V195" ca="1" si="729">Q195+N195</f>
        <v>#N/A</v>
      </c>
      <c r="U195" s="113" t="e">
        <f t="shared" ca="1" si="729"/>
        <v>#N/A</v>
      </c>
      <c r="V195" s="113" t="e">
        <f t="shared" ca="1" si="729"/>
        <v>#N/A</v>
      </c>
      <c r="W195" s="114" t="e">
        <f ca="1">COUNTIF(OFFSET(class10_1,MATCH(W$1,'10 класс'!$A:$A,0)-7+'Итог по классам'!$B195,,,),"Ф")</f>
        <v>#N/A</v>
      </c>
      <c r="X195" s="111" t="e">
        <f ca="1">COUNTIF(OFFSET(class10_1,MATCH(X$1,'10 класс'!$A:$A,0)-7+'Итог по классам'!$B195,,,),"р")</f>
        <v>#N/A</v>
      </c>
      <c r="Y195" s="111" t="e">
        <f ca="1">COUNTIF(OFFSET(class10_1,MATCH(Y$1,'10 класс'!$A:$A,0)-7+'Итог по классам'!$B195,,,),"ш")</f>
        <v>#N/A</v>
      </c>
      <c r="Z195" s="111" t="e">
        <f ca="1">COUNTIF(OFFSET(class10_2,MATCH(Z$1,'10 класс'!$A:$A,0)-7+'Итог по классам'!$B195,,,),"Ф")</f>
        <v>#N/A</v>
      </c>
      <c r="AA195" s="111" t="e">
        <f ca="1">COUNTIF(OFFSET(class10_2,MATCH(AA$1,'10 класс'!$A:$A,0)-7+'Итог по классам'!$B195,,,),"р")</f>
        <v>#N/A</v>
      </c>
      <c r="AB195" s="111" t="e">
        <f ca="1">COUNTIF(OFFSET(class10_2,MATCH(AB$1,'10 класс'!$A:$A,0)-7+'Итог по классам'!$B195,,,),"ш")</f>
        <v>#N/A</v>
      </c>
      <c r="AC195" s="112" t="e">
        <f t="shared" ref="AC195:AE195" ca="1" si="730">Z195+W195</f>
        <v>#N/A</v>
      </c>
      <c r="AD195" s="113" t="e">
        <f t="shared" ca="1" si="730"/>
        <v>#N/A</v>
      </c>
      <c r="AE195" s="113" t="e">
        <f t="shared" ca="1" si="730"/>
        <v>#N/A</v>
      </c>
      <c r="AF195" s="114" t="e">
        <f ca="1">COUNTIF(OFFSET(class10_1,MATCH(AF$1,'10 класс'!$A:$A,0)-7+'Итог по классам'!$B195,,,),"Ф")</f>
        <v>#N/A</v>
      </c>
      <c r="AG195" s="111" t="e">
        <f ca="1">COUNTIF(OFFSET(class10_1,MATCH(AG$1,'10 класс'!$A:$A,0)-7+'Итог по классам'!$B195,,,),"р")</f>
        <v>#N/A</v>
      </c>
      <c r="AH195" s="111" t="e">
        <f ca="1">COUNTIF(OFFSET(class10_1,MATCH(AH$1,'10 класс'!$A:$A,0)-7+'Итог по классам'!$B195,,,),"ш")</f>
        <v>#N/A</v>
      </c>
      <c r="AI195" s="111" t="e">
        <f ca="1">COUNTIF(OFFSET(class10_2,MATCH(AI$1,'10 класс'!$A:$A,0)-7+'Итог по классам'!$B195,,,),"Ф")</f>
        <v>#N/A</v>
      </c>
      <c r="AJ195" s="111" t="e">
        <f ca="1">COUNTIF(OFFSET(class10_2,MATCH(AJ$1,'10 класс'!$A:$A,0)-7+'Итог по классам'!$B195,,,),"р")</f>
        <v>#N/A</v>
      </c>
      <c r="AK195" s="111" t="e">
        <f ca="1">COUNTIF(OFFSET(class10_2,MATCH(AK$1,'10 класс'!$A:$A,0)-7+'Итог по классам'!$B195,,,),"ш")</f>
        <v>#N/A</v>
      </c>
      <c r="AL195" s="112" t="e">
        <f t="shared" ref="AL195:AN195" ca="1" si="731">AI195+AF195</f>
        <v>#N/A</v>
      </c>
      <c r="AM195" s="113" t="e">
        <f t="shared" ca="1" si="731"/>
        <v>#N/A</v>
      </c>
      <c r="AN195" s="113" t="e">
        <f t="shared" ca="1" si="731"/>
        <v>#N/A</v>
      </c>
    </row>
    <row r="196" spans="1:40" ht="15.75" x14ac:dyDescent="0.25">
      <c r="A196" s="68">
        <f t="shared" si="707"/>
        <v>1</v>
      </c>
      <c r="B196" s="23">
        <v>7</v>
      </c>
      <c r="C196" s="110" t="s">
        <v>98</v>
      </c>
      <c r="D196" s="110" t="s">
        <v>119</v>
      </c>
      <c r="E196" s="111">
        <f ca="1">COUNTIF(OFFSET(class10_1,MATCH(E$1,'10 класс'!$A:$A,0)-7+'Итог по классам'!$B196,,,),"Ф")</f>
        <v>0</v>
      </c>
      <c r="F196" s="111">
        <f ca="1">COUNTIF(OFFSET(class10_1,MATCH(F$1,'10 класс'!$A:$A,0)-7+'Итог по классам'!$B196,,,),"р")</f>
        <v>0</v>
      </c>
      <c r="G196" s="111">
        <f ca="1">COUNTIF(OFFSET(class10_1,MATCH(G$1,'10 класс'!$A:$A,0)-7+'Итог по классам'!$B196,,,),"ш")</f>
        <v>0</v>
      </c>
      <c r="H196" s="111">
        <f ca="1">COUNTIF(OFFSET(class10_2,MATCH(H$1,'10 класс'!$A:$A,0)-7+'Итог по классам'!$B196,,,),"Ф")</f>
        <v>0</v>
      </c>
      <c r="I196" s="111">
        <f ca="1">COUNTIF(OFFSET(class10_2,MATCH(I$1,'10 класс'!$A:$A,0)-7+'Итог по классам'!$B196,,,),"р")</f>
        <v>0</v>
      </c>
      <c r="J196" s="111">
        <f ca="1">COUNTIF(OFFSET(class10_2,MATCH(J$1,'10 класс'!$A:$A,0)-7+'Итог по классам'!$B196,,,),"ш")</f>
        <v>0</v>
      </c>
      <c r="K196" s="112">
        <f t="shared" ref="K196:M196" ca="1" si="732">H196+E196</f>
        <v>0</v>
      </c>
      <c r="L196" s="113">
        <f t="shared" ca="1" si="732"/>
        <v>0</v>
      </c>
      <c r="M196" s="113">
        <f t="shared" ca="1" si="732"/>
        <v>0</v>
      </c>
      <c r="N196" s="114" t="e">
        <f ca="1">COUNTIF(OFFSET(class10_1,MATCH(N$1,'10 класс'!$A:$A,0)-7+'Итог по классам'!$B196,,,),"Ф")</f>
        <v>#N/A</v>
      </c>
      <c r="O196" s="111" t="e">
        <f ca="1">COUNTIF(OFFSET(class10_1,MATCH(O$1,'10 класс'!$A:$A,0)-7+'Итог по классам'!$B196,,,),"р")</f>
        <v>#N/A</v>
      </c>
      <c r="P196" s="111" t="e">
        <f ca="1">COUNTIF(OFFSET(class10_1,MATCH(P$1,'10 класс'!$A:$A,0)-7+'Итог по классам'!$B196,,,),"ш")</f>
        <v>#N/A</v>
      </c>
      <c r="Q196" s="111" t="e">
        <f ca="1">COUNTIF(OFFSET(class10_2,MATCH(Q$1,'10 класс'!$A:$A,0)-7+'Итог по классам'!$B196,,,),"Ф")</f>
        <v>#N/A</v>
      </c>
      <c r="R196" s="111" t="e">
        <f ca="1">COUNTIF(OFFSET(class10_2,MATCH(R$1,'10 класс'!$A:$A,0)-7+'Итог по классам'!$B196,,,),"р")</f>
        <v>#N/A</v>
      </c>
      <c r="S196" s="111" t="e">
        <f ca="1">COUNTIF(OFFSET(class10_2,MATCH(S$1,'10 класс'!$A:$A,0)-7+'Итог по классам'!$B196,,,),"ш")</f>
        <v>#N/A</v>
      </c>
      <c r="T196" s="112" t="e">
        <f t="shared" ref="T196:V196" ca="1" si="733">Q196+N196</f>
        <v>#N/A</v>
      </c>
      <c r="U196" s="113" t="e">
        <f t="shared" ca="1" si="733"/>
        <v>#N/A</v>
      </c>
      <c r="V196" s="113" t="e">
        <f t="shared" ca="1" si="733"/>
        <v>#N/A</v>
      </c>
      <c r="W196" s="114" t="e">
        <f ca="1">COUNTIF(OFFSET(class10_1,MATCH(W$1,'10 класс'!$A:$A,0)-7+'Итог по классам'!$B196,,,),"Ф")</f>
        <v>#N/A</v>
      </c>
      <c r="X196" s="111" t="e">
        <f ca="1">COUNTIF(OFFSET(class10_1,MATCH(X$1,'10 класс'!$A:$A,0)-7+'Итог по классам'!$B196,,,),"р")</f>
        <v>#N/A</v>
      </c>
      <c r="Y196" s="111" t="e">
        <f ca="1">COUNTIF(OFFSET(class10_1,MATCH(Y$1,'10 класс'!$A:$A,0)-7+'Итог по классам'!$B196,,,),"ш")</f>
        <v>#N/A</v>
      </c>
      <c r="Z196" s="111" t="e">
        <f ca="1">COUNTIF(OFFSET(class10_2,MATCH(Z$1,'10 класс'!$A:$A,0)-7+'Итог по классам'!$B196,,,),"Ф")</f>
        <v>#N/A</v>
      </c>
      <c r="AA196" s="111" t="e">
        <f ca="1">COUNTIF(OFFSET(class10_2,MATCH(AA$1,'10 класс'!$A:$A,0)-7+'Итог по классам'!$B196,,,),"р")</f>
        <v>#N/A</v>
      </c>
      <c r="AB196" s="111" t="e">
        <f ca="1">COUNTIF(OFFSET(class10_2,MATCH(AB$1,'10 класс'!$A:$A,0)-7+'Итог по классам'!$B196,,,),"ш")</f>
        <v>#N/A</v>
      </c>
      <c r="AC196" s="112" t="e">
        <f t="shared" ref="AC196:AE196" ca="1" si="734">Z196+W196</f>
        <v>#N/A</v>
      </c>
      <c r="AD196" s="113" t="e">
        <f t="shared" ca="1" si="734"/>
        <v>#N/A</v>
      </c>
      <c r="AE196" s="113" t="e">
        <f t="shared" ca="1" si="734"/>
        <v>#N/A</v>
      </c>
      <c r="AF196" s="114" t="e">
        <f ca="1">COUNTIF(OFFSET(class10_1,MATCH(AF$1,'10 класс'!$A:$A,0)-7+'Итог по классам'!$B196,,,),"Ф")</f>
        <v>#N/A</v>
      </c>
      <c r="AG196" s="111" t="e">
        <f ca="1">COUNTIF(OFFSET(class10_1,MATCH(AG$1,'10 класс'!$A:$A,0)-7+'Итог по классам'!$B196,,,),"р")</f>
        <v>#N/A</v>
      </c>
      <c r="AH196" s="111" t="e">
        <f ca="1">COUNTIF(OFFSET(class10_1,MATCH(AH$1,'10 класс'!$A:$A,0)-7+'Итог по классам'!$B196,,,),"ш")</f>
        <v>#N/A</v>
      </c>
      <c r="AI196" s="111" t="e">
        <f ca="1">COUNTIF(OFFSET(class10_2,MATCH(AI$1,'10 класс'!$A:$A,0)-7+'Итог по классам'!$B196,,,),"Ф")</f>
        <v>#N/A</v>
      </c>
      <c r="AJ196" s="111" t="e">
        <f ca="1">COUNTIF(OFFSET(class10_2,MATCH(AJ$1,'10 класс'!$A:$A,0)-7+'Итог по классам'!$B196,,,),"р")</f>
        <v>#N/A</v>
      </c>
      <c r="AK196" s="111" t="e">
        <f ca="1">COUNTIF(OFFSET(class10_2,MATCH(AK$1,'10 класс'!$A:$A,0)-7+'Итог по классам'!$B196,,,),"ш")</f>
        <v>#N/A</v>
      </c>
      <c r="AL196" s="112" t="e">
        <f t="shared" ref="AL196:AN196" ca="1" si="735">AI196+AF196</f>
        <v>#N/A</v>
      </c>
      <c r="AM196" s="113" t="e">
        <f t="shared" ca="1" si="735"/>
        <v>#N/A</v>
      </c>
      <c r="AN196" s="113" t="e">
        <f t="shared" ca="1" si="735"/>
        <v>#N/A</v>
      </c>
    </row>
    <row r="197" spans="1:40" ht="15.75" x14ac:dyDescent="0.25">
      <c r="A197" s="68">
        <f t="shared" si="707"/>
        <v>1</v>
      </c>
      <c r="B197" s="23">
        <v>8</v>
      </c>
      <c r="C197" s="110" t="s">
        <v>107</v>
      </c>
      <c r="D197" s="110" t="s">
        <v>119</v>
      </c>
      <c r="E197" s="111">
        <f ca="1">COUNTIF(OFFSET(class10_1,MATCH(E$1,'10 класс'!$A:$A,0)-7+'Итог по классам'!$B197,,,),"Ф")</f>
        <v>0</v>
      </c>
      <c r="F197" s="111">
        <f ca="1">COUNTIF(OFFSET(class10_1,MATCH(F$1,'10 класс'!$A:$A,0)-7+'Итог по классам'!$B197,,,),"р")</f>
        <v>0</v>
      </c>
      <c r="G197" s="111">
        <f ca="1">COUNTIF(OFFSET(class10_1,MATCH(G$1,'10 класс'!$A:$A,0)-7+'Итог по классам'!$B197,,,),"ш")</f>
        <v>1</v>
      </c>
      <c r="H197" s="111">
        <f ca="1">COUNTIF(OFFSET(class10_2,MATCH(H$1,'10 класс'!$A:$A,0)-7+'Итог по классам'!$B197,,,),"Ф")</f>
        <v>0</v>
      </c>
      <c r="I197" s="111">
        <f ca="1">COUNTIF(OFFSET(class10_2,MATCH(I$1,'10 класс'!$A:$A,0)-7+'Итог по классам'!$B197,,,),"р")</f>
        <v>0</v>
      </c>
      <c r="J197" s="111">
        <f ca="1">COUNTIF(OFFSET(class10_2,MATCH(J$1,'10 класс'!$A:$A,0)-7+'Итог по классам'!$B197,,,),"ш")</f>
        <v>1</v>
      </c>
      <c r="K197" s="112">
        <f t="shared" ref="K197:M197" ca="1" si="736">H197+E197</f>
        <v>0</v>
      </c>
      <c r="L197" s="113">
        <f t="shared" ca="1" si="736"/>
        <v>0</v>
      </c>
      <c r="M197" s="113">
        <f t="shared" ca="1" si="736"/>
        <v>2</v>
      </c>
      <c r="N197" s="114" t="e">
        <f ca="1">COUNTIF(OFFSET(class10_1,MATCH(N$1,'10 класс'!$A:$A,0)-7+'Итог по классам'!$B197,,,),"Ф")</f>
        <v>#N/A</v>
      </c>
      <c r="O197" s="111" t="e">
        <f ca="1">COUNTIF(OFFSET(class10_1,MATCH(O$1,'10 класс'!$A:$A,0)-7+'Итог по классам'!$B197,,,),"р")</f>
        <v>#N/A</v>
      </c>
      <c r="P197" s="111" t="e">
        <f ca="1">COUNTIF(OFFSET(class10_1,MATCH(P$1,'10 класс'!$A:$A,0)-7+'Итог по классам'!$B197,,,),"ш")</f>
        <v>#N/A</v>
      </c>
      <c r="Q197" s="111" t="e">
        <f ca="1">COUNTIF(OFFSET(class10_2,MATCH(Q$1,'10 класс'!$A:$A,0)-7+'Итог по классам'!$B197,,,),"Ф")</f>
        <v>#N/A</v>
      </c>
      <c r="R197" s="111" t="e">
        <f ca="1">COUNTIF(OFFSET(class10_2,MATCH(R$1,'10 класс'!$A:$A,0)-7+'Итог по классам'!$B197,,,),"р")</f>
        <v>#N/A</v>
      </c>
      <c r="S197" s="111" t="e">
        <f ca="1">COUNTIF(OFFSET(class10_2,MATCH(S$1,'10 класс'!$A:$A,0)-7+'Итог по классам'!$B197,,,),"ш")</f>
        <v>#N/A</v>
      </c>
      <c r="T197" s="112" t="e">
        <f t="shared" ref="T197:V197" ca="1" si="737">Q197+N197</f>
        <v>#N/A</v>
      </c>
      <c r="U197" s="113" t="e">
        <f t="shared" ca="1" si="737"/>
        <v>#N/A</v>
      </c>
      <c r="V197" s="113" t="e">
        <f t="shared" ca="1" si="737"/>
        <v>#N/A</v>
      </c>
      <c r="W197" s="114" t="e">
        <f ca="1">COUNTIF(OFFSET(class10_1,MATCH(W$1,'10 класс'!$A:$A,0)-7+'Итог по классам'!$B197,,,),"Ф")</f>
        <v>#N/A</v>
      </c>
      <c r="X197" s="111" t="e">
        <f ca="1">COUNTIF(OFFSET(class10_1,MATCH(X$1,'10 класс'!$A:$A,0)-7+'Итог по классам'!$B197,,,),"р")</f>
        <v>#N/A</v>
      </c>
      <c r="Y197" s="111" t="e">
        <f ca="1">COUNTIF(OFFSET(class10_1,MATCH(Y$1,'10 класс'!$A:$A,0)-7+'Итог по классам'!$B197,,,),"ш")</f>
        <v>#N/A</v>
      </c>
      <c r="Z197" s="111" t="e">
        <f ca="1">COUNTIF(OFFSET(class10_2,MATCH(Z$1,'10 класс'!$A:$A,0)-7+'Итог по классам'!$B197,,,),"Ф")</f>
        <v>#N/A</v>
      </c>
      <c r="AA197" s="111" t="e">
        <f ca="1">COUNTIF(OFFSET(class10_2,MATCH(AA$1,'10 класс'!$A:$A,0)-7+'Итог по классам'!$B197,,,),"р")</f>
        <v>#N/A</v>
      </c>
      <c r="AB197" s="111" t="e">
        <f ca="1">COUNTIF(OFFSET(class10_2,MATCH(AB$1,'10 класс'!$A:$A,0)-7+'Итог по классам'!$B197,,,),"ш")</f>
        <v>#N/A</v>
      </c>
      <c r="AC197" s="112" t="e">
        <f t="shared" ref="AC197:AE197" ca="1" si="738">Z197+W197</f>
        <v>#N/A</v>
      </c>
      <c r="AD197" s="113" t="e">
        <f t="shared" ca="1" si="738"/>
        <v>#N/A</v>
      </c>
      <c r="AE197" s="113" t="e">
        <f t="shared" ca="1" si="738"/>
        <v>#N/A</v>
      </c>
      <c r="AF197" s="114" t="e">
        <f ca="1">COUNTIF(OFFSET(class10_1,MATCH(AF$1,'10 класс'!$A:$A,0)-7+'Итог по классам'!$B197,,,),"Ф")</f>
        <v>#N/A</v>
      </c>
      <c r="AG197" s="111" t="e">
        <f ca="1">COUNTIF(OFFSET(class10_1,MATCH(AG$1,'10 класс'!$A:$A,0)-7+'Итог по классам'!$B197,,,),"р")</f>
        <v>#N/A</v>
      </c>
      <c r="AH197" s="111" t="e">
        <f ca="1">COUNTIF(OFFSET(class10_1,MATCH(AH$1,'10 класс'!$A:$A,0)-7+'Итог по классам'!$B197,,,),"ш")</f>
        <v>#N/A</v>
      </c>
      <c r="AI197" s="111" t="e">
        <f ca="1">COUNTIF(OFFSET(class10_2,MATCH(AI$1,'10 класс'!$A:$A,0)-7+'Итог по классам'!$B197,,,),"Ф")</f>
        <v>#N/A</v>
      </c>
      <c r="AJ197" s="111" t="e">
        <f ca="1">COUNTIF(OFFSET(class10_2,MATCH(AJ$1,'10 класс'!$A:$A,0)-7+'Итог по классам'!$B197,,,),"р")</f>
        <v>#N/A</v>
      </c>
      <c r="AK197" s="111" t="e">
        <f ca="1">COUNTIF(OFFSET(class10_2,MATCH(AK$1,'10 класс'!$A:$A,0)-7+'Итог по классам'!$B197,,,),"ш")</f>
        <v>#N/A</v>
      </c>
      <c r="AL197" s="112" t="e">
        <f t="shared" ref="AL197:AN197" ca="1" si="739">AI197+AF197</f>
        <v>#N/A</v>
      </c>
      <c r="AM197" s="113" t="e">
        <f t="shared" ca="1" si="739"/>
        <v>#N/A</v>
      </c>
      <c r="AN197" s="113" t="e">
        <f t="shared" ca="1" si="739"/>
        <v>#N/A</v>
      </c>
    </row>
    <row r="198" spans="1:40" ht="15.75" x14ac:dyDescent="0.25">
      <c r="A198" s="68">
        <f t="shared" si="707"/>
        <v>1</v>
      </c>
      <c r="B198" s="23">
        <v>9</v>
      </c>
      <c r="C198" s="110" t="s">
        <v>100</v>
      </c>
      <c r="D198" s="110" t="s">
        <v>119</v>
      </c>
      <c r="E198" s="111">
        <f ca="1">COUNTIF(OFFSET(class10_1,MATCH(E$1,'10 класс'!$A:$A,0)-7+'Итог по классам'!$B198,,,),"Ф")</f>
        <v>0</v>
      </c>
      <c r="F198" s="111">
        <f ca="1">COUNTIF(OFFSET(class10_1,MATCH(F$1,'10 класс'!$A:$A,0)-7+'Итог по классам'!$B198,,,),"р")</f>
        <v>0</v>
      </c>
      <c r="G198" s="111">
        <f ca="1">COUNTIF(OFFSET(class10_1,MATCH(G$1,'10 класс'!$A:$A,0)-7+'Итог по классам'!$B198,,,),"ш")</f>
        <v>0</v>
      </c>
      <c r="H198" s="111">
        <f ca="1">COUNTIF(OFFSET(class10_2,MATCH(H$1,'10 класс'!$A:$A,0)-7+'Итог по классам'!$B198,,,),"Ф")</f>
        <v>1</v>
      </c>
      <c r="I198" s="111">
        <f ca="1">COUNTIF(OFFSET(class10_2,MATCH(I$1,'10 класс'!$A:$A,0)-7+'Итог по классам'!$B198,,,),"р")</f>
        <v>0</v>
      </c>
      <c r="J198" s="111">
        <f ca="1">COUNTIF(OFFSET(class10_2,MATCH(J$1,'10 класс'!$A:$A,0)-7+'Итог по классам'!$B198,,,),"ш")</f>
        <v>0</v>
      </c>
      <c r="K198" s="112">
        <f t="shared" ref="K198:M198" ca="1" si="740">H198+E198</f>
        <v>1</v>
      </c>
      <c r="L198" s="113">
        <f t="shared" ca="1" si="740"/>
        <v>0</v>
      </c>
      <c r="M198" s="113">
        <f t="shared" ca="1" si="740"/>
        <v>0</v>
      </c>
      <c r="N198" s="114" t="e">
        <f ca="1">COUNTIF(OFFSET(class10_1,MATCH(N$1,'10 класс'!$A:$A,0)-7+'Итог по классам'!$B198,,,),"Ф")</f>
        <v>#N/A</v>
      </c>
      <c r="O198" s="111" t="e">
        <f ca="1">COUNTIF(OFFSET(class10_1,MATCH(O$1,'10 класс'!$A:$A,0)-7+'Итог по классам'!$B198,,,),"р")</f>
        <v>#N/A</v>
      </c>
      <c r="P198" s="111" t="e">
        <f ca="1">COUNTIF(OFFSET(class10_1,MATCH(P$1,'10 класс'!$A:$A,0)-7+'Итог по классам'!$B198,,,),"ш")</f>
        <v>#N/A</v>
      </c>
      <c r="Q198" s="111" t="e">
        <f ca="1">COUNTIF(OFFSET(class10_2,MATCH(Q$1,'10 класс'!$A:$A,0)-7+'Итог по классам'!$B198,,,),"Ф")</f>
        <v>#N/A</v>
      </c>
      <c r="R198" s="111" t="e">
        <f ca="1">COUNTIF(OFFSET(class10_2,MATCH(R$1,'10 класс'!$A:$A,0)-7+'Итог по классам'!$B198,,,),"р")</f>
        <v>#N/A</v>
      </c>
      <c r="S198" s="111" t="e">
        <f ca="1">COUNTIF(OFFSET(class10_2,MATCH(S$1,'10 класс'!$A:$A,0)-7+'Итог по классам'!$B198,,,),"ш")</f>
        <v>#N/A</v>
      </c>
      <c r="T198" s="112" t="e">
        <f t="shared" ref="T198:V198" ca="1" si="741">Q198+N198</f>
        <v>#N/A</v>
      </c>
      <c r="U198" s="113" t="e">
        <f t="shared" ca="1" si="741"/>
        <v>#N/A</v>
      </c>
      <c r="V198" s="113" t="e">
        <f t="shared" ca="1" si="741"/>
        <v>#N/A</v>
      </c>
      <c r="W198" s="114" t="e">
        <f ca="1">COUNTIF(OFFSET(class10_1,MATCH(W$1,'10 класс'!$A:$A,0)-7+'Итог по классам'!$B198,,,),"Ф")</f>
        <v>#N/A</v>
      </c>
      <c r="X198" s="111" t="e">
        <f ca="1">COUNTIF(OFFSET(class10_1,MATCH(X$1,'10 класс'!$A:$A,0)-7+'Итог по классам'!$B198,,,),"р")</f>
        <v>#N/A</v>
      </c>
      <c r="Y198" s="111" t="e">
        <f ca="1">COUNTIF(OFFSET(class10_1,MATCH(Y$1,'10 класс'!$A:$A,0)-7+'Итог по классам'!$B198,,,),"ш")</f>
        <v>#N/A</v>
      </c>
      <c r="Z198" s="111" t="e">
        <f ca="1">COUNTIF(OFFSET(class10_2,MATCH(Z$1,'10 класс'!$A:$A,0)-7+'Итог по классам'!$B198,,,),"Ф")</f>
        <v>#N/A</v>
      </c>
      <c r="AA198" s="111" t="e">
        <f ca="1">COUNTIF(OFFSET(class10_2,MATCH(AA$1,'10 класс'!$A:$A,0)-7+'Итог по классам'!$B198,,,),"р")</f>
        <v>#N/A</v>
      </c>
      <c r="AB198" s="111" t="e">
        <f ca="1">COUNTIF(OFFSET(class10_2,MATCH(AB$1,'10 класс'!$A:$A,0)-7+'Итог по классам'!$B198,,,),"ш")</f>
        <v>#N/A</v>
      </c>
      <c r="AC198" s="112" t="e">
        <f t="shared" ref="AC198:AE198" ca="1" si="742">Z198+W198</f>
        <v>#N/A</v>
      </c>
      <c r="AD198" s="113" t="e">
        <f t="shared" ca="1" si="742"/>
        <v>#N/A</v>
      </c>
      <c r="AE198" s="113" t="e">
        <f t="shared" ca="1" si="742"/>
        <v>#N/A</v>
      </c>
      <c r="AF198" s="114" t="e">
        <f ca="1">COUNTIF(OFFSET(class10_1,MATCH(AF$1,'10 класс'!$A:$A,0)-7+'Итог по классам'!$B198,,,),"Ф")</f>
        <v>#N/A</v>
      </c>
      <c r="AG198" s="111" t="e">
        <f ca="1">COUNTIF(OFFSET(class10_1,MATCH(AG$1,'10 класс'!$A:$A,0)-7+'Итог по классам'!$B198,,,),"р")</f>
        <v>#N/A</v>
      </c>
      <c r="AH198" s="111" t="e">
        <f ca="1">COUNTIF(OFFSET(class10_1,MATCH(AH$1,'10 класс'!$A:$A,0)-7+'Итог по классам'!$B198,,,),"ш")</f>
        <v>#N/A</v>
      </c>
      <c r="AI198" s="111" t="e">
        <f ca="1">COUNTIF(OFFSET(class10_2,MATCH(AI$1,'10 класс'!$A:$A,0)-7+'Итог по классам'!$B198,,,),"Ф")</f>
        <v>#N/A</v>
      </c>
      <c r="AJ198" s="111" t="e">
        <f ca="1">COUNTIF(OFFSET(class10_2,MATCH(AJ$1,'10 класс'!$A:$A,0)-7+'Итог по классам'!$B198,,,),"р")</f>
        <v>#N/A</v>
      </c>
      <c r="AK198" s="111" t="e">
        <f ca="1">COUNTIF(OFFSET(class10_2,MATCH(AK$1,'10 класс'!$A:$A,0)-7+'Итог по классам'!$B198,,,),"ш")</f>
        <v>#N/A</v>
      </c>
      <c r="AL198" s="112" t="e">
        <f t="shared" ref="AL198:AN198" ca="1" si="743">AI198+AF198</f>
        <v>#N/A</v>
      </c>
      <c r="AM198" s="113" t="e">
        <f t="shared" ca="1" si="743"/>
        <v>#N/A</v>
      </c>
      <c r="AN198" s="113" t="e">
        <f t="shared" ca="1" si="743"/>
        <v>#N/A</v>
      </c>
    </row>
    <row r="199" spans="1:40" ht="15.75" x14ac:dyDescent="0.25">
      <c r="A199" s="68">
        <f t="shared" si="707"/>
        <v>1</v>
      </c>
      <c r="B199" s="23">
        <v>10</v>
      </c>
      <c r="C199" s="110" t="s">
        <v>121</v>
      </c>
      <c r="D199" s="110" t="s">
        <v>119</v>
      </c>
      <c r="E199" s="111">
        <f ca="1">COUNTIF(OFFSET(class10_1,MATCH(E$1,'10 класс'!$A:$A,0)-7+'Итог по классам'!$B199,,,),"Ф")</f>
        <v>0</v>
      </c>
      <c r="F199" s="111">
        <f ca="1">COUNTIF(OFFSET(class10_1,MATCH(F$1,'10 класс'!$A:$A,0)-7+'Итог по классам'!$B199,,,),"р")</f>
        <v>0</v>
      </c>
      <c r="G199" s="111">
        <f ca="1">COUNTIF(OFFSET(class10_1,MATCH(G$1,'10 класс'!$A:$A,0)-7+'Итог по классам'!$B199,,,),"ш")</f>
        <v>0</v>
      </c>
      <c r="H199" s="111">
        <f ca="1">COUNTIF(OFFSET(class10_2,MATCH(H$1,'10 класс'!$A:$A,0)-7+'Итог по классам'!$B199,,,),"Ф")</f>
        <v>0</v>
      </c>
      <c r="I199" s="111">
        <f ca="1">COUNTIF(OFFSET(class10_2,MATCH(I$1,'10 класс'!$A:$A,0)-7+'Итог по классам'!$B199,,,),"р")</f>
        <v>0</v>
      </c>
      <c r="J199" s="111">
        <f ca="1">COUNTIF(OFFSET(class10_2,MATCH(J$1,'10 класс'!$A:$A,0)-7+'Итог по классам'!$B199,,,),"ш")</f>
        <v>0</v>
      </c>
      <c r="K199" s="112">
        <f t="shared" ref="K199:M199" ca="1" si="744">H199+E199</f>
        <v>0</v>
      </c>
      <c r="L199" s="113">
        <f t="shared" ca="1" si="744"/>
        <v>0</v>
      </c>
      <c r="M199" s="113">
        <f t="shared" ca="1" si="744"/>
        <v>0</v>
      </c>
      <c r="N199" s="114" t="e">
        <f ca="1">COUNTIF(OFFSET(class10_1,MATCH(N$1,'10 класс'!$A:$A,0)-7+'Итог по классам'!$B199,,,),"Ф")</f>
        <v>#N/A</v>
      </c>
      <c r="O199" s="111" t="e">
        <f ca="1">COUNTIF(OFFSET(class10_1,MATCH(O$1,'10 класс'!$A:$A,0)-7+'Итог по классам'!$B199,,,),"р")</f>
        <v>#N/A</v>
      </c>
      <c r="P199" s="111" t="e">
        <f ca="1">COUNTIF(OFFSET(class10_1,MATCH(P$1,'10 класс'!$A:$A,0)-7+'Итог по классам'!$B199,,,),"ш")</f>
        <v>#N/A</v>
      </c>
      <c r="Q199" s="111" t="e">
        <f ca="1">COUNTIF(OFFSET(class10_2,MATCH(Q$1,'10 класс'!$A:$A,0)-7+'Итог по классам'!$B199,,,),"Ф")</f>
        <v>#N/A</v>
      </c>
      <c r="R199" s="111" t="e">
        <f ca="1">COUNTIF(OFFSET(class10_2,MATCH(R$1,'10 класс'!$A:$A,0)-7+'Итог по классам'!$B199,,,),"р")</f>
        <v>#N/A</v>
      </c>
      <c r="S199" s="111" t="e">
        <f ca="1">COUNTIF(OFFSET(class10_2,MATCH(S$1,'10 класс'!$A:$A,0)-7+'Итог по классам'!$B199,,,),"ш")</f>
        <v>#N/A</v>
      </c>
      <c r="T199" s="112" t="e">
        <f t="shared" ref="T199:V199" ca="1" si="745">Q199+N199</f>
        <v>#N/A</v>
      </c>
      <c r="U199" s="113" t="e">
        <f t="shared" ca="1" si="745"/>
        <v>#N/A</v>
      </c>
      <c r="V199" s="113" t="e">
        <f t="shared" ca="1" si="745"/>
        <v>#N/A</v>
      </c>
      <c r="W199" s="114" t="e">
        <f ca="1">COUNTIF(OFFSET(class10_1,MATCH(W$1,'10 класс'!$A:$A,0)-7+'Итог по классам'!$B199,,,),"Ф")</f>
        <v>#N/A</v>
      </c>
      <c r="X199" s="111" t="e">
        <f ca="1">COUNTIF(OFFSET(class10_1,MATCH(X$1,'10 класс'!$A:$A,0)-7+'Итог по классам'!$B199,,,),"р")</f>
        <v>#N/A</v>
      </c>
      <c r="Y199" s="111" t="e">
        <f ca="1">COUNTIF(OFFSET(class10_1,MATCH(Y$1,'10 класс'!$A:$A,0)-7+'Итог по классам'!$B199,,,),"ш")</f>
        <v>#N/A</v>
      </c>
      <c r="Z199" s="111" t="e">
        <f ca="1">COUNTIF(OFFSET(class10_2,MATCH(Z$1,'10 класс'!$A:$A,0)-7+'Итог по классам'!$B199,,,),"Ф")</f>
        <v>#N/A</v>
      </c>
      <c r="AA199" s="111" t="e">
        <f ca="1">COUNTIF(OFFSET(class10_2,MATCH(AA$1,'10 класс'!$A:$A,0)-7+'Итог по классам'!$B199,,,),"р")</f>
        <v>#N/A</v>
      </c>
      <c r="AB199" s="111" t="e">
        <f ca="1">COUNTIF(OFFSET(class10_2,MATCH(AB$1,'10 класс'!$A:$A,0)-7+'Итог по классам'!$B199,,,),"ш")</f>
        <v>#N/A</v>
      </c>
      <c r="AC199" s="112" t="e">
        <f t="shared" ref="AC199:AE199" ca="1" si="746">Z199+W199</f>
        <v>#N/A</v>
      </c>
      <c r="AD199" s="113" t="e">
        <f t="shared" ca="1" si="746"/>
        <v>#N/A</v>
      </c>
      <c r="AE199" s="113" t="e">
        <f t="shared" ca="1" si="746"/>
        <v>#N/A</v>
      </c>
      <c r="AF199" s="114" t="e">
        <f ca="1">COUNTIF(OFFSET(class10_1,MATCH(AF$1,'10 класс'!$A:$A,0)-7+'Итог по классам'!$B199,,,),"Ф")</f>
        <v>#N/A</v>
      </c>
      <c r="AG199" s="111" t="e">
        <f ca="1">COUNTIF(OFFSET(class10_1,MATCH(AG$1,'10 класс'!$A:$A,0)-7+'Итог по классам'!$B199,,,),"р")</f>
        <v>#N/A</v>
      </c>
      <c r="AH199" s="111" t="e">
        <f ca="1">COUNTIF(OFFSET(class10_1,MATCH(AH$1,'10 класс'!$A:$A,0)-7+'Итог по классам'!$B199,,,),"ш")</f>
        <v>#N/A</v>
      </c>
      <c r="AI199" s="111" t="e">
        <f ca="1">COUNTIF(OFFSET(class10_2,MATCH(AI$1,'10 класс'!$A:$A,0)-7+'Итог по классам'!$B199,,,),"Ф")</f>
        <v>#N/A</v>
      </c>
      <c r="AJ199" s="111" t="e">
        <f ca="1">COUNTIF(OFFSET(class10_2,MATCH(AJ$1,'10 класс'!$A:$A,0)-7+'Итог по классам'!$B199,,,),"р")</f>
        <v>#N/A</v>
      </c>
      <c r="AK199" s="111" t="e">
        <f ca="1">COUNTIF(OFFSET(class10_2,MATCH(AK$1,'10 класс'!$A:$A,0)-7+'Итог по классам'!$B199,,,),"ш")</f>
        <v>#N/A</v>
      </c>
      <c r="AL199" s="112" t="e">
        <f t="shared" ref="AL199:AN199" ca="1" si="747">AI199+AF199</f>
        <v>#N/A</v>
      </c>
      <c r="AM199" s="113" t="e">
        <f t="shared" ca="1" si="747"/>
        <v>#N/A</v>
      </c>
      <c r="AN199" s="113" t="e">
        <f t="shared" ca="1" si="747"/>
        <v>#N/A</v>
      </c>
    </row>
    <row r="200" spans="1:40" ht="15.75" x14ac:dyDescent="0.25">
      <c r="A200" s="68">
        <f t="shared" si="707"/>
        <v>1</v>
      </c>
      <c r="B200" s="23">
        <v>11</v>
      </c>
      <c r="C200" s="110" t="s">
        <v>122</v>
      </c>
      <c r="D200" s="110" t="s">
        <v>119</v>
      </c>
      <c r="E200" s="111">
        <f ca="1">COUNTIF(OFFSET(class10_1,MATCH(E$1,'10 класс'!$A:$A,0)-7+'Итог по классам'!$B200,,,),"Ф")</f>
        <v>0</v>
      </c>
      <c r="F200" s="111">
        <f ca="1">COUNTIF(OFFSET(class10_1,MATCH(F$1,'10 класс'!$A:$A,0)-7+'Итог по классам'!$B200,,,),"р")</f>
        <v>0</v>
      </c>
      <c r="G200" s="111">
        <f ca="1">COUNTIF(OFFSET(class10_1,MATCH(G$1,'10 класс'!$A:$A,0)-7+'Итог по классам'!$B200,,,),"ш")</f>
        <v>0</v>
      </c>
      <c r="H200" s="111">
        <f ca="1">COUNTIF(OFFSET(class10_2,MATCH(H$1,'10 класс'!$A:$A,0)-7+'Итог по классам'!$B200,,,),"Ф")</f>
        <v>0</v>
      </c>
      <c r="I200" s="111">
        <f ca="1">COUNTIF(OFFSET(class10_2,MATCH(I$1,'10 класс'!$A:$A,0)-7+'Итог по классам'!$B200,,,),"р")</f>
        <v>0</v>
      </c>
      <c r="J200" s="111">
        <f ca="1">COUNTIF(OFFSET(class10_2,MATCH(J$1,'10 класс'!$A:$A,0)-7+'Итог по классам'!$B200,,,),"ш")</f>
        <v>0</v>
      </c>
      <c r="K200" s="112">
        <f t="shared" ref="K200:M200" ca="1" si="748">H200+E200</f>
        <v>0</v>
      </c>
      <c r="L200" s="113">
        <f t="shared" ca="1" si="748"/>
        <v>0</v>
      </c>
      <c r="M200" s="113">
        <f t="shared" ca="1" si="748"/>
        <v>0</v>
      </c>
      <c r="N200" s="114" t="e">
        <f ca="1">COUNTIF(OFFSET(class10_1,MATCH(N$1,'10 класс'!$A:$A,0)-7+'Итог по классам'!$B200,,,),"Ф")</f>
        <v>#N/A</v>
      </c>
      <c r="O200" s="111" t="e">
        <f ca="1">COUNTIF(OFFSET(class10_1,MATCH(O$1,'10 класс'!$A:$A,0)-7+'Итог по классам'!$B200,,,),"р")</f>
        <v>#N/A</v>
      </c>
      <c r="P200" s="111" t="e">
        <f ca="1">COUNTIF(OFFSET(class10_1,MATCH(P$1,'10 класс'!$A:$A,0)-7+'Итог по классам'!$B200,,,),"ш")</f>
        <v>#N/A</v>
      </c>
      <c r="Q200" s="111" t="e">
        <f ca="1">COUNTIF(OFFSET(class10_2,MATCH(Q$1,'10 класс'!$A:$A,0)-7+'Итог по классам'!$B200,,,),"Ф")</f>
        <v>#N/A</v>
      </c>
      <c r="R200" s="111" t="e">
        <f ca="1">COUNTIF(OFFSET(class10_2,MATCH(R$1,'10 класс'!$A:$A,0)-7+'Итог по классам'!$B200,,,),"р")</f>
        <v>#N/A</v>
      </c>
      <c r="S200" s="111" t="e">
        <f ca="1">COUNTIF(OFFSET(class10_2,MATCH(S$1,'10 класс'!$A:$A,0)-7+'Итог по классам'!$B200,,,),"ш")</f>
        <v>#N/A</v>
      </c>
      <c r="T200" s="112" t="e">
        <f t="shared" ref="T200:V200" ca="1" si="749">Q200+N200</f>
        <v>#N/A</v>
      </c>
      <c r="U200" s="113" t="e">
        <f t="shared" ca="1" si="749"/>
        <v>#N/A</v>
      </c>
      <c r="V200" s="113" t="e">
        <f t="shared" ca="1" si="749"/>
        <v>#N/A</v>
      </c>
      <c r="W200" s="114" t="e">
        <f ca="1">COUNTIF(OFFSET(class10_1,MATCH(W$1,'10 класс'!$A:$A,0)-7+'Итог по классам'!$B200,,,),"Ф")</f>
        <v>#N/A</v>
      </c>
      <c r="X200" s="111" t="e">
        <f ca="1">COUNTIF(OFFSET(class10_1,MATCH(X$1,'10 класс'!$A:$A,0)-7+'Итог по классам'!$B200,,,),"р")</f>
        <v>#N/A</v>
      </c>
      <c r="Y200" s="111" t="e">
        <f ca="1">COUNTIF(OFFSET(class10_1,MATCH(Y$1,'10 класс'!$A:$A,0)-7+'Итог по классам'!$B200,,,),"ш")</f>
        <v>#N/A</v>
      </c>
      <c r="Z200" s="111" t="e">
        <f ca="1">COUNTIF(OFFSET(class10_2,MATCH(Z$1,'10 класс'!$A:$A,0)-7+'Итог по классам'!$B200,,,),"Ф")</f>
        <v>#N/A</v>
      </c>
      <c r="AA200" s="111" t="e">
        <f ca="1">COUNTIF(OFFSET(class10_2,MATCH(AA$1,'10 класс'!$A:$A,0)-7+'Итог по классам'!$B200,,,),"р")</f>
        <v>#N/A</v>
      </c>
      <c r="AB200" s="111" t="e">
        <f ca="1">COUNTIF(OFFSET(class10_2,MATCH(AB$1,'10 класс'!$A:$A,0)-7+'Итог по классам'!$B200,,,),"ш")</f>
        <v>#N/A</v>
      </c>
      <c r="AC200" s="112" t="e">
        <f t="shared" ref="AC200:AE200" ca="1" si="750">Z200+W200</f>
        <v>#N/A</v>
      </c>
      <c r="AD200" s="113" t="e">
        <f t="shared" ca="1" si="750"/>
        <v>#N/A</v>
      </c>
      <c r="AE200" s="113" t="e">
        <f t="shared" ca="1" si="750"/>
        <v>#N/A</v>
      </c>
      <c r="AF200" s="114" t="e">
        <f ca="1">COUNTIF(OFFSET(class10_1,MATCH(AF$1,'10 класс'!$A:$A,0)-7+'Итог по классам'!$B200,,,),"Ф")</f>
        <v>#N/A</v>
      </c>
      <c r="AG200" s="111" t="e">
        <f ca="1">COUNTIF(OFFSET(class10_1,MATCH(AG$1,'10 класс'!$A:$A,0)-7+'Итог по классам'!$B200,,,),"р")</f>
        <v>#N/A</v>
      </c>
      <c r="AH200" s="111" t="e">
        <f ca="1">COUNTIF(OFFSET(class10_1,MATCH(AH$1,'10 класс'!$A:$A,0)-7+'Итог по классам'!$B200,,,),"ш")</f>
        <v>#N/A</v>
      </c>
      <c r="AI200" s="111" t="e">
        <f ca="1">COUNTIF(OFFSET(class10_2,MATCH(AI$1,'10 класс'!$A:$A,0)-7+'Итог по классам'!$B200,,,),"Ф")</f>
        <v>#N/A</v>
      </c>
      <c r="AJ200" s="111" t="e">
        <f ca="1">COUNTIF(OFFSET(class10_2,MATCH(AJ$1,'10 класс'!$A:$A,0)-7+'Итог по классам'!$B200,,,),"р")</f>
        <v>#N/A</v>
      </c>
      <c r="AK200" s="111" t="e">
        <f ca="1">COUNTIF(OFFSET(class10_2,MATCH(AK$1,'10 класс'!$A:$A,0)-7+'Итог по классам'!$B200,,,),"ш")</f>
        <v>#N/A</v>
      </c>
      <c r="AL200" s="112" t="e">
        <f t="shared" ref="AL200:AN200" ca="1" si="751">AI200+AF200</f>
        <v>#N/A</v>
      </c>
      <c r="AM200" s="113" t="e">
        <f t="shared" ca="1" si="751"/>
        <v>#N/A</v>
      </c>
      <c r="AN200" s="113" t="e">
        <f t="shared" ca="1" si="751"/>
        <v>#N/A</v>
      </c>
    </row>
    <row r="201" spans="1:40" ht="15.75" x14ac:dyDescent="0.25">
      <c r="A201" s="68">
        <f t="shared" si="707"/>
        <v>1</v>
      </c>
      <c r="B201" s="23">
        <v>12</v>
      </c>
      <c r="C201" s="110" t="s">
        <v>115</v>
      </c>
      <c r="D201" s="110" t="s">
        <v>119</v>
      </c>
      <c r="E201" s="111">
        <f ca="1">COUNTIF(OFFSET(class10_1,MATCH(E$1,'10 класс'!$A:$A,0)-7+'Итог по классам'!$B201,,,),"Ф")</f>
        <v>0</v>
      </c>
      <c r="F201" s="111">
        <f ca="1">COUNTIF(OFFSET(class10_1,MATCH(F$1,'10 класс'!$A:$A,0)-7+'Итог по классам'!$B201,,,),"р")</f>
        <v>0</v>
      </c>
      <c r="G201" s="111">
        <f ca="1">COUNTIF(OFFSET(class10_1,MATCH(G$1,'10 класс'!$A:$A,0)-7+'Итог по классам'!$B201,,,),"ш")</f>
        <v>1</v>
      </c>
      <c r="H201" s="111">
        <f ca="1">COUNTIF(OFFSET(class10_2,MATCH(H$1,'10 класс'!$A:$A,0)-7+'Итог по классам'!$B201,,,),"Ф")</f>
        <v>0</v>
      </c>
      <c r="I201" s="111">
        <f ca="1">COUNTIF(OFFSET(class10_2,MATCH(I$1,'10 класс'!$A:$A,0)-7+'Итог по классам'!$B201,,,),"р")</f>
        <v>0</v>
      </c>
      <c r="J201" s="111">
        <f ca="1">COUNTIF(OFFSET(class10_2,MATCH(J$1,'10 класс'!$A:$A,0)-7+'Итог по классам'!$B201,,,),"ш")</f>
        <v>1</v>
      </c>
      <c r="K201" s="112">
        <f t="shared" ref="K201:M201" ca="1" si="752">H201+E201</f>
        <v>0</v>
      </c>
      <c r="L201" s="113">
        <f t="shared" ca="1" si="752"/>
        <v>0</v>
      </c>
      <c r="M201" s="113">
        <f t="shared" ca="1" si="752"/>
        <v>2</v>
      </c>
      <c r="N201" s="114" t="e">
        <f ca="1">COUNTIF(OFFSET(class10_1,MATCH(N$1,'10 класс'!$A:$A,0)-7+'Итог по классам'!$B201,,,),"Ф")</f>
        <v>#N/A</v>
      </c>
      <c r="O201" s="111" t="e">
        <f ca="1">COUNTIF(OFFSET(class10_1,MATCH(O$1,'10 класс'!$A:$A,0)-7+'Итог по классам'!$B201,,,),"р")</f>
        <v>#N/A</v>
      </c>
      <c r="P201" s="111" t="e">
        <f ca="1">COUNTIF(OFFSET(class10_1,MATCH(P$1,'10 класс'!$A:$A,0)-7+'Итог по классам'!$B201,,,),"ш")</f>
        <v>#N/A</v>
      </c>
      <c r="Q201" s="111" t="e">
        <f ca="1">COUNTIF(OFFSET(class10_2,MATCH(Q$1,'10 класс'!$A:$A,0)-7+'Итог по классам'!$B201,,,),"Ф")</f>
        <v>#N/A</v>
      </c>
      <c r="R201" s="111" t="e">
        <f ca="1">COUNTIF(OFFSET(class10_2,MATCH(R$1,'10 класс'!$A:$A,0)-7+'Итог по классам'!$B201,,,),"р")</f>
        <v>#N/A</v>
      </c>
      <c r="S201" s="111" t="e">
        <f ca="1">COUNTIF(OFFSET(class10_2,MATCH(S$1,'10 класс'!$A:$A,0)-7+'Итог по классам'!$B201,,,),"ш")</f>
        <v>#N/A</v>
      </c>
      <c r="T201" s="112" t="e">
        <f t="shared" ref="T201:V201" ca="1" si="753">Q201+N201</f>
        <v>#N/A</v>
      </c>
      <c r="U201" s="113" t="e">
        <f t="shared" ca="1" si="753"/>
        <v>#N/A</v>
      </c>
      <c r="V201" s="113" t="e">
        <f t="shared" ca="1" si="753"/>
        <v>#N/A</v>
      </c>
      <c r="W201" s="114" t="e">
        <f ca="1">COUNTIF(OFFSET(class10_1,MATCH(W$1,'10 класс'!$A:$A,0)-7+'Итог по классам'!$B201,,,),"Ф")</f>
        <v>#N/A</v>
      </c>
      <c r="X201" s="111" t="e">
        <f ca="1">COUNTIF(OFFSET(class10_1,MATCH(X$1,'10 класс'!$A:$A,0)-7+'Итог по классам'!$B201,,,),"р")</f>
        <v>#N/A</v>
      </c>
      <c r="Y201" s="111" t="e">
        <f ca="1">COUNTIF(OFFSET(class10_1,MATCH(Y$1,'10 класс'!$A:$A,0)-7+'Итог по классам'!$B201,,,),"ш")</f>
        <v>#N/A</v>
      </c>
      <c r="Z201" s="111" t="e">
        <f ca="1">COUNTIF(OFFSET(class10_2,MATCH(Z$1,'10 класс'!$A:$A,0)-7+'Итог по классам'!$B201,,,),"Ф")</f>
        <v>#N/A</v>
      </c>
      <c r="AA201" s="111" t="e">
        <f ca="1">COUNTIF(OFFSET(class10_2,MATCH(AA$1,'10 класс'!$A:$A,0)-7+'Итог по классам'!$B201,,,),"р")</f>
        <v>#N/A</v>
      </c>
      <c r="AB201" s="111" t="e">
        <f ca="1">COUNTIF(OFFSET(class10_2,MATCH(AB$1,'10 класс'!$A:$A,0)-7+'Итог по классам'!$B201,,,),"ш")</f>
        <v>#N/A</v>
      </c>
      <c r="AC201" s="112" t="e">
        <f t="shared" ref="AC201:AE201" ca="1" si="754">Z201+W201</f>
        <v>#N/A</v>
      </c>
      <c r="AD201" s="113" t="e">
        <f t="shared" ca="1" si="754"/>
        <v>#N/A</v>
      </c>
      <c r="AE201" s="113" t="e">
        <f t="shared" ca="1" si="754"/>
        <v>#N/A</v>
      </c>
      <c r="AF201" s="114" t="e">
        <f ca="1">COUNTIF(OFFSET(class10_1,MATCH(AF$1,'10 класс'!$A:$A,0)-7+'Итог по классам'!$B201,,,),"Ф")</f>
        <v>#N/A</v>
      </c>
      <c r="AG201" s="111" t="e">
        <f ca="1">COUNTIF(OFFSET(class10_1,MATCH(AG$1,'10 класс'!$A:$A,0)-7+'Итог по классам'!$B201,,,),"р")</f>
        <v>#N/A</v>
      </c>
      <c r="AH201" s="111" t="e">
        <f ca="1">COUNTIF(OFFSET(class10_1,MATCH(AH$1,'10 класс'!$A:$A,0)-7+'Итог по классам'!$B201,,,),"ш")</f>
        <v>#N/A</v>
      </c>
      <c r="AI201" s="111" t="e">
        <f ca="1">COUNTIF(OFFSET(class10_2,MATCH(AI$1,'10 класс'!$A:$A,0)-7+'Итог по классам'!$B201,,,),"Ф")</f>
        <v>#N/A</v>
      </c>
      <c r="AJ201" s="111" t="e">
        <f ca="1">COUNTIF(OFFSET(class10_2,MATCH(AJ$1,'10 класс'!$A:$A,0)-7+'Итог по классам'!$B201,,,),"р")</f>
        <v>#N/A</v>
      </c>
      <c r="AK201" s="111" t="e">
        <f ca="1">COUNTIF(OFFSET(class10_2,MATCH(AK$1,'10 класс'!$A:$A,0)-7+'Итог по классам'!$B201,,,),"ш")</f>
        <v>#N/A</v>
      </c>
      <c r="AL201" s="112" t="e">
        <f t="shared" ref="AL201:AN201" ca="1" si="755">AI201+AF201</f>
        <v>#N/A</v>
      </c>
      <c r="AM201" s="113" t="e">
        <f t="shared" ca="1" si="755"/>
        <v>#N/A</v>
      </c>
      <c r="AN201" s="113" t="e">
        <f t="shared" ca="1" si="755"/>
        <v>#N/A</v>
      </c>
    </row>
    <row r="202" spans="1:40" ht="15.75" x14ac:dyDescent="0.25">
      <c r="A202" s="68">
        <f t="shared" si="707"/>
        <v>1</v>
      </c>
      <c r="B202" s="23">
        <v>13</v>
      </c>
      <c r="C202" s="110" t="s">
        <v>123</v>
      </c>
      <c r="D202" s="110" t="s">
        <v>119</v>
      </c>
      <c r="E202" s="111">
        <f ca="1">COUNTIF(OFFSET(class10_1,MATCH(E$1,'10 класс'!$A:$A,0)-7+'Итог по классам'!$B202,,,),"Ф")</f>
        <v>0</v>
      </c>
      <c r="F202" s="111">
        <f ca="1">COUNTIF(OFFSET(class10_1,MATCH(F$1,'10 класс'!$A:$A,0)-7+'Итог по классам'!$B202,,,),"р")</f>
        <v>0</v>
      </c>
      <c r="G202" s="111">
        <f ca="1">COUNTIF(OFFSET(class10_1,MATCH(G$1,'10 класс'!$A:$A,0)-7+'Итог по классам'!$B202,,,),"ш")</f>
        <v>0</v>
      </c>
      <c r="H202" s="111">
        <f ca="1">COUNTIF(OFFSET(class10_2,MATCH(H$1,'10 класс'!$A:$A,0)-7+'Итог по классам'!$B202,,,),"Ф")</f>
        <v>0</v>
      </c>
      <c r="I202" s="111">
        <f ca="1">COUNTIF(OFFSET(class10_2,MATCH(I$1,'10 класс'!$A:$A,0)-7+'Итог по классам'!$B202,,,),"р")</f>
        <v>0</v>
      </c>
      <c r="J202" s="111">
        <f ca="1">COUNTIF(OFFSET(class10_2,MATCH(J$1,'10 класс'!$A:$A,0)-7+'Итог по классам'!$B202,,,),"ш")</f>
        <v>0</v>
      </c>
      <c r="K202" s="112">
        <f t="shared" ref="K202:M202" ca="1" si="756">H202+E202</f>
        <v>0</v>
      </c>
      <c r="L202" s="113">
        <f t="shared" ca="1" si="756"/>
        <v>0</v>
      </c>
      <c r="M202" s="113">
        <f t="shared" ca="1" si="756"/>
        <v>0</v>
      </c>
      <c r="N202" s="114" t="e">
        <f ca="1">COUNTIF(OFFSET(class10_1,MATCH(N$1,'10 класс'!$A:$A,0)-7+'Итог по классам'!$B202,,,),"Ф")</f>
        <v>#N/A</v>
      </c>
      <c r="O202" s="111" t="e">
        <f ca="1">COUNTIF(OFFSET(class10_1,MATCH(O$1,'10 класс'!$A:$A,0)-7+'Итог по классам'!$B202,,,),"р")</f>
        <v>#N/A</v>
      </c>
      <c r="P202" s="111" t="e">
        <f ca="1">COUNTIF(OFFSET(class10_1,MATCH(P$1,'10 класс'!$A:$A,0)-7+'Итог по классам'!$B202,,,),"ш")</f>
        <v>#N/A</v>
      </c>
      <c r="Q202" s="111" t="e">
        <f ca="1">COUNTIF(OFFSET(class10_2,MATCH(Q$1,'10 класс'!$A:$A,0)-7+'Итог по классам'!$B202,,,),"Ф")</f>
        <v>#N/A</v>
      </c>
      <c r="R202" s="111" t="e">
        <f ca="1">COUNTIF(OFFSET(class10_2,MATCH(R$1,'10 класс'!$A:$A,0)-7+'Итог по классам'!$B202,,,),"р")</f>
        <v>#N/A</v>
      </c>
      <c r="S202" s="111" t="e">
        <f ca="1">COUNTIF(OFFSET(class10_2,MATCH(S$1,'10 класс'!$A:$A,0)-7+'Итог по классам'!$B202,,,),"ш")</f>
        <v>#N/A</v>
      </c>
      <c r="T202" s="112" t="e">
        <f t="shared" ref="T202:V202" ca="1" si="757">Q202+N202</f>
        <v>#N/A</v>
      </c>
      <c r="U202" s="113" t="e">
        <f t="shared" ca="1" si="757"/>
        <v>#N/A</v>
      </c>
      <c r="V202" s="113" t="e">
        <f t="shared" ca="1" si="757"/>
        <v>#N/A</v>
      </c>
      <c r="W202" s="114" t="e">
        <f ca="1">COUNTIF(OFFSET(class10_1,MATCH(W$1,'10 класс'!$A:$A,0)-7+'Итог по классам'!$B202,,,),"Ф")</f>
        <v>#N/A</v>
      </c>
      <c r="X202" s="111" t="e">
        <f ca="1">COUNTIF(OFFSET(class10_1,MATCH(X$1,'10 класс'!$A:$A,0)-7+'Итог по классам'!$B202,,,),"р")</f>
        <v>#N/A</v>
      </c>
      <c r="Y202" s="111" t="e">
        <f ca="1">COUNTIF(OFFSET(class10_1,MATCH(Y$1,'10 класс'!$A:$A,0)-7+'Итог по классам'!$B202,,,),"ш")</f>
        <v>#N/A</v>
      </c>
      <c r="Z202" s="111" t="e">
        <f ca="1">COUNTIF(OFFSET(class10_2,MATCH(Z$1,'10 класс'!$A:$A,0)-7+'Итог по классам'!$B202,,,),"Ф")</f>
        <v>#N/A</v>
      </c>
      <c r="AA202" s="111" t="e">
        <f ca="1">COUNTIF(OFFSET(class10_2,MATCH(AA$1,'10 класс'!$A:$A,0)-7+'Итог по классам'!$B202,,,),"р")</f>
        <v>#N/A</v>
      </c>
      <c r="AB202" s="111" t="e">
        <f ca="1">COUNTIF(OFFSET(class10_2,MATCH(AB$1,'10 класс'!$A:$A,0)-7+'Итог по классам'!$B202,,,),"ш")</f>
        <v>#N/A</v>
      </c>
      <c r="AC202" s="112" t="e">
        <f t="shared" ref="AC202:AE202" ca="1" si="758">Z202+W202</f>
        <v>#N/A</v>
      </c>
      <c r="AD202" s="113" t="e">
        <f t="shared" ca="1" si="758"/>
        <v>#N/A</v>
      </c>
      <c r="AE202" s="113" t="e">
        <f t="shared" ca="1" si="758"/>
        <v>#N/A</v>
      </c>
      <c r="AF202" s="114" t="e">
        <f ca="1">COUNTIF(OFFSET(class10_1,MATCH(AF$1,'10 класс'!$A:$A,0)-7+'Итог по классам'!$B202,,,),"Ф")</f>
        <v>#N/A</v>
      </c>
      <c r="AG202" s="111" t="e">
        <f ca="1">COUNTIF(OFFSET(class10_1,MATCH(AG$1,'10 класс'!$A:$A,0)-7+'Итог по классам'!$B202,,,),"р")</f>
        <v>#N/A</v>
      </c>
      <c r="AH202" s="111" t="e">
        <f ca="1">COUNTIF(OFFSET(class10_1,MATCH(AH$1,'10 класс'!$A:$A,0)-7+'Итог по классам'!$B202,,,),"ш")</f>
        <v>#N/A</v>
      </c>
      <c r="AI202" s="111" t="e">
        <f ca="1">COUNTIF(OFFSET(class10_2,MATCH(AI$1,'10 класс'!$A:$A,0)-7+'Итог по классам'!$B202,,,),"Ф")</f>
        <v>#N/A</v>
      </c>
      <c r="AJ202" s="111" t="e">
        <f ca="1">COUNTIF(OFFSET(class10_2,MATCH(AJ$1,'10 класс'!$A:$A,0)-7+'Итог по классам'!$B202,,,),"р")</f>
        <v>#N/A</v>
      </c>
      <c r="AK202" s="111" t="e">
        <f ca="1">COUNTIF(OFFSET(class10_2,MATCH(AK$1,'10 класс'!$A:$A,0)-7+'Итог по классам'!$B202,,,),"ш")</f>
        <v>#N/A</v>
      </c>
      <c r="AL202" s="112" t="e">
        <f t="shared" ref="AL202:AN202" ca="1" si="759">AI202+AF202</f>
        <v>#N/A</v>
      </c>
      <c r="AM202" s="113" t="e">
        <f t="shared" ca="1" si="759"/>
        <v>#N/A</v>
      </c>
      <c r="AN202" s="113" t="e">
        <f t="shared" ca="1" si="759"/>
        <v>#N/A</v>
      </c>
    </row>
    <row r="203" spans="1:40" ht="15.75" x14ac:dyDescent="0.25">
      <c r="A203" s="68">
        <f t="shared" si="707"/>
        <v>1</v>
      </c>
      <c r="B203" s="23">
        <v>14</v>
      </c>
      <c r="C203" s="110" t="s">
        <v>124</v>
      </c>
      <c r="D203" s="110" t="s">
        <v>119</v>
      </c>
      <c r="E203" s="111">
        <f ca="1">COUNTIF(OFFSET(class10_1,MATCH(E$1,'10 класс'!$A:$A,0)-7+'Итог по классам'!$B203,,,),"Ф")</f>
        <v>0</v>
      </c>
      <c r="F203" s="111">
        <f ca="1">COUNTIF(OFFSET(class10_1,MATCH(F$1,'10 класс'!$A:$A,0)-7+'Итог по классам'!$B203,,,),"р")</f>
        <v>0</v>
      </c>
      <c r="G203" s="111">
        <f ca="1">COUNTIF(OFFSET(class10_1,MATCH(G$1,'10 класс'!$A:$A,0)-7+'Итог по классам'!$B203,,,),"ш")</f>
        <v>2</v>
      </c>
      <c r="H203" s="111">
        <f ca="1">COUNTIF(OFFSET(class10_2,MATCH(H$1,'10 класс'!$A:$A,0)-7+'Итог по классам'!$B203,,,),"Ф")</f>
        <v>1</v>
      </c>
      <c r="I203" s="111">
        <f ca="1">COUNTIF(OFFSET(class10_2,MATCH(I$1,'10 класс'!$A:$A,0)-7+'Итог по классам'!$B203,,,),"р")</f>
        <v>0</v>
      </c>
      <c r="J203" s="111">
        <f ca="1">COUNTIF(OFFSET(class10_2,MATCH(J$1,'10 класс'!$A:$A,0)-7+'Итог по классам'!$B203,,,),"ш")</f>
        <v>2</v>
      </c>
      <c r="K203" s="112">
        <f t="shared" ref="K203:M203" ca="1" si="760">H203+E203</f>
        <v>1</v>
      </c>
      <c r="L203" s="113">
        <f t="shared" ca="1" si="760"/>
        <v>0</v>
      </c>
      <c r="M203" s="113">
        <f t="shared" ca="1" si="760"/>
        <v>4</v>
      </c>
      <c r="N203" s="114" t="e">
        <f ca="1">COUNTIF(OFFSET(class10_1,MATCH(N$1,'10 класс'!$A:$A,0)-7+'Итог по классам'!$B203,,,),"Ф")</f>
        <v>#N/A</v>
      </c>
      <c r="O203" s="111" t="e">
        <f ca="1">COUNTIF(OFFSET(class10_1,MATCH(O$1,'10 класс'!$A:$A,0)-7+'Итог по классам'!$B203,,,),"р")</f>
        <v>#N/A</v>
      </c>
      <c r="P203" s="111" t="e">
        <f ca="1">COUNTIF(OFFSET(class10_1,MATCH(P$1,'10 класс'!$A:$A,0)-7+'Итог по классам'!$B203,,,),"ш")</f>
        <v>#N/A</v>
      </c>
      <c r="Q203" s="111" t="e">
        <f ca="1">COUNTIF(OFFSET(class10_2,MATCH(Q$1,'10 класс'!$A:$A,0)-7+'Итог по классам'!$B203,,,),"Ф")</f>
        <v>#N/A</v>
      </c>
      <c r="R203" s="111" t="e">
        <f ca="1">COUNTIF(OFFSET(class10_2,MATCH(R$1,'10 класс'!$A:$A,0)-7+'Итог по классам'!$B203,,,),"р")</f>
        <v>#N/A</v>
      </c>
      <c r="S203" s="111" t="e">
        <f ca="1">COUNTIF(OFFSET(class10_2,MATCH(S$1,'10 класс'!$A:$A,0)-7+'Итог по классам'!$B203,,,),"ш")</f>
        <v>#N/A</v>
      </c>
      <c r="T203" s="112" t="e">
        <f t="shared" ref="T203:V203" ca="1" si="761">Q203+N203</f>
        <v>#N/A</v>
      </c>
      <c r="U203" s="113" t="e">
        <f t="shared" ca="1" si="761"/>
        <v>#N/A</v>
      </c>
      <c r="V203" s="113" t="e">
        <f t="shared" ca="1" si="761"/>
        <v>#N/A</v>
      </c>
      <c r="W203" s="114" t="e">
        <f ca="1">COUNTIF(OFFSET(class10_1,MATCH(W$1,'10 класс'!$A:$A,0)-7+'Итог по классам'!$B203,,,),"Ф")</f>
        <v>#N/A</v>
      </c>
      <c r="X203" s="111" t="e">
        <f ca="1">COUNTIF(OFFSET(class10_1,MATCH(X$1,'10 класс'!$A:$A,0)-7+'Итог по классам'!$B203,,,),"р")</f>
        <v>#N/A</v>
      </c>
      <c r="Y203" s="111" t="e">
        <f ca="1">COUNTIF(OFFSET(class10_1,MATCH(Y$1,'10 класс'!$A:$A,0)-7+'Итог по классам'!$B203,,,),"ш")</f>
        <v>#N/A</v>
      </c>
      <c r="Z203" s="111" t="e">
        <f ca="1">COUNTIF(OFFSET(class10_2,MATCH(Z$1,'10 класс'!$A:$A,0)-7+'Итог по классам'!$B203,,,),"Ф")</f>
        <v>#N/A</v>
      </c>
      <c r="AA203" s="111" t="e">
        <f ca="1">COUNTIF(OFFSET(class10_2,MATCH(AA$1,'10 класс'!$A:$A,0)-7+'Итог по классам'!$B203,,,),"р")</f>
        <v>#N/A</v>
      </c>
      <c r="AB203" s="111" t="e">
        <f ca="1">COUNTIF(OFFSET(class10_2,MATCH(AB$1,'10 класс'!$A:$A,0)-7+'Итог по классам'!$B203,,,),"ш")</f>
        <v>#N/A</v>
      </c>
      <c r="AC203" s="112" t="e">
        <f t="shared" ref="AC203:AE203" ca="1" si="762">Z203+W203</f>
        <v>#N/A</v>
      </c>
      <c r="AD203" s="113" t="e">
        <f t="shared" ca="1" si="762"/>
        <v>#N/A</v>
      </c>
      <c r="AE203" s="113" t="e">
        <f t="shared" ca="1" si="762"/>
        <v>#N/A</v>
      </c>
      <c r="AF203" s="114" t="e">
        <f ca="1">COUNTIF(OFFSET(class10_1,MATCH(AF$1,'10 класс'!$A:$A,0)-7+'Итог по классам'!$B203,,,),"Ф")</f>
        <v>#N/A</v>
      </c>
      <c r="AG203" s="111" t="e">
        <f ca="1">COUNTIF(OFFSET(class10_1,MATCH(AG$1,'10 класс'!$A:$A,0)-7+'Итог по классам'!$B203,,,),"р")</f>
        <v>#N/A</v>
      </c>
      <c r="AH203" s="111" t="e">
        <f ca="1">COUNTIF(OFFSET(class10_1,MATCH(AH$1,'10 класс'!$A:$A,0)-7+'Итог по классам'!$B203,,,),"ш")</f>
        <v>#N/A</v>
      </c>
      <c r="AI203" s="111" t="e">
        <f ca="1">COUNTIF(OFFSET(class10_2,MATCH(AI$1,'10 класс'!$A:$A,0)-7+'Итог по классам'!$B203,,,),"Ф")</f>
        <v>#N/A</v>
      </c>
      <c r="AJ203" s="111" t="e">
        <f ca="1">COUNTIF(OFFSET(class10_2,MATCH(AJ$1,'10 класс'!$A:$A,0)-7+'Итог по классам'!$B203,,,),"р")</f>
        <v>#N/A</v>
      </c>
      <c r="AK203" s="111" t="e">
        <f ca="1">COUNTIF(OFFSET(class10_2,MATCH(AK$1,'10 класс'!$A:$A,0)-7+'Итог по классам'!$B203,,,),"ш")</f>
        <v>#N/A</v>
      </c>
      <c r="AL203" s="112" t="e">
        <f t="shared" ref="AL203:AN203" ca="1" si="763">AI203+AF203</f>
        <v>#N/A</v>
      </c>
      <c r="AM203" s="113" t="e">
        <f t="shared" ca="1" si="763"/>
        <v>#N/A</v>
      </c>
      <c r="AN203" s="113" t="e">
        <f t="shared" ca="1" si="763"/>
        <v>#N/A</v>
      </c>
    </row>
    <row r="204" spans="1:40" ht="15.75" x14ac:dyDescent="0.25">
      <c r="A204" s="68">
        <f t="shared" si="707"/>
        <v>1</v>
      </c>
      <c r="B204" s="23">
        <v>15</v>
      </c>
      <c r="C204" s="110" t="s">
        <v>111</v>
      </c>
      <c r="D204" s="110" t="s">
        <v>119</v>
      </c>
      <c r="E204" s="111">
        <f ca="1">COUNTIF(OFFSET(class10_1,MATCH(E$1,'10 класс'!$A:$A,0)-7+'Итог по классам'!$B204,,,),"Ф")</f>
        <v>0</v>
      </c>
      <c r="F204" s="111">
        <f ca="1">COUNTIF(OFFSET(class10_1,MATCH(F$1,'10 класс'!$A:$A,0)-7+'Итог по классам'!$B204,,,),"р")</f>
        <v>0</v>
      </c>
      <c r="G204" s="111">
        <f ca="1">COUNTIF(OFFSET(class10_1,MATCH(G$1,'10 класс'!$A:$A,0)-7+'Итог по классам'!$B204,,,),"ш")</f>
        <v>1</v>
      </c>
      <c r="H204" s="111">
        <f ca="1">COUNTIF(OFFSET(class10_2,MATCH(H$1,'10 класс'!$A:$A,0)-7+'Итог по классам'!$B204,,,),"Ф")</f>
        <v>0</v>
      </c>
      <c r="I204" s="111">
        <f ca="1">COUNTIF(OFFSET(class10_2,MATCH(I$1,'10 класс'!$A:$A,0)-7+'Итог по классам'!$B204,,,),"р")</f>
        <v>0</v>
      </c>
      <c r="J204" s="111">
        <f ca="1">COUNTIF(OFFSET(class10_2,MATCH(J$1,'10 класс'!$A:$A,0)-7+'Итог по классам'!$B204,,,),"ш")</f>
        <v>3</v>
      </c>
      <c r="K204" s="112">
        <f t="shared" ref="K204:M204" ca="1" si="764">H204+E204</f>
        <v>0</v>
      </c>
      <c r="L204" s="113">
        <f t="shared" ca="1" si="764"/>
        <v>0</v>
      </c>
      <c r="M204" s="113">
        <f t="shared" ca="1" si="764"/>
        <v>4</v>
      </c>
      <c r="N204" s="114" t="e">
        <f ca="1">COUNTIF(OFFSET(class10_1,MATCH(N$1,'10 класс'!$A:$A,0)-7+'Итог по классам'!$B204,,,),"Ф")</f>
        <v>#N/A</v>
      </c>
      <c r="O204" s="111" t="e">
        <f ca="1">COUNTIF(OFFSET(class10_1,MATCH(O$1,'10 класс'!$A:$A,0)-7+'Итог по классам'!$B204,,,),"р")</f>
        <v>#N/A</v>
      </c>
      <c r="P204" s="111" t="e">
        <f ca="1">COUNTIF(OFFSET(class10_1,MATCH(P$1,'10 класс'!$A:$A,0)-7+'Итог по классам'!$B204,,,),"ш")</f>
        <v>#N/A</v>
      </c>
      <c r="Q204" s="111" t="e">
        <f ca="1">COUNTIF(OFFSET(class10_2,MATCH(Q$1,'10 класс'!$A:$A,0)-7+'Итог по классам'!$B204,,,),"Ф")</f>
        <v>#N/A</v>
      </c>
      <c r="R204" s="111" t="e">
        <f ca="1">COUNTIF(OFFSET(class10_2,MATCH(R$1,'10 класс'!$A:$A,0)-7+'Итог по классам'!$B204,,,),"р")</f>
        <v>#N/A</v>
      </c>
      <c r="S204" s="111" t="e">
        <f ca="1">COUNTIF(OFFSET(class10_2,MATCH(S$1,'10 класс'!$A:$A,0)-7+'Итог по классам'!$B204,,,),"ш")</f>
        <v>#N/A</v>
      </c>
      <c r="T204" s="112" t="e">
        <f t="shared" ref="T204:V204" ca="1" si="765">Q204+N204</f>
        <v>#N/A</v>
      </c>
      <c r="U204" s="113" t="e">
        <f t="shared" ca="1" si="765"/>
        <v>#N/A</v>
      </c>
      <c r="V204" s="113" t="e">
        <f t="shared" ca="1" si="765"/>
        <v>#N/A</v>
      </c>
      <c r="W204" s="114" t="e">
        <f ca="1">COUNTIF(OFFSET(class10_1,MATCH(W$1,'10 класс'!$A:$A,0)-7+'Итог по классам'!$B204,,,),"Ф")</f>
        <v>#N/A</v>
      </c>
      <c r="X204" s="111" t="e">
        <f ca="1">COUNTIF(OFFSET(class10_1,MATCH(X$1,'10 класс'!$A:$A,0)-7+'Итог по классам'!$B204,,,),"р")</f>
        <v>#N/A</v>
      </c>
      <c r="Y204" s="111" t="e">
        <f ca="1">COUNTIF(OFFSET(class10_1,MATCH(Y$1,'10 класс'!$A:$A,0)-7+'Итог по классам'!$B204,,,),"ш")</f>
        <v>#N/A</v>
      </c>
      <c r="Z204" s="111" t="e">
        <f ca="1">COUNTIF(OFFSET(class10_2,MATCH(Z$1,'10 класс'!$A:$A,0)-7+'Итог по классам'!$B204,,,),"Ф")</f>
        <v>#N/A</v>
      </c>
      <c r="AA204" s="111" t="e">
        <f ca="1">COUNTIF(OFFSET(class10_2,MATCH(AA$1,'10 класс'!$A:$A,0)-7+'Итог по классам'!$B204,,,),"р")</f>
        <v>#N/A</v>
      </c>
      <c r="AB204" s="111" t="e">
        <f ca="1">COUNTIF(OFFSET(class10_2,MATCH(AB$1,'10 класс'!$A:$A,0)-7+'Итог по классам'!$B204,,,),"ш")</f>
        <v>#N/A</v>
      </c>
      <c r="AC204" s="112" t="e">
        <f t="shared" ref="AC204:AE204" ca="1" si="766">Z204+W204</f>
        <v>#N/A</v>
      </c>
      <c r="AD204" s="113" t="e">
        <f t="shared" ca="1" si="766"/>
        <v>#N/A</v>
      </c>
      <c r="AE204" s="113" t="e">
        <f t="shared" ca="1" si="766"/>
        <v>#N/A</v>
      </c>
      <c r="AF204" s="114" t="e">
        <f ca="1">COUNTIF(OFFSET(class10_1,MATCH(AF$1,'10 класс'!$A:$A,0)-7+'Итог по классам'!$B204,,,),"Ф")</f>
        <v>#N/A</v>
      </c>
      <c r="AG204" s="111" t="e">
        <f ca="1">COUNTIF(OFFSET(class10_1,MATCH(AG$1,'10 класс'!$A:$A,0)-7+'Итог по классам'!$B204,,,),"р")</f>
        <v>#N/A</v>
      </c>
      <c r="AH204" s="111" t="e">
        <f ca="1">COUNTIF(OFFSET(class10_1,MATCH(AH$1,'10 класс'!$A:$A,0)-7+'Итог по классам'!$B204,,,),"ш")</f>
        <v>#N/A</v>
      </c>
      <c r="AI204" s="111" t="e">
        <f ca="1">COUNTIF(OFFSET(class10_2,MATCH(AI$1,'10 класс'!$A:$A,0)-7+'Итог по классам'!$B204,,,),"Ф")</f>
        <v>#N/A</v>
      </c>
      <c r="AJ204" s="111" t="e">
        <f ca="1">COUNTIF(OFFSET(class10_2,MATCH(AJ$1,'10 класс'!$A:$A,0)-7+'Итог по классам'!$B204,,,),"р")</f>
        <v>#N/A</v>
      </c>
      <c r="AK204" s="111" t="e">
        <f ca="1">COUNTIF(OFFSET(class10_2,MATCH(AK$1,'10 класс'!$A:$A,0)-7+'Итог по классам'!$B204,,,),"ш")</f>
        <v>#N/A</v>
      </c>
      <c r="AL204" s="112" t="e">
        <f t="shared" ref="AL204:AN204" ca="1" si="767">AI204+AF204</f>
        <v>#N/A</v>
      </c>
      <c r="AM204" s="113" t="e">
        <f t="shared" ca="1" si="767"/>
        <v>#N/A</v>
      </c>
      <c r="AN204" s="113" t="e">
        <f t="shared" ca="1" si="767"/>
        <v>#N/A</v>
      </c>
    </row>
    <row r="205" spans="1:40" ht="15.75" x14ac:dyDescent="0.25">
      <c r="A205" s="68">
        <f t="shared" si="707"/>
        <v>1</v>
      </c>
      <c r="B205" s="23">
        <v>16</v>
      </c>
      <c r="C205" s="110" t="s">
        <v>112</v>
      </c>
      <c r="D205" s="110" t="s">
        <v>119</v>
      </c>
      <c r="E205" s="111">
        <f ca="1">COUNTIF(OFFSET(class10_1,MATCH(E$1,'10 класс'!$A:$A,0)-7+'Итог по классам'!$B205,,,),"Ф")</f>
        <v>0</v>
      </c>
      <c r="F205" s="111">
        <f ca="1">COUNTIF(OFFSET(class10_1,MATCH(F$1,'10 класс'!$A:$A,0)-7+'Итог по классам'!$B205,,,),"р")</f>
        <v>0</v>
      </c>
      <c r="G205" s="111">
        <f ca="1">COUNTIF(OFFSET(class10_1,MATCH(G$1,'10 класс'!$A:$A,0)-7+'Итог по классам'!$B205,,,),"ш")</f>
        <v>0</v>
      </c>
      <c r="H205" s="111">
        <f ca="1">COUNTIF(OFFSET(class10_2,MATCH(H$1,'10 класс'!$A:$A,0)-7+'Итог по классам'!$B205,,,),"Ф")</f>
        <v>0</v>
      </c>
      <c r="I205" s="111">
        <f ca="1">COUNTIF(OFFSET(class10_2,MATCH(I$1,'10 класс'!$A:$A,0)-7+'Итог по классам'!$B205,,,),"р")</f>
        <v>0</v>
      </c>
      <c r="J205" s="111">
        <f ca="1">COUNTIF(OFFSET(class10_2,MATCH(J$1,'10 класс'!$A:$A,0)-7+'Итог по классам'!$B205,,,),"ш")</f>
        <v>2</v>
      </c>
      <c r="K205" s="112">
        <f t="shared" ref="K205:M205" ca="1" si="768">H205+E205</f>
        <v>0</v>
      </c>
      <c r="L205" s="113">
        <f t="shared" ca="1" si="768"/>
        <v>0</v>
      </c>
      <c r="M205" s="113">
        <f t="shared" ca="1" si="768"/>
        <v>2</v>
      </c>
      <c r="N205" s="114" t="e">
        <f ca="1">COUNTIF(OFFSET(class10_1,MATCH(N$1,'10 класс'!$A:$A,0)-7+'Итог по классам'!$B205,,,),"Ф")</f>
        <v>#N/A</v>
      </c>
      <c r="O205" s="111" t="e">
        <f ca="1">COUNTIF(OFFSET(class10_1,MATCH(O$1,'10 класс'!$A:$A,0)-7+'Итог по классам'!$B205,,,),"р")</f>
        <v>#N/A</v>
      </c>
      <c r="P205" s="111" t="e">
        <f ca="1">COUNTIF(OFFSET(class10_1,MATCH(P$1,'10 класс'!$A:$A,0)-7+'Итог по классам'!$B205,,,),"ш")</f>
        <v>#N/A</v>
      </c>
      <c r="Q205" s="111" t="e">
        <f ca="1">COUNTIF(OFFSET(class10_2,MATCH(Q$1,'10 класс'!$A:$A,0)-7+'Итог по классам'!$B205,,,),"Ф")</f>
        <v>#N/A</v>
      </c>
      <c r="R205" s="111" t="e">
        <f ca="1">COUNTIF(OFFSET(class10_2,MATCH(R$1,'10 класс'!$A:$A,0)-7+'Итог по классам'!$B205,,,),"р")</f>
        <v>#N/A</v>
      </c>
      <c r="S205" s="111" t="e">
        <f ca="1">COUNTIF(OFFSET(class10_2,MATCH(S$1,'10 класс'!$A:$A,0)-7+'Итог по классам'!$B205,,,),"ш")</f>
        <v>#N/A</v>
      </c>
      <c r="T205" s="112" t="e">
        <f t="shared" ref="T205:V205" ca="1" si="769">Q205+N205</f>
        <v>#N/A</v>
      </c>
      <c r="U205" s="113" t="e">
        <f t="shared" ca="1" si="769"/>
        <v>#N/A</v>
      </c>
      <c r="V205" s="113" t="e">
        <f t="shared" ca="1" si="769"/>
        <v>#N/A</v>
      </c>
      <c r="W205" s="114" t="e">
        <f ca="1">COUNTIF(OFFSET(class10_1,MATCH(W$1,'10 класс'!$A:$A,0)-7+'Итог по классам'!$B205,,,),"Ф")</f>
        <v>#N/A</v>
      </c>
      <c r="X205" s="111" t="e">
        <f ca="1">COUNTIF(OFFSET(class10_1,MATCH(X$1,'10 класс'!$A:$A,0)-7+'Итог по классам'!$B205,,,),"р")</f>
        <v>#N/A</v>
      </c>
      <c r="Y205" s="111" t="e">
        <f ca="1">COUNTIF(OFFSET(class10_1,MATCH(Y$1,'10 класс'!$A:$A,0)-7+'Итог по классам'!$B205,,,),"ш")</f>
        <v>#N/A</v>
      </c>
      <c r="Z205" s="111" t="e">
        <f ca="1">COUNTIF(OFFSET(class10_2,MATCH(Z$1,'10 класс'!$A:$A,0)-7+'Итог по классам'!$B205,,,),"Ф")</f>
        <v>#N/A</v>
      </c>
      <c r="AA205" s="111" t="e">
        <f ca="1">COUNTIF(OFFSET(class10_2,MATCH(AA$1,'10 класс'!$A:$A,0)-7+'Итог по классам'!$B205,,,),"р")</f>
        <v>#N/A</v>
      </c>
      <c r="AB205" s="111" t="e">
        <f ca="1">COUNTIF(OFFSET(class10_2,MATCH(AB$1,'10 класс'!$A:$A,0)-7+'Итог по классам'!$B205,,,),"ш")</f>
        <v>#N/A</v>
      </c>
      <c r="AC205" s="112" t="e">
        <f t="shared" ref="AC205:AE205" ca="1" si="770">Z205+W205</f>
        <v>#N/A</v>
      </c>
      <c r="AD205" s="113" t="e">
        <f t="shared" ca="1" si="770"/>
        <v>#N/A</v>
      </c>
      <c r="AE205" s="113" t="e">
        <f t="shared" ca="1" si="770"/>
        <v>#N/A</v>
      </c>
      <c r="AF205" s="114" t="e">
        <f ca="1">COUNTIF(OFFSET(class10_1,MATCH(AF$1,'10 класс'!$A:$A,0)-7+'Итог по классам'!$B205,,,),"Ф")</f>
        <v>#N/A</v>
      </c>
      <c r="AG205" s="111" t="e">
        <f ca="1">COUNTIF(OFFSET(class10_1,MATCH(AG$1,'10 класс'!$A:$A,0)-7+'Итог по классам'!$B205,,,),"р")</f>
        <v>#N/A</v>
      </c>
      <c r="AH205" s="111" t="e">
        <f ca="1">COUNTIF(OFFSET(class10_1,MATCH(AH$1,'10 класс'!$A:$A,0)-7+'Итог по классам'!$B205,,,),"ш")</f>
        <v>#N/A</v>
      </c>
      <c r="AI205" s="111" t="e">
        <f ca="1">COUNTIF(OFFSET(class10_2,MATCH(AI$1,'10 класс'!$A:$A,0)-7+'Итог по классам'!$B205,,,),"Ф")</f>
        <v>#N/A</v>
      </c>
      <c r="AJ205" s="111" t="e">
        <f ca="1">COUNTIF(OFFSET(class10_2,MATCH(AJ$1,'10 класс'!$A:$A,0)-7+'Итог по классам'!$B205,,,),"р")</f>
        <v>#N/A</v>
      </c>
      <c r="AK205" s="111" t="e">
        <f ca="1">COUNTIF(OFFSET(class10_2,MATCH(AK$1,'10 класс'!$A:$A,0)-7+'Итог по классам'!$B205,,,),"ш")</f>
        <v>#N/A</v>
      </c>
      <c r="AL205" s="112" t="e">
        <f t="shared" ref="AL205:AN205" ca="1" si="771">AI205+AF205</f>
        <v>#N/A</v>
      </c>
      <c r="AM205" s="113" t="e">
        <f t="shared" ca="1" si="771"/>
        <v>#N/A</v>
      </c>
      <c r="AN205" s="113" t="e">
        <f t="shared" ca="1" si="771"/>
        <v>#N/A</v>
      </c>
    </row>
    <row r="206" spans="1:40" ht="15.75" x14ac:dyDescent="0.25">
      <c r="A206" s="68">
        <f t="shared" si="707"/>
        <v>1</v>
      </c>
      <c r="B206" s="23">
        <v>17</v>
      </c>
      <c r="C206" s="110" t="s">
        <v>97</v>
      </c>
      <c r="D206" s="110" t="s">
        <v>119</v>
      </c>
      <c r="E206" s="111">
        <f ca="1">COUNTIF(OFFSET(class10_1,MATCH(E$1,'10 класс'!$A:$A,0)-7+'Итог по классам'!$B206,,,),"Ф")</f>
        <v>0</v>
      </c>
      <c r="F206" s="111">
        <f ca="1">COUNTIF(OFFSET(class10_1,MATCH(F$1,'10 класс'!$A:$A,0)-7+'Итог по классам'!$B206,,,),"р")</f>
        <v>0</v>
      </c>
      <c r="G206" s="111">
        <f ca="1">COUNTIF(OFFSET(class10_1,MATCH(G$1,'10 класс'!$A:$A,0)-7+'Итог по классам'!$B206,,,),"ш")</f>
        <v>0</v>
      </c>
      <c r="H206" s="111">
        <f ca="1">COUNTIF(OFFSET(class10_2,MATCH(H$1,'10 класс'!$A:$A,0)-7+'Итог по классам'!$B206,,,),"Ф")</f>
        <v>0</v>
      </c>
      <c r="I206" s="111">
        <f ca="1">COUNTIF(OFFSET(class10_2,MATCH(I$1,'10 класс'!$A:$A,0)-7+'Итог по классам'!$B206,,,),"р")</f>
        <v>0</v>
      </c>
      <c r="J206" s="111">
        <f ca="1">COUNTIF(OFFSET(class10_2,MATCH(J$1,'10 класс'!$A:$A,0)-7+'Итог по классам'!$B206,,,),"ш")</f>
        <v>2</v>
      </c>
      <c r="K206" s="112">
        <f t="shared" ref="K206:M206" ca="1" si="772">H206+E206</f>
        <v>0</v>
      </c>
      <c r="L206" s="113">
        <f t="shared" ca="1" si="772"/>
        <v>0</v>
      </c>
      <c r="M206" s="113">
        <f t="shared" ca="1" si="772"/>
        <v>2</v>
      </c>
      <c r="N206" s="114" t="e">
        <f ca="1">COUNTIF(OFFSET(class10_1,MATCH(N$1,'10 класс'!$A:$A,0)-7+'Итог по классам'!$B206,,,),"Ф")</f>
        <v>#N/A</v>
      </c>
      <c r="O206" s="111" t="e">
        <f ca="1">COUNTIF(OFFSET(class10_1,MATCH(O$1,'10 класс'!$A:$A,0)-7+'Итог по классам'!$B206,,,),"р")</f>
        <v>#N/A</v>
      </c>
      <c r="P206" s="111" t="e">
        <f ca="1">COUNTIF(OFFSET(class10_1,MATCH(P$1,'10 класс'!$A:$A,0)-7+'Итог по классам'!$B206,,,),"ш")</f>
        <v>#N/A</v>
      </c>
      <c r="Q206" s="111" t="e">
        <f ca="1">COUNTIF(OFFSET(class10_2,MATCH(Q$1,'10 класс'!$A:$A,0)-7+'Итог по классам'!$B206,,,),"Ф")</f>
        <v>#N/A</v>
      </c>
      <c r="R206" s="111" t="e">
        <f ca="1">COUNTIF(OFFSET(class10_2,MATCH(R$1,'10 класс'!$A:$A,0)-7+'Итог по классам'!$B206,,,),"р")</f>
        <v>#N/A</v>
      </c>
      <c r="S206" s="111" t="e">
        <f ca="1">COUNTIF(OFFSET(class10_2,MATCH(S$1,'10 класс'!$A:$A,0)-7+'Итог по классам'!$B206,,,),"ш")</f>
        <v>#N/A</v>
      </c>
      <c r="T206" s="112" t="e">
        <f t="shared" ref="T206:V206" ca="1" si="773">Q206+N206</f>
        <v>#N/A</v>
      </c>
      <c r="U206" s="113" t="e">
        <f t="shared" ca="1" si="773"/>
        <v>#N/A</v>
      </c>
      <c r="V206" s="113" t="e">
        <f t="shared" ca="1" si="773"/>
        <v>#N/A</v>
      </c>
      <c r="W206" s="114" t="e">
        <f ca="1">COUNTIF(OFFSET(class10_1,MATCH(W$1,'10 класс'!$A:$A,0)-7+'Итог по классам'!$B206,,,),"Ф")</f>
        <v>#N/A</v>
      </c>
      <c r="X206" s="111" t="e">
        <f ca="1">COUNTIF(OFFSET(class10_1,MATCH(X$1,'10 класс'!$A:$A,0)-7+'Итог по классам'!$B206,,,),"р")</f>
        <v>#N/A</v>
      </c>
      <c r="Y206" s="111" t="e">
        <f ca="1">COUNTIF(OFFSET(class10_1,MATCH(Y$1,'10 класс'!$A:$A,0)-7+'Итог по классам'!$B206,,,),"ш")</f>
        <v>#N/A</v>
      </c>
      <c r="Z206" s="111" t="e">
        <f ca="1">COUNTIF(OFFSET(class10_2,MATCH(Z$1,'10 класс'!$A:$A,0)-7+'Итог по классам'!$B206,,,),"Ф")</f>
        <v>#N/A</v>
      </c>
      <c r="AA206" s="111" t="e">
        <f ca="1">COUNTIF(OFFSET(class10_2,MATCH(AA$1,'10 класс'!$A:$A,0)-7+'Итог по классам'!$B206,,,),"р")</f>
        <v>#N/A</v>
      </c>
      <c r="AB206" s="111" t="e">
        <f ca="1">COUNTIF(OFFSET(class10_2,MATCH(AB$1,'10 класс'!$A:$A,0)-7+'Итог по классам'!$B206,,,),"ш")</f>
        <v>#N/A</v>
      </c>
      <c r="AC206" s="112" t="e">
        <f t="shared" ref="AC206:AE206" ca="1" si="774">Z206+W206</f>
        <v>#N/A</v>
      </c>
      <c r="AD206" s="113" t="e">
        <f t="shared" ca="1" si="774"/>
        <v>#N/A</v>
      </c>
      <c r="AE206" s="113" t="e">
        <f t="shared" ca="1" si="774"/>
        <v>#N/A</v>
      </c>
      <c r="AF206" s="114" t="e">
        <f ca="1">COUNTIF(OFFSET(class10_1,MATCH(AF$1,'10 класс'!$A:$A,0)-7+'Итог по классам'!$B206,,,),"Ф")</f>
        <v>#N/A</v>
      </c>
      <c r="AG206" s="111" t="e">
        <f ca="1">COUNTIF(OFFSET(class10_1,MATCH(AG$1,'10 класс'!$A:$A,0)-7+'Итог по классам'!$B206,,,),"р")</f>
        <v>#N/A</v>
      </c>
      <c r="AH206" s="111" t="e">
        <f ca="1">COUNTIF(OFFSET(class10_1,MATCH(AH$1,'10 класс'!$A:$A,0)-7+'Итог по классам'!$B206,,,),"ш")</f>
        <v>#N/A</v>
      </c>
      <c r="AI206" s="111" t="e">
        <f ca="1">COUNTIF(OFFSET(class10_2,MATCH(AI$1,'10 класс'!$A:$A,0)-7+'Итог по классам'!$B206,,,),"Ф")</f>
        <v>#N/A</v>
      </c>
      <c r="AJ206" s="111" t="e">
        <f ca="1">COUNTIF(OFFSET(class10_2,MATCH(AJ$1,'10 класс'!$A:$A,0)-7+'Итог по классам'!$B206,,,),"р")</f>
        <v>#N/A</v>
      </c>
      <c r="AK206" s="111" t="e">
        <f ca="1">COUNTIF(OFFSET(class10_2,MATCH(AK$1,'10 класс'!$A:$A,0)-7+'Итог по классам'!$B206,,,),"ш")</f>
        <v>#N/A</v>
      </c>
      <c r="AL206" s="112" t="e">
        <f t="shared" ref="AL206:AN206" ca="1" si="775">AI206+AF206</f>
        <v>#N/A</v>
      </c>
      <c r="AM206" s="113" t="e">
        <f t="shared" ca="1" si="775"/>
        <v>#N/A</v>
      </c>
      <c r="AN206" s="113" t="e">
        <f t="shared" ca="1" si="775"/>
        <v>#N/A</v>
      </c>
    </row>
    <row r="207" spans="1:40" ht="15.75" x14ac:dyDescent="0.25">
      <c r="A207" s="68">
        <f t="shared" si="707"/>
        <v>1</v>
      </c>
      <c r="B207" s="23">
        <v>18</v>
      </c>
      <c r="C207" s="110" t="s">
        <v>101</v>
      </c>
      <c r="D207" s="110" t="s">
        <v>119</v>
      </c>
      <c r="E207" s="111">
        <f ca="1">COUNTIF(OFFSET(class10_1,MATCH(E$1,'10 класс'!$A:$A,0)-7+'Итог по классам'!$B207,,,),"Ф")</f>
        <v>0</v>
      </c>
      <c r="F207" s="111">
        <f ca="1">COUNTIF(OFFSET(class10_1,MATCH(F$1,'10 класс'!$A:$A,0)-7+'Итог по классам'!$B207,,,),"р")</f>
        <v>0</v>
      </c>
      <c r="G207" s="111">
        <f ca="1">COUNTIF(OFFSET(class10_1,MATCH(G$1,'10 класс'!$A:$A,0)-7+'Итог по классам'!$B207,,,),"ш")</f>
        <v>2</v>
      </c>
      <c r="H207" s="111">
        <f ca="1">COUNTIF(OFFSET(class10_2,MATCH(H$1,'10 класс'!$A:$A,0)-7+'Итог по классам'!$B207,,,),"Ф")</f>
        <v>0</v>
      </c>
      <c r="I207" s="111">
        <f ca="1">COUNTIF(OFFSET(class10_2,MATCH(I$1,'10 класс'!$A:$A,0)-7+'Итог по классам'!$B207,,,),"р")</f>
        <v>0</v>
      </c>
      <c r="J207" s="111">
        <f ca="1">COUNTIF(OFFSET(class10_2,MATCH(J$1,'10 класс'!$A:$A,0)-7+'Итог по классам'!$B207,,,),"ш")</f>
        <v>1</v>
      </c>
      <c r="K207" s="112">
        <f t="shared" ref="K207:M207" ca="1" si="776">H207+E207</f>
        <v>0</v>
      </c>
      <c r="L207" s="113">
        <f t="shared" ca="1" si="776"/>
        <v>0</v>
      </c>
      <c r="M207" s="113">
        <f t="shared" ca="1" si="776"/>
        <v>3</v>
      </c>
      <c r="N207" s="114" t="e">
        <f ca="1">COUNTIF(OFFSET(class10_1,MATCH(N$1,'10 класс'!$A:$A,0)-7+'Итог по классам'!$B207,,,),"Ф")</f>
        <v>#N/A</v>
      </c>
      <c r="O207" s="111" t="e">
        <f ca="1">COUNTIF(OFFSET(class10_1,MATCH(O$1,'10 класс'!$A:$A,0)-7+'Итог по классам'!$B207,,,),"р")</f>
        <v>#N/A</v>
      </c>
      <c r="P207" s="111" t="e">
        <f ca="1">COUNTIF(OFFSET(class10_1,MATCH(P$1,'10 класс'!$A:$A,0)-7+'Итог по классам'!$B207,,,),"ш")</f>
        <v>#N/A</v>
      </c>
      <c r="Q207" s="111" t="e">
        <f ca="1">COUNTIF(OFFSET(class10_2,MATCH(Q$1,'10 класс'!$A:$A,0)-7+'Итог по классам'!$B207,,,),"Ф")</f>
        <v>#N/A</v>
      </c>
      <c r="R207" s="111" t="e">
        <f ca="1">COUNTIF(OFFSET(class10_2,MATCH(R$1,'10 класс'!$A:$A,0)-7+'Итог по классам'!$B207,,,),"р")</f>
        <v>#N/A</v>
      </c>
      <c r="S207" s="111" t="e">
        <f ca="1">COUNTIF(OFFSET(class10_2,MATCH(S$1,'10 класс'!$A:$A,0)-7+'Итог по классам'!$B207,,,),"ш")</f>
        <v>#N/A</v>
      </c>
      <c r="T207" s="112" t="e">
        <f t="shared" ref="T207:V207" ca="1" si="777">Q207+N207</f>
        <v>#N/A</v>
      </c>
      <c r="U207" s="113" t="e">
        <f t="shared" ca="1" si="777"/>
        <v>#N/A</v>
      </c>
      <c r="V207" s="113" t="e">
        <f t="shared" ca="1" si="777"/>
        <v>#N/A</v>
      </c>
      <c r="W207" s="114" t="e">
        <f ca="1">COUNTIF(OFFSET(class10_1,MATCH(W$1,'10 класс'!$A:$A,0)-7+'Итог по классам'!$B207,,,),"Ф")</f>
        <v>#N/A</v>
      </c>
      <c r="X207" s="111" t="e">
        <f ca="1">COUNTIF(OFFSET(class10_1,MATCH(X$1,'10 класс'!$A:$A,0)-7+'Итог по классам'!$B207,,,),"р")</f>
        <v>#N/A</v>
      </c>
      <c r="Y207" s="111" t="e">
        <f ca="1">COUNTIF(OFFSET(class10_1,MATCH(Y$1,'10 класс'!$A:$A,0)-7+'Итог по классам'!$B207,,,),"ш")</f>
        <v>#N/A</v>
      </c>
      <c r="Z207" s="111" t="e">
        <f ca="1">COUNTIF(OFFSET(class10_2,MATCH(Z$1,'10 класс'!$A:$A,0)-7+'Итог по классам'!$B207,,,),"Ф")</f>
        <v>#N/A</v>
      </c>
      <c r="AA207" s="111" t="e">
        <f ca="1">COUNTIF(OFFSET(class10_2,MATCH(AA$1,'10 класс'!$A:$A,0)-7+'Итог по классам'!$B207,,,),"р")</f>
        <v>#N/A</v>
      </c>
      <c r="AB207" s="111" t="e">
        <f ca="1">COUNTIF(OFFSET(class10_2,MATCH(AB$1,'10 класс'!$A:$A,0)-7+'Итог по классам'!$B207,,,),"ш")</f>
        <v>#N/A</v>
      </c>
      <c r="AC207" s="112" t="e">
        <f t="shared" ref="AC207:AE207" ca="1" si="778">Z207+W207</f>
        <v>#N/A</v>
      </c>
      <c r="AD207" s="113" t="e">
        <f t="shared" ca="1" si="778"/>
        <v>#N/A</v>
      </c>
      <c r="AE207" s="113" t="e">
        <f t="shared" ca="1" si="778"/>
        <v>#N/A</v>
      </c>
      <c r="AF207" s="114" t="e">
        <f ca="1">COUNTIF(OFFSET(class10_1,MATCH(AF$1,'10 класс'!$A:$A,0)-7+'Итог по классам'!$B207,,,),"Ф")</f>
        <v>#N/A</v>
      </c>
      <c r="AG207" s="111" t="e">
        <f ca="1">COUNTIF(OFFSET(class10_1,MATCH(AG$1,'10 класс'!$A:$A,0)-7+'Итог по классам'!$B207,,,),"р")</f>
        <v>#N/A</v>
      </c>
      <c r="AH207" s="111" t="e">
        <f ca="1">COUNTIF(OFFSET(class10_1,MATCH(AH$1,'10 класс'!$A:$A,0)-7+'Итог по классам'!$B207,,,),"ш")</f>
        <v>#N/A</v>
      </c>
      <c r="AI207" s="111" t="e">
        <f ca="1">COUNTIF(OFFSET(class10_2,MATCH(AI$1,'10 класс'!$A:$A,0)-7+'Итог по классам'!$B207,,,),"Ф")</f>
        <v>#N/A</v>
      </c>
      <c r="AJ207" s="111" t="e">
        <f ca="1">COUNTIF(OFFSET(class10_2,MATCH(AJ$1,'10 класс'!$A:$A,0)-7+'Итог по классам'!$B207,,,),"р")</f>
        <v>#N/A</v>
      </c>
      <c r="AK207" s="111" t="e">
        <f ca="1">COUNTIF(OFFSET(class10_2,MATCH(AK$1,'10 класс'!$A:$A,0)-7+'Итог по классам'!$B207,,,),"ш")</f>
        <v>#N/A</v>
      </c>
      <c r="AL207" s="112" t="e">
        <f t="shared" ref="AL207:AN207" ca="1" si="779">AI207+AF207</f>
        <v>#N/A</v>
      </c>
      <c r="AM207" s="113" t="e">
        <f t="shared" ca="1" si="779"/>
        <v>#N/A</v>
      </c>
      <c r="AN207" s="113" t="e">
        <f t="shared" ca="1" si="779"/>
        <v>#N/A</v>
      </c>
    </row>
    <row r="208" spans="1:40" ht="15.75" x14ac:dyDescent="0.25">
      <c r="A208" s="68">
        <f t="shared" si="707"/>
        <v>1</v>
      </c>
      <c r="B208" s="23">
        <v>19</v>
      </c>
      <c r="C208" s="110" t="s">
        <v>102</v>
      </c>
      <c r="D208" s="110" t="s">
        <v>119</v>
      </c>
      <c r="E208" s="111">
        <f ca="1">COUNTIF(OFFSET(class10_1,MATCH(E$1,'10 класс'!$A:$A,0)-7+'Итог по классам'!$B208,,,),"Ф")</f>
        <v>0</v>
      </c>
      <c r="F208" s="111">
        <f ca="1">COUNTIF(OFFSET(class10_1,MATCH(F$1,'10 класс'!$A:$A,0)-7+'Итог по классам'!$B208,,,),"р")</f>
        <v>0</v>
      </c>
      <c r="G208" s="111">
        <f ca="1">COUNTIF(OFFSET(class10_1,MATCH(G$1,'10 класс'!$A:$A,0)-7+'Итог по классам'!$B208,,,),"ш")</f>
        <v>1</v>
      </c>
      <c r="H208" s="111">
        <f ca="1">COUNTIF(OFFSET(class10_2,MATCH(H$1,'10 класс'!$A:$A,0)-7+'Итог по классам'!$B208,,,),"Ф")</f>
        <v>0</v>
      </c>
      <c r="I208" s="111">
        <f ca="1">COUNTIF(OFFSET(class10_2,MATCH(I$1,'10 класс'!$A:$A,0)-7+'Итог по классам'!$B208,,,),"р")</f>
        <v>0</v>
      </c>
      <c r="J208" s="111">
        <f ca="1">COUNTIF(OFFSET(class10_2,MATCH(J$1,'10 класс'!$A:$A,0)-7+'Итог по классам'!$B208,,,),"ш")</f>
        <v>0</v>
      </c>
      <c r="K208" s="112">
        <f t="shared" ref="K208:M208" ca="1" si="780">H208+E208</f>
        <v>0</v>
      </c>
      <c r="L208" s="113">
        <f t="shared" ca="1" si="780"/>
        <v>0</v>
      </c>
      <c r="M208" s="113">
        <f t="shared" ca="1" si="780"/>
        <v>1</v>
      </c>
      <c r="N208" s="114" t="e">
        <f ca="1">COUNTIF(OFFSET(class10_1,MATCH(N$1,'10 класс'!$A:$A,0)-7+'Итог по классам'!$B208,,,),"Ф")</f>
        <v>#N/A</v>
      </c>
      <c r="O208" s="111" t="e">
        <f ca="1">COUNTIF(OFFSET(class10_1,MATCH(O$1,'10 класс'!$A:$A,0)-7+'Итог по классам'!$B208,,,),"р")</f>
        <v>#N/A</v>
      </c>
      <c r="P208" s="111" t="e">
        <f ca="1">COUNTIF(OFFSET(class10_1,MATCH(P$1,'10 класс'!$A:$A,0)-7+'Итог по классам'!$B208,,,),"ш")</f>
        <v>#N/A</v>
      </c>
      <c r="Q208" s="111" t="e">
        <f ca="1">COUNTIF(OFFSET(class10_2,MATCH(Q$1,'10 класс'!$A:$A,0)-7+'Итог по классам'!$B208,,,),"Ф")</f>
        <v>#N/A</v>
      </c>
      <c r="R208" s="111" t="e">
        <f ca="1">COUNTIF(OFFSET(class10_2,MATCH(R$1,'10 класс'!$A:$A,0)-7+'Итог по классам'!$B208,,,),"р")</f>
        <v>#N/A</v>
      </c>
      <c r="S208" s="111" t="e">
        <f ca="1">COUNTIF(OFFSET(class10_2,MATCH(S$1,'10 класс'!$A:$A,0)-7+'Итог по классам'!$B208,,,),"ш")</f>
        <v>#N/A</v>
      </c>
      <c r="T208" s="112" t="e">
        <f t="shared" ref="T208:V208" ca="1" si="781">Q208+N208</f>
        <v>#N/A</v>
      </c>
      <c r="U208" s="113" t="e">
        <f t="shared" ca="1" si="781"/>
        <v>#N/A</v>
      </c>
      <c r="V208" s="113" t="e">
        <f t="shared" ca="1" si="781"/>
        <v>#N/A</v>
      </c>
      <c r="W208" s="114" t="e">
        <f ca="1">COUNTIF(OFFSET(class10_1,MATCH(W$1,'10 класс'!$A:$A,0)-7+'Итог по классам'!$B208,,,),"Ф")</f>
        <v>#N/A</v>
      </c>
      <c r="X208" s="111" t="e">
        <f ca="1">COUNTIF(OFFSET(class10_1,MATCH(X$1,'10 класс'!$A:$A,0)-7+'Итог по классам'!$B208,,,),"р")</f>
        <v>#N/A</v>
      </c>
      <c r="Y208" s="111" t="e">
        <f ca="1">COUNTIF(OFFSET(class10_1,MATCH(Y$1,'10 класс'!$A:$A,0)-7+'Итог по классам'!$B208,,,),"ш")</f>
        <v>#N/A</v>
      </c>
      <c r="Z208" s="111" t="e">
        <f ca="1">COUNTIF(OFFSET(class10_2,MATCH(Z$1,'10 класс'!$A:$A,0)-7+'Итог по классам'!$B208,,,),"Ф")</f>
        <v>#N/A</v>
      </c>
      <c r="AA208" s="111" t="e">
        <f ca="1">COUNTIF(OFFSET(class10_2,MATCH(AA$1,'10 класс'!$A:$A,0)-7+'Итог по классам'!$B208,,,),"р")</f>
        <v>#N/A</v>
      </c>
      <c r="AB208" s="111" t="e">
        <f ca="1">COUNTIF(OFFSET(class10_2,MATCH(AB$1,'10 класс'!$A:$A,0)-7+'Итог по классам'!$B208,,,),"ш")</f>
        <v>#N/A</v>
      </c>
      <c r="AC208" s="112" t="e">
        <f t="shared" ref="AC208:AE208" ca="1" si="782">Z208+W208</f>
        <v>#N/A</v>
      </c>
      <c r="AD208" s="113" t="e">
        <f t="shared" ca="1" si="782"/>
        <v>#N/A</v>
      </c>
      <c r="AE208" s="113" t="e">
        <f t="shared" ca="1" si="782"/>
        <v>#N/A</v>
      </c>
      <c r="AF208" s="114" t="e">
        <f ca="1">COUNTIF(OFFSET(class10_1,MATCH(AF$1,'10 класс'!$A:$A,0)-7+'Итог по классам'!$B208,,,),"Ф")</f>
        <v>#N/A</v>
      </c>
      <c r="AG208" s="111" t="e">
        <f ca="1">COUNTIF(OFFSET(class10_1,MATCH(AG$1,'10 класс'!$A:$A,0)-7+'Итог по классам'!$B208,,,),"р")</f>
        <v>#N/A</v>
      </c>
      <c r="AH208" s="111" t="e">
        <f ca="1">COUNTIF(OFFSET(class10_1,MATCH(AH$1,'10 класс'!$A:$A,0)-7+'Итог по классам'!$B208,,,),"ш")</f>
        <v>#N/A</v>
      </c>
      <c r="AI208" s="111" t="e">
        <f ca="1">COUNTIF(OFFSET(class10_2,MATCH(AI$1,'10 класс'!$A:$A,0)-7+'Итог по классам'!$B208,,,),"Ф")</f>
        <v>#N/A</v>
      </c>
      <c r="AJ208" s="111" t="e">
        <f ca="1">COUNTIF(OFFSET(class10_2,MATCH(AJ$1,'10 класс'!$A:$A,0)-7+'Итог по классам'!$B208,,,),"р")</f>
        <v>#N/A</v>
      </c>
      <c r="AK208" s="111" t="e">
        <f ca="1">COUNTIF(OFFSET(class10_2,MATCH(AK$1,'10 класс'!$A:$A,0)-7+'Итог по классам'!$B208,,,),"ш")</f>
        <v>#N/A</v>
      </c>
      <c r="AL208" s="112" t="e">
        <f t="shared" ref="AL208:AN208" ca="1" si="783">AI208+AF208</f>
        <v>#N/A</v>
      </c>
      <c r="AM208" s="113" t="e">
        <f t="shared" ca="1" si="783"/>
        <v>#N/A</v>
      </c>
      <c r="AN208" s="113" t="e">
        <f t="shared" ca="1" si="783"/>
        <v>#N/A</v>
      </c>
    </row>
    <row r="209" spans="1:40" ht="15.75" x14ac:dyDescent="0.25">
      <c r="A209" s="68">
        <f t="shared" si="707"/>
        <v>1</v>
      </c>
      <c r="B209" s="23">
        <v>20</v>
      </c>
      <c r="C209" s="110" t="s">
        <v>103</v>
      </c>
      <c r="D209" s="110" t="s">
        <v>119</v>
      </c>
      <c r="E209" s="111">
        <f ca="1">COUNTIF(OFFSET(class10_1,MATCH(E$1,'10 класс'!$A:$A,0)-7+'Итог по классам'!$B209,,,),"Ф")</f>
        <v>0</v>
      </c>
      <c r="F209" s="111">
        <f ca="1">COUNTIF(OFFSET(class10_1,MATCH(F$1,'10 класс'!$A:$A,0)-7+'Итог по классам'!$B209,,,),"р")</f>
        <v>0</v>
      </c>
      <c r="G209" s="111">
        <f ca="1">COUNTIF(OFFSET(class10_1,MATCH(G$1,'10 класс'!$A:$A,0)-7+'Итог по классам'!$B209,,,),"ш")</f>
        <v>0</v>
      </c>
      <c r="H209" s="111">
        <f ca="1">COUNTIF(OFFSET(class10_2,MATCH(H$1,'10 класс'!$A:$A,0)-7+'Итог по классам'!$B209,,,),"Ф")</f>
        <v>0</v>
      </c>
      <c r="I209" s="111">
        <f ca="1">COUNTIF(OFFSET(class10_2,MATCH(I$1,'10 класс'!$A:$A,0)-7+'Итог по классам'!$B209,,,),"р")</f>
        <v>0</v>
      </c>
      <c r="J209" s="111">
        <f ca="1">COUNTIF(OFFSET(class10_2,MATCH(J$1,'10 класс'!$A:$A,0)-7+'Итог по классам'!$B209,,,),"ш")</f>
        <v>0</v>
      </c>
      <c r="K209" s="112">
        <f t="shared" ref="K209:M209" ca="1" si="784">H209+E209</f>
        <v>0</v>
      </c>
      <c r="L209" s="113">
        <f t="shared" ca="1" si="784"/>
        <v>0</v>
      </c>
      <c r="M209" s="113">
        <f t="shared" ca="1" si="784"/>
        <v>0</v>
      </c>
      <c r="N209" s="114" t="e">
        <f ca="1">COUNTIF(OFFSET(class10_1,MATCH(N$1,'10 класс'!$A:$A,0)-7+'Итог по классам'!$B209,,,),"Ф")</f>
        <v>#N/A</v>
      </c>
      <c r="O209" s="111" t="e">
        <f ca="1">COUNTIF(OFFSET(class10_1,MATCH(O$1,'10 класс'!$A:$A,0)-7+'Итог по классам'!$B209,,,),"р")</f>
        <v>#N/A</v>
      </c>
      <c r="P209" s="111" t="e">
        <f ca="1">COUNTIF(OFFSET(class10_1,MATCH(P$1,'10 класс'!$A:$A,0)-7+'Итог по классам'!$B209,,,),"ш")</f>
        <v>#N/A</v>
      </c>
      <c r="Q209" s="111" t="e">
        <f ca="1">COUNTIF(OFFSET(class10_2,MATCH(Q$1,'10 класс'!$A:$A,0)-7+'Итог по классам'!$B209,,,),"Ф")</f>
        <v>#N/A</v>
      </c>
      <c r="R209" s="111" t="e">
        <f ca="1">COUNTIF(OFFSET(class10_2,MATCH(R$1,'10 класс'!$A:$A,0)-7+'Итог по классам'!$B209,,,),"р")</f>
        <v>#N/A</v>
      </c>
      <c r="S209" s="111" t="e">
        <f ca="1">COUNTIF(OFFSET(class10_2,MATCH(S$1,'10 класс'!$A:$A,0)-7+'Итог по классам'!$B209,,,),"ш")</f>
        <v>#N/A</v>
      </c>
      <c r="T209" s="112" t="e">
        <f t="shared" ref="T209:V209" ca="1" si="785">Q209+N209</f>
        <v>#N/A</v>
      </c>
      <c r="U209" s="113" t="e">
        <f t="shared" ca="1" si="785"/>
        <v>#N/A</v>
      </c>
      <c r="V209" s="113" t="e">
        <f t="shared" ca="1" si="785"/>
        <v>#N/A</v>
      </c>
      <c r="W209" s="114" t="e">
        <f ca="1">COUNTIF(OFFSET(class10_1,MATCH(W$1,'10 класс'!$A:$A,0)-7+'Итог по классам'!$B209,,,),"Ф")</f>
        <v>#N/A</v>
      </c>
      <c r="X209" s="111" t="e">
        <f ca="1">COUNTIF(OFFSET(class10_1,MATCH(X$1,'10 класс'!$A:$A,0)-7+'Итог по классам'!$B209,,,),"р")</f>
        <v>#N/A</v>
      </c>
      <c r="Y209" s="111" t="e">
        <f ca="1">COUNTIF(OFFSET(class10_1,MATCH(Y$1,'10 класс'!$A:$A,0)-7+'Итог по классам'!$B209,,,),"ш")</f>
        <v>#N/A</v>
      </c>
      <c r="Z209" s="111" t="e">
        <f ca="1">COUNTIF(OFFSET(class10_2,MATCH(Z$1,'10 класс'!$A:$A,0)-7+'Итог по классам'!$B209,,,),"Ф")</f>
        <v>#N/A</v>
      </c>
      <c r="AA209" s="111" t="e">
        <f ca="1">COUNTIF(OFFSET(class10_2,MATCH(AA$1,'10 класс'!$A:$A,0)-7+'Итог по классам'!$B209,,,),"р")</f>
        <v>#N/A</v>
      </c>
      <c r="AB209" s="111" t="e">
        <f ca="1">COUNTIF(OFFSET(class10_2,MATCH(AB$1,'10 класс'!$A:$A,0)-7+'Итог по классам'!$B209,,,),"ш")</f>
        <v>#N/A</v>
      </c>
      <c r="AC209" s="112" t="e">
        <f t="shared" ref="AC209:AE209" ca="1" si="786">Z209+W209</f>
        <v>#N/A</v>
      </c>
      <c r="AD209" s="113" t="e">
        <f t="shared" ca="1" si="786"/>
        <v>#N/A</v>
      </c>
      <c r="AE209" s="113" t="e">
        <f t="shared" ca="1" si="786"/>
        <v>#N/A</v>
      </c>
      <c r="AF209" s="114" t="e">
        <f ca="1">COUNTIF(OFFSET(class10_1,MATCH(AF$1,'10 класс'!$A:$A,0)-7+'Итог по классам'!$B209,,,),"Ф")</f>
        <v>#N/A</v>
      </c>
      <c r="AG209" s="111" t="e">
        <f ca="1">COUNTIF(OFFSET(class10_1,MATCH(AG$1,'10 класс'!$A:$A,0)-7+'Итог по классам'!$B209,,,),"р")</f>
        <v>#N/A</v>
      </c>
      <c r="AH209" s="111" t="e">
        <f ca="1">COUNTIF(OFFSET(class10_1,MATCH(AH$1,'10 класс'!$A:$A,0)-7+'Итог по классам'!$B209,,,),"ш")</f>
        <v>#N/A</v>
      </c>
      <c r="AI209" s="111" t="e">
        <f ca="1">COUNTIF(OFFSET(class10_2,MATCH(AI$1,'10 класс'!$A:$A,0)-7+'Итог по классам'!$B209,,,),"Ф")</f>
        <v>#N/A</v>
      </c>
      <c r="AJ209" s="111" t="e">
        <f ca="1">COUNTIF(OFFSET(class10_2,MATCH(AJ$1,'10 класс'!$A:$A,0)-7+'Итог по классам'!$B209,,,),"р")</f>
        <v>#N/A</v>
      </c>
      <c r="AK209" s="111" t="e">
        <f ca="1">COUNTIF(OFFSET(class10_2,MATCH(AK$1,'10 класс'!$A:$A,0)-7+'Итог по классам'!$B209,,,),"ш")</f>
        <v>#N/A</v>
      </c>
      <c r="AL209" s="112" t="e">
        <f t="shared" ref="AL209:AN209" ca="1" si="787">AI209+AF209</f>
        <v>#N/A</v>
      </c>
      <c r="AM209" s="113" t="e">
        <f t="shared" ca="1" si="787"/>
        <v>#N/A</v>
      </c>
      <c r="AN209" s="113" t="e">
        <f t="shared" ca="1" si="787"/>
        <v>#N/A</v>
      </c>
    </row>
    <row r="210" spans="1:40" ht="15.75" x14ac:dyDescent="0.25">
      <c r="A210" s="68">
        <f t="shared" si="707"/>
        <v>1</v>
      </c>
      <c r="B210" s="23">
        <v>21</v>
      </c>
      <c r="C210" s="110" t="s">
        <v>126</v>
      </c>
      <c r="D210" s="110" t="s">
        <v>119</v>
      </c>
      <c r="E210" s="111">
        <f ca="1">COUNTIF(OFFSET(class10_1,MATCH(E$1,'10 класс'!$A:$A,0)-7+'Итог по классам'!$B210,,,),"Ф")</f>
        <v>0</v>
      </c>
      <c r="F210" s="111">
        <f ca="1">COUNTIF(OFFSET(class10_1,MATCH(F$1,'10 класс'!$A:$A,0)-7+'Итог по классам'!$B210,,,),"р")</f>
        <v>0</v>
      </c>
      <c r="G210" s="111">
        <f ca="1">COUNTIF(OFFSET(class10_1,MATCH(G$1,'10 класс'!$A:$A,0)-7+'Итог по классам'!$B210,,,),"ш")</f>
        <v>0</v>
      </c>
      <c r="H210" s="111">
        <f ca="1">COUNTIF(OFFSET(class10_2,MATCH(H$1,'10 класс'!$A:$A,0)-7+'Итог по классам'!$B210,,,),"Ф")</f>
        <v>0</v>
      </c>
      <c r="I210" s="111">
        <f ca="1">COUNTIF(OFFSET(class10_2,MATCH(I$1,'10 класс'!$A:$A,0)-7+'Итог по классам'!$B210,,,),"р")</f>
        <v>0</v>
      </c>
      <c r="J210" s="111">
        <f ca="1">COUNTIF(OFFSET(class10_2,MATCH(J$1,'10 класс'!$A:$A,0)-7+'Итог по классам'!$B210,,,),"ш")</f>
        <v>0</v>
      </c>
      <c r="K210" s="112">
        <f t="shared" ref="K210:M210" ca="1" si="788">H210+E210</f>
        <v>0</v>
      </c>
      <c r="L210" s="113">
        <f t="shared" ca="1" si="788"/>
        <v>0</v>
      </c>
      <c r="M210" s="113">
        <f t="shared" ca="1" si="788"/>
        <v>0</v>
      </c>
      <c r="N210" s="114" t="e">
        <f ca="1">COUNTIF(OFFSET(class10_1,MATCH(N$1,'10 класс'!$A:$A,0)-7+'Итог по классам'!$B210,,,),"Ф")</f>
        <v>#N/A</v>
      </c>
      <c r="O210" s="111" t="e">
        <f ca="1">COUNTIF(OFFSET(class10_1,MATCH(O$1,'10 класс'!$A:$A,0)-7+'Итог по классам'!$B210,,,),"р")</f>
        <v>#N/A</v>
      </c>
      <c r="P210" s="111" t="e">
        <f ca="1">COUNTIF(OFFSET(class10_1,MATCH(P$1,'10 класс'!$A:$A,0)-7+'Итог по классам'!$B210,,,),"ш")</f>
        <v>#N/A</v>
      </c>
      <c r="Q210" s="111" t="e">
        <f ca="1">COUNTIF(OFFSET(class10_2,MATCH(Q$1,'10 класс'!$A:$A,0)-7+'Итог по классам'!$B210,,,),"Ф")</f>
        <v>#N/A</v>
      </c>
      <c r="R210" s="111" t="e">
        <f ca="1">COUNTIF(OFFSET(class10_2,MATCH(R$1,'10 класс'!$A:$A,0)-7+'Итог по классам'!$B210,,,),"р")</f>
        <v>#N/A</v>
      </c>
      <c r="S210" s="111" t="e">
        <f ca="1">COUNTIF(OFFSET(class10_2,MATCH(S$1,'10 класс'!$A:$A,0)-7+'Итог по классам'!$B210,,,),"ш")</f>
        <v>#N/A</v>
      </c>
      <c r="T210" s="112" t="e">
        <f t="shared" ref="T210:V210" ca="1" si="789">Q210+N210</f>
        <v>#N/A</v>
      </c>
      <c r="U210" s="113" t="e">
        <f t="shared" ca="1" si="789"/>
        <v>#N/A</v>
      </c>
      <c r="V210" s="113" t="e">
        <f t="shared" ca="1" si="789"/>
        <v>#N/A</v>
      </c>
      <c r="W210" s="114" t="e">
        <f ca="1">COUNTIF(OFFSET(class10_1,MATCH(W$1,'10 класс'!$A:$A,0)-7+'Итог по классам'!$B210,,,),"Ф")</f>
        <v>#N/A</v>
      </c>
      <c r="X210" s="111" t="e">
        <f ca="1">COUNTIF(OFFSET(class10_1,MATCH(X$1,'10 класс'!$A:$A,0)-7+'Итог по классам'!$B210,,,),"р")</f>
        <v>#N/A</v>
      </c>
      <c r="Y210" s="111" t="e">
        <f ca="1">COUNTIF(OFFSET(class10_1,MATCH(Y$1,'10 класс'!$A:$A,0)-7+'Итог по классам'!$B210,,,),"ш")</f>
        <v>#N/A</v>
      </c>
      <c r="Z210" s="111" t="e">
        <f ca="1">COUNTIF(OFFSET(class10_2,MATCH(Z$1,'10 класс'!$A:$A,0)-7+'Итог по классам'!$B210,,,),"Ф")</f>
        <v>#N/A</v>
      </c>
      <c r="AA210" s="111" t="e">
        <f ca="1">COUNTIF(OFFSET(class10_2,MATCH(AA$1,'10 класс'!$A:$A,0)-7+'Итог по классам'!$B210,,,),"р")</f>
        <v>#N/A</v>
      </c>
      <c r="AB210" s="111" t="e">
        <f ca="1">COUNTIF(OFFSET(class10_2,MATCH(AB$1,'10 класс'!$A:$A,0)-7+'Итог по классам'!$B210,,,),"ш")</f>
        <v>#N/A</v>
      </c>
      <c r="AC210" s="112" t="e">
        <f t="shared" ref="AC210:AE210" ca="1" si="790">Z210+W210</f>
        <v>#N/A</v>
      </c>
      <c r="AD210" s="113" t="e">
        <f t="shared" ca="1" si="790"/>
        <v>#N/A</v>
      </c>
      <c r="AE210" s="113" t="e">
        <f t="shared" ca="1" si="790"/>
        <v>#N/A</v>
      </c>
      <c r="AF210" s="114" t="e">
        <f ca="1">COUNTIF(OFFSET(class10_1,MATCH(AF$1,'10 класс'!$A:$A,0)-7+'Итог по классам'!$B210,,,),"Ф")</f>
        <v>#N/A</v>
      </c>
      <c r="AG210" s="111" t="e">
        <f ca="1">COUNTIF(OFFSET(class10_1,MATCH(AG$1,'10 класс'!$A:$A,0)-7+'Итог по классам'!$B210,,,),"р")</f>
        <v>#N/A</v>
      </c>
      <c r="AH210" s="111" t="e">
        <f ca="1">COUNTIF(OFFSET(class10_1,MATCH(AH$1,'10 класс'!$A:$A,0)-7+'Итог по классам'!$B210,,,),"ш")</f>
        <v>#N/A</v>
      </c>
      <c r="AI210" s="111" t="e">
        <f ca="1">COUNTIF(OFFSET(class10_2,MATCH(AI$1,'10 класс'!$A:$A,0)-7+'Итог по классам'!$B210,,,),"Ф")</f>
        <v>#N/A</v>
      </c>
      <c r="AJ210" s="111" t="e">
        <f ca="1">COUNTIF(OFFSET(class10_2,MATCH(AJ$1,'10 класс'!$A:$A,0)-7+'Итог по классам'!$B210,,,),"р")</f>
        <v>#N/A</v>
      </c>
      <c r="AK210" s="111" t="e">
        <f ca="1">COUNTIF(OFFSET(class10_2,MATCH(AK$1,'10 класс'!$A:$A,0)-7+'Итог по классам'!$B210,,,),"ш")</f>
        <v>#N/A</v>
      </c>
      <c r="AL210" s="112" t="e">
        <f t="shared" ref="AL210:AN210" ca="1" si="791">AI210+AF210</f>
        <v>#N/A</v>
      </c>
      <c r="AM210" s="113" t="e">
        <f t="shared" ca="1" si="791"/>
        <v>#N/A</v>
      </c>
      <c r="AN210" s="113" t="e">
        <f t="shared" ca="1" si="791"/>
        <v>#N/A</v>
      </c>
    </row>
    <row r="211" spans="1:40" ht="15.75" x14ac:dyDescent="0.25">
      <c r="A211" s="68">
        <f t="shared" si="707"/>
        <v>1</v>
      </c>
      <c r="B211" s="23">
        <v>22</v>
      </c>
      <c r="C211" s="110" t="s">
        <v>127</v>
      </c>
      <c r="D211" s="110" t="s">
        <v>119</v>
      </c>
      <c r="E211" s="111">
        <f ca="1">COUNTIF(OFFSET(class10_1,MATCH(E$1,'10 класс'!$A:$A,0)-7+'Итог по классам'!$B211,,,),"Ф")</f>
        <v>0</v>
      </c>
      <c r="F211" s="111">
        <f ca="1">COUNTIF(OFFSET(class10_1,MATCH(F$1,'10 класс'!$A:$A,0)-7+'Итог по классам'!$B211,,,),"р")</f>
        <v>0</v>
      </c>
      <c r="G211" s="111">
        <f ca="1">COUNTIF(OFFSET(class10_1,MATCH(G$1,'10 класс'!$A:$A,0)-7+'Итог по классам'!$B211,,,),"ш")</f>
        <v>0</v>
      </c>
      <c r="H211" s="111">
        <f ca="1">COUNTIF(OFFSET(class10_2,MATCH(H$1,'10 класс'!$A:$A,0)-7+'Итог по классам'!$B211,,,),"Ф")</f>
        <v>0</v>
      </c>
      <c r="I211" s="111">
        <f ca="1">COUNTIF(OFFSET(class10_2,MATCH(I$1,'10 класс'!$A:$A,0)-7+'Итог по классам'!$B211,,,),"р")</f>
        <v>0</v>
      </c>
      <c r="J211" s="111">
        <f ca="1">COUNTIF(OFFSET(class10_2,MATCH(J$1,'10 класс'!$A:$A,0)-7+'Итог по классам'!$B211,,,),"ш")</f>
        <v>0</v>
      </c>
      <c r="K211" s="112">
        <f t="shared" ref="K211:M211" ca="1" si="792">H211+E211</f>
        <v>0</v>
      </c>
      <c r="L211" s="113">
        <f t="shared" ca="1" si="792"/>
        <v>0</v>
      </c>
      <c r="M211" s="113">
        <f t="shared" ca="1" si="792"/>
        <v>0</v>
      </c>
      <c r="N211" s="114" t="e">
        <f ca="1">COUNTIF(OFFSET(class10_1,MATCH(N$1,'10 класс'!$A:$A,0)-7+'Итог по классам'!$B211,,,),"Ф")</f>
        <v>#N/A</v>
      </c>
      <c r="O211" s="111" t="e">
        <f ca="1">COUNTIF(OFFSET(class10_1,MATCH(O$1,'10 класс'!$A:$A,0)-7+'Итог по классам'!$B211,,,),"р")</f>
        <v>#N/A</v>
      </c>
      <c r="P211" s="111" t="e">
        <f ca="1">COUNTIF(OFFSET(class10_1,MATCH(P$1,'10 класс'!$A:$A,0)-7+'Итог по классам'!$B211,,,),"ш")</f>
        <v>#N/A</v>
      </c>
      <c r="Q211" s="111" t="e">
        <f ca="1">COUNTIF(OFFSET(class10_2,MATCH(Q$1,'10 класс'!$A:$A,0)-7+'Итог по классам'!$B211,,,),"Ф")</f>
        <v>#N/A</v>
      </c>
      <c r="R211" s="111" t="e">
        <f ca="1">COUNTIF(OFFSET(class10_2,MATCH(R$1,'10 класс'!$A:$A,0)-7+'Итог по классам'!$B211,,,),"р")</f>
        <v>#N/A</v>
      </c>
      <c r="S211" s="111" t="e">
        <f ca="1">COUNTIF(OFFSET(class10_2,MATCH(S$1,'10 класс'!$A:$A,0)-7+'Итог по классам'!$B211,,,),"ш")</f>
        <v>#N/A</v>
      </c>
      <c r="T211" s="112" t="e">
        <f t="shared" ref="T211:V211" ca="1" si="793">Q211+N211</f>
        <v>#N/A</v>
      </c>
      <c r="U211" s="113" t="e">
        <f t="shared" ca="1" si="793"/>
        <v>#N/A</v>
      </c>
      <c r="V211" s="113" t="e">
        <f t="shared" ca="1" si="793"/>
        <v>#N/A</v>
      </c>
      <c r="W211" s="114" t="e">
        <f ca="1">COUNTIF(OFFSET(class10_1,MATCH(W$1,'10 класс'!$A:$A,0)-7+'Итог по классам'!$B211,,,),"Ф")</f>
        <v>#N/A</v>
      </c>
      <c r="X211" s="111" t="e">
        <f ca="1">COUNTIF(OFFSET(class10_1,MATCH(X$1,'10 класс'!$A:$A,0)-7+'Итог по классам'!$B211,,,),"р")</f>
        <v>#N/A</v>
      </c>
      <c r="Y211" s="111" t="e">
        <f ca="1">COUNTIF(OFFSET(class10_1,MATCH(Y$1,'10 класс'!$A:$A,0)-7+'Итог по классам'!$B211,,,),"ш")</f>
        <v>#N/A</v>
      </c>
      <c r="Z211" s="111" t="e">
        <f ca="1">COUNTIF(OFFSET(class10_2,MATCH(Z$1,'10 класс'!$A:$A,0)-7+'Итог по классам'!$B211,,,),"Ф")</f>
        <v>#N/A</v>
      </c>
      <c r="AA211" s="111" t="e">
        <f ca="1">COUNTIF(OFFSET(class10_2,MATCH(AA$1,'10 класс'!$A:$A,0)-7+'Итог по классам'!$B211,,,),"р")</f>
        <v>#N/A</v>
      </c>
      <c r="AB211" s="111" t="e">
        <f ca="1">COUNTIF(OFFSET(class10_2,MATCH(AB$1,'10 класс'!$A:$A,0)-7+'Итог по классам'!$B211,,,),"ш")</f>
        <v>#N/A</v>
      </c>
      <c r="AC211" s="112" t="e">
        <f t="shared" ref="AC211:AE211" ca="1" si="794">Z211+W211</f>
        <v>#N/A</v>
      </c>
      <c r="AD211" s="113" t="e">
        <f t="shared" ca="1" si="794"/>
        <v>#N/A</v>
      </c>
      <c r="AE211" s="113" t="e">
        <f t="shared" ca="1" si="794"/>
        <v>#N/A</v>
      </c>
      <c r="AF211" s="114" t="e">
        <f ca="1">COUNTIF(OFFSET(class10_1,MATCH(AF$1,'10 класс'!$A:$A,0)-7+'Итог по классам'!$B211,,,),"Ф")</f>
        <v>#N/A</v>
      </c>
      <c r="AG211" s="111" t="e">
        <f ca="1">COUNTIF(OFFSET(class10_1,MATCH(AG$1,'10 класс'!$A:$A,0)-7+'Итог по классам'!$B211,,,),"р")</f>
        <v>#N/A</v>
      </c>
      <c r="AH211" s="111" t="e">
        <f ca="1">COUNTIF(OFFSET(class10_1,MATCH(AH$1,'10 класс'!$A:$A,0)-7+'Итог по классам'!$B211,,,),"ш")</f>
        <v>#N/A</v>
      </c>
      <c r="AI211" s="111" t="e">
        <f ca="1">COUNTIF(OFFSET(class10_2,MATCH(AI$1,'10 класс'!$A:$A,0)-7+'Итог по классам'!$B211,,,),"Ф")</f>
        <v>#N/A</v>
      </c>
      <c r="AJ211" s="111" t="e">
        <f ca="1">COUNTIF(OFFSET(class10_2,MATCH(AJ$1,'10 класс'!$A:$A,0)-7+'Итог по классам'!$B211,,,),"р")</f>
        <v>#N/A</v>
      </c>
      <c r="AK211" s="111" t="e">
        <f ca="1">COUNTIF(OFFSET(class10_2,MATCH(AK$1,'10 класс'!$A:$A,0)-7+'Итог по классам'!$B211,,,),"ш")</f>
        <v>#N/A</v>
      </c>
      <c r="AL211" s="112" t="e">
        <f t="shared" ref="AL211:AN211" ca="1" si="795">AI211+AF211</f>
        <v>#N/A</v>
      </c>
      <c r="AM211" s="113" t="e">
        <f t="shared" ca="1" si="795"/>
        <v>#N/A</v>
      </c>
      <c r="AN211" s="113" t="e">
        <f t="shared" ca="1" si="795"/>
        <v>#N/A</v>
      </c>
    </row>
    <row r="212" spans="1:40" ht="15.75" x14ac:dyDescent="0.25">
      <c r="A212" s="68">
        <f t="shared" si="707"/>
        <v>1</v>
      </c>
      <c r="B212" s="23">
        <v>23</v>
      </c>
      <c r="C212" s="110" t="s">
        <v>83</v>
      </c>
      <c r="D212" s="110" t="s">
        <v>119</v>
      </c>
      <c r="E212" s="111">
        <f ca="1">COUNTIF(OFFSET(class10_1,MATCH(E$1,'10 класс'!$A:$A,0)-7+'Итог по классам'!$B212,,,),"Ф")</f>
        <v>0</v>
      </c>
      <c r="F212" s="111">
        <f ca="1">COUNTIF(OFFSET(class10_1,MATCH(F$1,'10 класс'!$A:$A,0)-7+'Итог по классам'!$B212,,,),"р")</f>
        <v>0</v>
      </c>
      <c r="G212" s="111">
        <f ca="1">COUNTIF(OFFSET(class10_1,MATCH(G$1,'10 класс'!$A:$A,0)-7+'Итог по классам'!$B212,,,),"ш")</f>
        <v>0</v>
      </c>
      <c r="H212" s="111">
        <f ca="1">COUNTIF(OFFSET(class10_2,MATCH(H$1,'10 класс'!$A:$A,0)-7+'Итог по классам'!$B212,,,),"Ф")</f>
        <v>0</v>
      </c>
      <c r="I212" s="111">
        <f ca="1">COUNTIF(OFFSET(class10_2,MATCH(I$1,'10 класс'!$A:$A,0)-7+'Итог по классам'!$B212,,,),"р")</f>
        <v>0</v>
      </c>
      <c r="J212" s="111">
        <f ca="1">COUNTIF(OFFSET(class10_2,MATCH(J$1,'10 класс'!$A:$A,0)-7+'Итог по классам'!$B212,,,),"ш")</f>
        <v>0</v>
      </c>
      <c r="K212" s="112">
        <f t="shared" ref="K212:M212" ca="1" si="796">H212+E212</f>
        <v>0</v>
      </c>
      <c r="L212" s="113">
        <f t="shared" ca="1" si="796"/>
        <v>0</v>
      </c>
      <c r="M212" s="113">
        <f t="shared" ca="1" si="796"/>
        <v>0</v>
      </c>
      <c r="N212" s="114" t="e">
        <f ca="1">COUNTIF(OFFSET(class10_1,MATCH(N$1,'10 класс'!$A:$A,0)-7+'Итог по классам'!$B212,,,),"Ф")</f>
        <v>#N/A</v>
      </c>
      <c r="O212" s="111" t="e">
        <f ca="1">COUNTIF(OFFSET(class10_1,MATCH(O$1,'10 класс'!$A:$A,0)-7+'Итог по классам'!$B212,,,),"р")</f>
        <v>#N/A</v>
      </c>
      <c r="P212" s="111" t="e">
        <f ca="1">COUNTIF(OFFSET(class10_1,MATCH(P$1,'10 класс'!$A:$A,0)-7+'Итог по классам'!$B212,,,),"ш")</f>
        <v>#N/A</v>
      </c>
      <c r="Q212" s="111" t="e">
        <f ca="1">COUNTIF(OFFSET(class10_2,MATCH(Q$1,'10 класс'!$A:$A,0)-7+'Итог по классам'!$B212,,,),"Ф")</f>
        <v>#N/A</v>
      </c>
      <c r="R212" s="111" t="e">
        <f ca="1">COUNTIF(OFFSET(class10_2,MATCH(R$1,'10 класс'!$A:$A,0)-7+'Итог по классам'!$B212,,,),"р")</f>
        <v>#N/A</v>
      </c>
      <c r="S212" s="111" t="e">
        <f ca="1">COUNTIF(OFFSET(class10_2,MATCH(S$1,'10 класс'!$A:$A,0)-7+'Итог по классам'!$B212,,,),"ш")</f>
        <v>#N/A</v>
      </c>
      <c r="T212" s="112" t="e">
        <f t="shared" ref="T212:V212" ca="1" si="797">Q212+N212</f>
        <v>#N/A</v>
      </c>
      <c r="U212" s="113" t="e">
        <f t="shared" ca="1" si="797"/>
        <v>#N/A</v>
      </c>
      <c r="V212" s="113" t="e">
        <f t="shared" ca="1" si="797"/>
        <v>#N/A</v>
      </c>
      <c r="W212" s="114" t="e">
        <f ca="1">COUNTIF(OFFSET(class10_1,MATCH(W$1,'10 класс'!$A:$A,0)-7+'Итог по классам'!$B212,,,),"Ф")</f>
        <v>#N/A</v>
      </c>
      <c r="X212" s="111" t="e">
        <f ca="1">COUNTIF(OFFSET(class10_1,MATCH(X$1,'10 класс'!$A:$A,0)-7+'Итог по классам'!$B212,,,),"р")</f>
        <v>#N/A</v>
      </c>
      <c r="Y212" s="111" t="e">
        <f ca="1">COUNTIF(OFFSET(class10_1,MATCH(Y$1,'10 класс'!$A:$A,0)-7+'Итог по классам'!$B212,,,),"ш")</f>
        <v>#N/A</v>
      </c>
      <c r="Z212" s="111" t="e">
        <f ca="1">COUNTIF(OFFSET(class10_2,MATCH(Z$1,'10 класс'!$A:$A,0)-7+'Итог по классам'!$B212,,,),"Ф")</f>
        <v>#N/A</v>
      </c>
      <c r="AA212" s="111" t="e">
        <f ca="1">COUNTIF(OFFSET(class10_2,MATCH(AA$1,'10 класс'!$A:$A,0)-7+'Итог по классам'!$B212,,,),"р")</f>
        <v>#N/A</v>
      </c>
      <c r="AB212" s="111" t="e">
        <f ca="1">COUNTIF(OFFSET(class10_2,MATCH(AB$1,'10 класс'!$A:$A,0)-7+'Итог по классам'!$B212,,,),"ш")</f>
        <v>#N/A</v>
      </c>
      <c r="AC212" s="112" t="e">
        <f t="shared" ref="AC212:AE212" ca="1" si="798">Z212+W212</f>
        <v>#N/A</v>
      </c>
      <c r="AD212" s="113" t="e">
        <f t="shared" ca="1" si="798"/>
        <v>#N/A</v>
      </c>
      <c r="AE212" s="113" t="e">
        <f t="shared" ca="1" si="798"/>
        <v>#N/A</v>
      </c>
      <c r="AF212" s="114" t="e">
        <f ca="1">COUNTIF(OFFSET(class10_1,MATCH(AF$1,'10 класс'!$A:$A,0)-7+'Итог по классам'!$B212,,,),"Ф")</f>
        <v>#N/A</v>
      </c>
      <c r="AG212" s="111" t="e">
        <f ca="1">COUNTIF(OFFSET(class10_1,MATCH(AG$1,'10 класс'!$A:$A,0)-7+'Итог по классам'!$B212,,,),"р")</f>
        <v>#N/A</v>
      </c>
      <c r="AH212" s="111" t="e">
        <f ca="1">COUNTIF(OFFSET(class10_1,MATCH(AH$1,'10 класс'!$A:$A,0)-7+'Итог по классам'!$B212,,,),"ш")</f>
        <v>#N/A</v>
      </c>
      <c r="AI212" s="111" t="e">
        <f ca="1">COUNTIF(OFFSET(class10_2,MATCH(AI$1,'10 класс'!$A:$A,0)-7+'Итог по классам'!$B212,,,),"Ф")</f>
        <v>#N/A</v>
      </c>
      <c r="AJ212" s="111" t="e">
        <f ca="1">COUNTIF(OFFSET(class10_2,MATCH(AJ$1,'10 класс'!$A:$A,0)-7+'Итог по классам'!$B212,,,),"р")</f>
        <v>#N/A</v>
      </c>
      <c r="AK212" s="111" t="e">
        <f ca="1">COUNTIF(OFFSET(class10_2,MATCH(AK$1,'10 класс'!$A:$A,0)-7+'Итог по классам'!$B212,,,),"ш")</f>
        <v>#N/A</v>
      </c>
      <c r="AL212" s="112" t="e">
        <f t="shared" ref="AL212:AN212" ca="1" si="799">AI212+AF212</f>
        <v>#N/A</v>
      </c>
      <c r="AM212" s="113" t="e">
        <f t="shared" ca="1" si="799"/>
        <v>#N/A</v>
      </c>
      <c r="AN212" s="113" t="e">
        <f t="shared" ca="1" si="799"/>
        <v>#N/A</v>
      </c>
    </row>
    <row r="213" spans="1:40" ht="15.75" x14ac:dyDescent="0.25">
      <c r="A213" s="68">
        <f t="shared" si="707"/>
        <v>1</v>
      </c>
      <c r="B213" s="23">
        <v>24</v>
      </c>
      <c r="C213" s="110" t="s">
        <v>128</v>
      </c>
      <c r="D213" s="110" t="s">
        <v>119</v>
      </c>
      <c r="E213" s="111">
        <f ca="1">COUNTIF(OFFSET(class10_1,MATCH(E$1,'10 класс'!$A:$A,0)-7+'Итог по классам'!$B213,,,),"Ф")</f>
        <v>0</v>
      </c>
      <c r="F213" s="111">
        <f ca="1">COUNTIF(OFFSET(class10_1,MATCH(F$1,'10 класс'!$A:$A,0)-7+'Итог по классам'!$B213,,,),"р")</f>
        <v>0</v>
      </c>
      <c r="G213" s="111">
        <f ca="1">COUNTIF(OFFSET(class10_1,MATCH(G$1,'10 класс'!$A:$A,0)-7+'Итог по классам'!$B213,,,),"ш")</f>
        <v>0</v>
      </c>
      <c r="H213" s="111">
        <f ca="1">COUNTIF(OFFSET(class10_2,MATCH(H$1,'10 класс'!$A:$A,0)-7+'Итог по классам'!$B213,,,),"Ф")</f>
        <v>0</v>
      </c>
      <c r="I213" s="111">
        <f ca="1">COUNTIF(OFFSET(class10_2,MATCH(I$1,'10 класс'!$A:$A,0)-7+'Итог по классам'!$B213,,,),"р")</f>
        <v>0</v>
      </c>
      <c r="J213" s="111">
        <f ca="1">COUNTIF(OFFSET(class10_2,MATCH(J$1,'10 класс'!$A:$A,0)-7+'Итог по классам'!$B213,,,),"ш")</f>
        <v>0</v>
      </c>
      <c r="K213" s="112">
        <f t="shared" ref="K213:M213" ca="1" si="800">H213+E213</f>
        <v>0</v>
      </c>
      <c r="L213" s="113">
        <f t="shared" ca="1" si="800"/>
        <v>0</v>
      </c>
      <c r="M213" s="113">
        <f t="shared" ca="1" si="800"/>
        <v>0</v>
      </c>
      <c r="N213" s="114" t="e">
        <f ca="1">COUNTIF(OFFSET(class10_1,MATCH(N$1,'10 класс'!$A:$A,0)-7+'Итог по классам'!$B213,,,),"Ф")</f>
        <v>#N/A</v>
      </c>
      <c r="O213" s="111" t="e">
        <f ca="1">COUNTIF(OFFSET(class10_1,MATCH(O$1,'10 класс'!$A:$A,0)-7+'Итог по классам'!$B213,,,),"р")</f>
        <v>#N/A</v>
      </c>
      <c r="P213" s="111" t="e">
        <f ca="1">COUNTIF(OFFSET(class10_1,MATCH(P$1,'10 класс'!$A:$A,0)-7+'Итог по классам'!$B213,,,),"ш")</f>
        <v>#N/A</v>
      </c>
      <c r="Q213" s="111" t="e">
        <f ca="1">COUNTIF(OFFSET(class10_2,MATCH(Q$1,'10 класс'!$A:$A,0)-7+'Итог по классам'!$B213,,,),"Ф")</f>
        <v>#N/A</v>
      </c>
      <c r="R213" s="111" t="e">
        <f ca="1">COUNTIF(OFFSET(class10_2,MATCH(R$1,'10 класс'!$A:$A,0)-7+'Итог по классам'!$B213,,,),"р")</f>
        <v>#N/A</v>
      </c>
      <c r="S213" s="111" t="e">
        <f ca="1">COUNTIF(OFFSET(class10_2,MATCH(S$1,'10 класс'!$A:$A,0)-7+'Итог по классам'!$B213,,,),"ш")</f>
        <v>#N/A</v>
      </c>
      <c r="T213" s="112" t="e">
        <f t="shared" ref="T213:V213" ca="1" si="801">Q213+N213</f>
        <v>#N/A</v>
      </c>
      <c r="U213" s="113" t="e">
        <f t="shared" ca="1" si="801"/>
        <v>#N/A</v>
      </c>
      <c r="V213" s="113" t="e">
        <f t="shared" ca="1" si="801"/>
        <v>#N/A</v>
      </c>
      <c r="W213" s="114" t="e">
        <f ca="1">COUNTIF(OFFSET(class10_1,MATCH(W$1,'10 класс'!$A:$A,0)-7+'Итог по классам'!$B213,,,),"Ф")</f>
        <v>#N/A</v>
      </c>
      <c r="X213" s="111" t="e">
        <f ca="1">COUNTIF(OFFSET(class10_1,MATCH(X$1,'10 класс'!$A:$A,0)-7+'Итог по классам'!$B213,,,),"р")</f>
        <v>#N/A</v>
      </c>
      <c r="Y213" s="111" t="e">
        <f ca="1">COUNTIF(OFFSET(class10_1,MATCH(Y$1,'10 класс'!$A:$A,0)-7+'Итог по классам'!$B213,,,),"ш")</f>
        <v>#N/A</v>
      </c>
      <c r="Z213" s="111" t="e">
        <f ca="1">COUNTIF(OFFSET(class10_2,MATCH(Z$1,'10 класс'!$A:$A,0)-7+'Итог по классам'!$B213,,,),"Ф")</f>
        <v>#N/A</v>
      </c>
      <c r="AA213" s="111" t="e">
        <f ca="1">COUNTIF(OFFSET(class10_2,MATCH(AA$1,'10 класс'!$A:$A,0)-7+'Итог по классам'!$B213,,,),"р")</f>
        <v>#N/A</v>
      </c>
      <c r="AB213" s="111" t="e">
        <f ca="1">COUNTIF(OFFSET(class10_2,MATCH(AB$1,'10 класс'!$A:$A,0)-7+'Итог по классам'!$B213,,,),"ш")</f>
        <v>#N/A</v>
      </c>
      <c r="AC213" s="112" t="e">
        <f t="shared" ref="AC213:AE213" ca="1" si="802">Z213+W213</f>
        <v>#N/A</v>
      </c>
      <c r="AD213" s="113" t="e">
        <f t="shared" ca="1" si="802"/>
        <v>#N/A</v>
      </c>
      <c r="AE213" s="113" t="e">
        <f t="shared" ca="1" si="802"/>
        <v>#N/A</v>
      </c>
      <c r="AF213" s="114" t="e">
        <f ca="1">COUNTIF(OFFSET(class10_1,MATCH(AF$1,'10 класс'!$A:$A,0)-7+'Итог по классам'!$B213,,,),"Ф")</f>
        <v>#N/A</v>
      </c>
      <c r="AG213" s="111" t="e">
        <f ca="1">COUNTIF(OFFSET(class10_1,MATCH(AG$1,'10 класс'!$A:$A,0)-7+'Итог по классам'!$B213,,,),"р")</f>
        <v>#N/A</v>
      </c>
      <c r="AH213" s="111" t="e">
        <f ca="1">COUNTIF(OFFSET(class10_1,MATCH(AH$1,'10 класс'!$A:$A,0)-7+'Итог по классам'!$B213,,,),"ш")</f>
        <v>#N/A</v>
      </c>
      <c r="AI213" s="111" t="e">
        <f ca="1">COUNTIF(OFFSET(class10_2,MATCH(AI$1,'10 класс'!$A:$A,0)-7+'Итог по классам'!$B213,,,),"Ф")</f>
        <v>#N/A</v>
      </c>
      <c r="AJ213" s="111" t="e">
        <f ca="1">COUNTIF(OFFSET(class10_2,MATCH(AJ$1,'10 класс'!$A:$A,0)-7+'Итог по классам'!$B213,,,),"р")</f>
        <v>#N/A</v>
      </c>
      <c r="AK213" s="111" t="e">
        <f ca="1">COUNTIF(OFFSET(class10_2,MATCH(AK$1,'10 класс'!$A:$A,0)-7+'Итог по классам'!$B213,,,),"ш")</f>
        <v>#N/A</v>
      </c>
      <c r="AL213" s="112" t="e">
        <f t="shared" ref="AL213:AN213" ca="1" si="803">AI213+AF213</f>
        <v>#N/A</v>
      </c>
      <c r="AM213" s="113" t="e">
        <f t="shared" ca="1" si="803"/>
        <v>#N/A</v>
      </c>
      <c r="AN213" s="113" t="e">
        <f t="shared" ca="1" si="803"/>
        <v>#N/A</v>
      </c>
    </row>
    <row r="214" spans="1:40" ht="15.75" x14ac:dyDescent="0.25">
      <c r="A214" s="68">
        <f t="shared" si="707"/>
        <v>1</v>
      </c>
      <c r="B214" s="23">
        <v>25</v>
      </c>
      <c r="C214" s="110" t="s">
        <v>104</v>
      </c>
      <c r="D214" s="110" t="s">
        <v>119</v>
      </c>
      <c r="E214" s="111">
        <f ca="1">COUNTIF(OFFSET(class10_1,MATCH(E$1,'10 класс'!$A:$A,0)-7+'Итог по классам'!$B214,,,),"Ф")</f>
        <v>0</v>
      </c>
      <c r="F214" s="111">
        <f ca="1">COUNTIF(OFFSET(class10_1,MATCH(F$1,'10 класс'!$A:$A,0)-7+'Итог по классам'!$B214,,,),"р")</f>
        <v>0</v>
      </c>
      <c r="G214" s="111">
        <f ca="1">COUNTIF(OFFSET(class10_1,MATCH(G$1,'10 класс'!$A:$A,0)-7+'Итог по классам'!$B214,,,),"ш")</f>
        <v>0</v>
      </c>
      <c r="H214" s="111">
        <f ca="1">COUNTIF(OFFSET(class10_2,MATCH(H$1,'10 класс'!$A:$A,0)-7+'Итог по классам'!$B214,,,),"Ф")</f>
        <v>0</v>
      </c>
      <c r="I214" s="111">
        <f ca="1">COUNTIF(OFFSET(class10_2,MATCH(I$1,'10 класс'!$A:$A,0)-7+'Итог по классам'!$B214,,,),"р")</f>
        <v>0</v>
      </c>
      <c r="J214" s="111">
        <f ca="1">COUNTIF(OFFSET(class10_2,MATCH(J$1,'10 класс'!$A:$A,0)-7+'Итог по классам'!$B214,,,),"ш")</f>
        <v>0</v>
      </c>
      <c r="K214" s="112">
        <f t="shared" ref="K214:M214" ca="1" si="804">H214+E214</f>
        <v>0</v>
      </c>
      <c r="L214" s="113">
        <f t="shared" ca="1" si="804"/>
        <v>0</v>
      </c>
      <c r="M214" s="113">
        <f t="shared" ca="1" si="804"/>
        <v>0</v>
      </c>
      <c r="N214" s="114" t="e">
        <f ca="1">COUNTIF(OFFSET(class10_1,MATCH(N$1,'10 класс'!$A:$A,0)-7+'Итог по классам'!$B214,,,),"Ф")</f>
        <v>#N/A</v>
      </c>
      <c r="O214" s="111" t="e">
        <f ca="1">COUNTIF(OFFSET(class10_1,MATCH(O$1,'10 класс'!$A:$A,0)-7+'Итог по классам'!$B214,,,),"р")</f>
        <v>#N/A</v>
      </c>
      <c r="P214" s="111" t="e">
        <f ca="1">COUNTIF(OFFSET(class10_1,MATCH(P$1,'10 класс'!$A:$A,0)-7+'Итог по классам'!$B214,,,),"ш")</f>
        <v>#N/A</v>
      </c>
      <c r="Q214" s="111" t="e">
        <f ca="1">COUNTIF(OFFSET(class10_2,MATCH(Q$1,'10 класс'!$A:$A,0)-7+'Итог по классам'!$B214,,,),"Ф")</f>
        <v>#N/A</v>
      </c>
      <c r="R214" s="111" t="e">
        <f ca="1">COUNTIF(OFFSET(class10_2,MATCH(R$1,'10 класс'!$A:$A,0)-7+'Итог по классам'!$B214,,,),"р")</f>
        <v>#N/A</v>
      </c>
      <c r="S214" s="111" t="e">
        <f ca="1">COUNTIF(OFFSET(class10_2,MATCH(S$1,'10 класс'!$A:$A,0)-7+'Итог по классам'!$B214,,,),"ш")</f>
        <v>#N/A</v>
      </c>
      <c r="T214" s="112" t="e">
        <f t="shared" ref="T214:V214" ca="1" si="805">Q214+N214</f>
        <v>#N/A</v>
      </c>
      <c r="U214" s="113" t="e">
        <f t="shared" ca="1" si="805"/>
        <v>#N/A</v>
      </c>
      <c r="V214" s="113" t="e">
        <f t="shared" ca="1" si="805"/>
        <v>#N/A</v>
      </c>
      <c r="W214" s="114" t="e">
        <f ca="1">COUNTIF(OFFSET(class10_1,MATCH(W$1,'10 класс'!$A:$A,0)-7+'Итог по классам'!$B214,,,),"Ф")</f>
        <v>#N/A</v>
      </c>
      <c r="X214" s="111" t="e">
        <f ca="1">COUNTIF(OFFSET(class10_1,MATCH(X$1,'10 класс'!$A:$A,0)-7+'Итог по классам'!$B214,,,),"р")</f>
        <v>#N/A</v>
      </c>
      <c r="Y214" s="111" t="e">
        <f ca="1">COUNTIF(OFFSET(class10_1,MATCH(Y$1,'10 класс'!$A:$A,0)-7+'Итог по классам'!$B214,,,),"ш")</f>
        <v>#N/A</v>
      </c>
      <c r="Z214" s="111" t="e">
        <f ca="1">COUNTIF(OFFSET(class10_2,MATCH(Z$1,'10 класс'!$A:$A,0)-7+'Итог по классам'!$B214,,,),"Ф")</f>
        <v>#N/A</v>
      </c>
      <c r="AA214" s="111" t="e">
        <f ca="1">COUNTIF(OFFSET(class10_2,MATCH(AA$1,'10 класс'!$A:$A,0)-7+'Итог по классам'!$B214,,,),"р")</f>
        <v>#N/A</v>
      </c>
      <c r="AB214" s="111" t="e">
        <f ca="1">COUNTIF(OFFSET(class10_2,MATCH(AB$1,'10 класс'!$A:$A,0)-7+'Итог по классам'!$B214,,,),"ш")</f>
        <v>#N/A</v>
      </c>
      <c r="AC214" s="112" t="e">
        <f t="shared" ref="AC214:AE214" ca="1" si="806">Z214+W214</f>
        <v>#N/A</v>
      </c>
      <c r="AD214" s="113" t="e">
        <f t="shared" ca="1" si="806"/>
        <v>#N/A</v>
      </c>
      <c r="AE214" s="113" t="e">
        <f t="shared" ca="1" si="806"/>
        <v>#N/A</v>
      </c>
      <c r="AF214" s="114" t="e">
        <f ca="1">COUNTIF(OFFSET(class10_1,MATCH(AF$1,'10 класс'!$A:$A,0)-7+'Итог по классам'!$B214,,,),"Ф")</f>
        <v>#N/A</v>
      </c>
      <c r="AG214" s="111" t="e">
        <f ca="1">COUNTIF(OFFSET(class10_1,MATCH(AG$1,'10 класс'!$A:$A,0)-7+'Итог по классам'!$B214,,,),"р")</f>
        <v>#N/A</v>
      </c>
      <c r="AH214" s="111" t="e">
        <f ca="1">COUNTIF(OFFSET(class10_1,MATCH(AH$1,'10 класс'!$A:$A,0)-7+'Итог по классам'!$B214,,,),"ш")</f>
        <v>#N/A</v>
      </c>
      <c r="AI214" s="111" t="e">
        <f ca="1">COUNTIF(OFFSET(class10_2,MATCH(AI$1,'10 класс'!$A:$A,0)-7+'Итог по классам'!$B214,,,),"Ф")</f>
        <v>#N/A</v>
      </c>
      <c r="AJ214" s="111" t="e">
        <f ca="1">COUNTIF(OFFSET(class10_2,MATCH(AJ$1,'10 класс'!$A:$A,0)-7+'Итог по классам'!$B214,,,),"р")</f>
        <v>#N/A</v>
      </c>
      <c r="AK214" s="111" t="e">
        <f ca="1">COUNTIF(OFFSET(class10_2,MATCH(AK$1,'10 класс'!$A:$A,0)-7+'Итог по классам'!$B214,,,),"ш")</f>
        <v>#N/A</v>
      </c>
      <c r="AL214" s="112" t="e">
        <f t="shared" ref="AL214:AN214" ca="1" si="807">AI214+AF214</f>
        <v>#N/A</v>
      </c>
      <c r="AM214" s="113" t="e">
        <f t="shared" ca="1" si="807"/>
        <v>#N/A</v>
      </c>
      <c r="AN214" s="113" t="e">
        <f t="shared" ca="1" si="807"/>
        <v>#N/A</v>
      </c>
    </row>
    <row r="215" spans="1:40" ht="15.75" x14ac:dyDescent="0.25">
      <c r="A215" s="68">
        <f t="shared" si="707"/>
        <v>1</v>
      </c>
      <c r="B215" s="23">
        <v>26</v>
      </c>
      <c r="C215" s="110" t="s">
        <v>84</v>
      </c>
      <c r="D215" s="110" t="s">
        <v>119</v>
      </c>
      <c r="E215" s="111">
        <f ca="1">COUNTIF(OFFSET(class10_1,MATCH(E$1,'10 класс'!$A:$A,0)-7+'Итог по классам'!$B215,,,),"Ф")</f>
        <v>0</v>
      </c>
      <c r="F215" s="111">
        <f ca="1">COUNTIF(OFFSET(class10_1,MATCH(F$1,'10 класс'!$A:$A,0)-7+'Итог по классам'!$B215,,,),"р")</f>
        <v>0</v>
      </c>
      <c r="G215" s="111">
        <f ca="1">COUNTIF(OFFSET(class10_1,MATCH(G$1,'10 класс'!$A:$A,0)-7+'Итог по классам'!$B215,,,),"ш")</f>
        <v>0</v>
      </c>
      <c r="H215" s="111">
        <f ca="1">COUNTIF(OFFSET(class10_2,MATCH(H$1,'10 класс'!$A:$A,0)-7+'Итог по классам'!$B215,,,),"Ф")</f>
        <v>0</v>
      </c>
      <c r="I215" s="111">
        <f ca="1">COUNTIF(OFFSET(class10_2,MATCH(I$1,'10 класс'!$A:$A,0)-7+'Итог по классам'!$B215,,,),"р")</f>
        <v>0</v>
      </c>
      <c r="J215" s="111">
        <f ca="1">COUNTIF(OFFSET(class10_2,MATCH(J$1,'10 класс'!$A:$A,0)-7+'Итог по классам'!$B215,,,),"ш")</f>
        <v>1</v>
      </c>
      <c r="K215" s="112">
        <f t="shared" ref="K215:M215" ca="1" si="808">H215+E215</f>
        <v>0</v>
      </c>
      <c r="L215" s="113">
        <f t="shared" ca="1" si="808"/>
        <v>0</v>
      </c>
      <c r="M215" s="113">
        <f t="shared" ca="1" si="808"/>
        <v>1</v>
      </c>
      <c r="N215" s="114" t="e">
        <f ca="1">COUNTIF(OFFSET(class10_1,MATCH(N$1,'10 класс'!$A:$A,0)-7+'Итог по классам'!$B215,,,),"Ф")</f>
        <v>#N/A</v>
      </c>
      <c r="O215" s="111" t="e">
        <f ca="1">COUNTIF(OFFSET(class10_1,MATCH(O$1,'10 класс'!$A:$A,0)-7+'Итог по классам'!$B215,,,),"р")</f>
        <v>#N/A</v>
      </c>
      <c r="P215" s="111" t="e">
        <f ca="1">COUNTIF(OFFSET(class10_1,MATCH(P$1,'10 класс'!$A:$A,0)-7+'Итог по классам'!$B215,,,),"ш")</f>
        <v>#N/A</v>
      </c>
      <c r="Q215" s="111" t="e">
        <f ca="1">COUNTIF(OFFSET(class10_2,MATCH(Q$1,'10 класс'!$A:$A,0)-7+'Итог по классам'!$B215,,,),"Ф")</f>
        <v>#N/A</v>
      </c>
      <c r="R215" s="111" t="e">
        <f ca="1">COUNTIF(OFFSET(class10_2,MATCH(R$1,'10 класс'!$A:$A,0)-7+'Итог по классам'!$B215,,,),"р")</f>
        <v>#N/A</v>
      </c>
      <c r="S215" s="111" t="e">
        <f ca="1">COUNTIF(OFFSET(class10_2,MATCH(S$1,'10 класс'!$A:$A,0)-7+'Итог по классам'!$B215,,,),"ш")</f>
        <v>#N/A</v>
      </c>
      <c r="T215" s="112" t="e">
        <f t="shared" ref="T215:V215" ca="1" si="809">Q215+N215</f>
        <v>#N/A</v>
      </c>
      <c r="U215" s="113" t="e">
        <f t="shared" ca="1" si="809"/>
        <v>#N/A</v>
      </c>
      <c r="V215" s="113" t="e">
        <f t="shared" ca="1" si="809"/>
        <v>#N/A</v>
      </c>
      <c r="W215" s="114" t="e">
        <f ca="1">COUNTIF(OFFSET(class10_1,MATCH(W$1,'10 класс'!$A:$A,0)-7+'Итог по классам'!$B215,,,),"Ф")</f>
        <v>#N/A</v>
      </c>
      <c r="X215" s="111" t="e">
        <f ca="1">COUNTIF(OFFSET(class10_1,MATCH(X$1,'10 класс'!$A:$A,0)-7+'Итог по классам'!$B215,,,),"р")</f>
        <v>#N/A</v>
      </c>
      <c r="Y215" s="111" t="e">
        <f ca="1">COUNTIF(OFFSET(class10_1,MATCH(Y$1,'10 класс'!$A:$A,0)-7+'Итог по классам'!$B215,,,),"ш")</f>
        <v>#N/A</v>
      </c>
      <c r="Z215" s="111" t="e">
        <f ca="1">COUNTIF(OFFSET(class10_2,MATCH(Z$1,'10 класс'!$A:$A,0)-7+'Итог по классам'!$B215,,,),"Ф")</f>
        <v>#N/A</v>
      </c>
      <c r="AA215" s="111" t="e">
        <f ca="1">COUNTIF(OFFSET(class10_2,MATCH(AA$1,'10 класс'!$A:$A,0)-7+'Итог по классам'!$B215,,,),"р")</f>
        <v>#N/A</v>
      </c>
      <c r="AB215" s="111" t="e">
        <f ca="1">COUNTIF(OFFSET(class10_2,MATCH(AB$1,'10 класс'!$A:$A,0)-7+'Итог по классам'!$B215,,,),"ш")</f>
        <v>#N/A</v>
      </c>
      <c r="AC215" s="112" t="e">
        <f t="shared" ref="AC215:AE215" ca="1" si="810">Z215+W215</f>
        <v>#N/A</v>
      </c>
      <c r="AD215" s="113" t="e">
        <f t="shared" ca="1" si="810"/>
        <v>#N/A</v>
      </c>
      <c r="AE215" s="113" t="e">
        <f t="shared" ca="1" si="810"/>
        <v>#N/A</v>
      </c>
      <c r="AF215" s="114" t="e">
        <f ca="1">COUNTIF(OFFSET(class10_1,MATCH(AF$1,'10 класс'!$A:$A,0)-7+'Итог по классам'!$B215,,,),"Ф")</f>
        <v>#N/A</v>
      </c>
      <c r="AG215" s="111" t="e">
        <f ca="1">COUNTIF(OFFSET(class10_1,MATCH(AG$1,'10 класс'!$A:$A,0)-7+'Итог по классам'!$B215,,,),"р")</f>
        <v>#N/A</v>
      </c>
      <c r="AH215" s="111" t="e">
        <f ca="1">COUNTIF(OFFSET(class10_1,MATCH(AH$1,'10 класс'!$A:$A,0)-7+'Итог по классам'!$B215,,,),"ш")</f>
        <v>#N/A</v>
      </c>
      <c r="AI215" s="111" t="e">
        <f ca="1">COUNTIF(OFFSET(class10_2,MATCH(AI$1,'10 класс'!$A:$A,0)-7+'Итог по классам'!$B215,,,),"Ф")</f>
        <v>#N/A</v>
      </c>
      <c r="AJ215" s="111" t="e">
        <f ca="1">COUNTIF(OFFSET(class10_2,MATCH(AJ$1,'10 класс'!$A:$A,0)-7+'Итог по классам'!$B215,,,),"р")</f>
        <v>#N/A</v>
      </c>
      <c r="AK215" s="111" t="e">
        <f ca="1">COUNTIF(OFFSET(class10_2,MATCH(AK$1,'10 класс'!$A:$A,0)-7+'Итог по классам'!$B215,,,),"ш")</f>
        <v>#N/A</v>
      </c>
      <c r="AL215" s="112" t="e">
        <f t="shared" ref="AL215:AN215" ca="1" si="811">AI215+AF215</f>
        <v>#N/A</v>
      </c>
      <c r="AM215" s="113" t="e">
        <f t="shared" ca="1" si="811"/>
        <v>#N/A</v>
      </c>
      <c r="AN215" s="113" t="e">
        <f t="shared" ca="1" si="811"/>
        <v>#N/A</v>
      </c>
    </row>
    <row r="216" spans="1:40" ht="15.75" x14ac:dyDescent="0.25">
      <c r="A216" s="68">
        <f t="shared" si="707"/>
        <v>1</v>
      </c>
      <c r="B216" s="23">
        <v>27</v>
      </c>
      <c r="C216" s="110"/>
      <c r="D216" s="110" t="s">
        <v>119</v>
      </c>
      <c r="E216" s="111"/>
      <c r="F216" s="111"/>
      <c r="G216" s="111"/>
      <c r="H216" s="111"/>
      <c r="I216" s="111"/>
      <c r="J216" s="111"/>
      <c r="K216" s="112">
        <f t="shared" ref="K216:M216" si="812">H216+E216</f>
        <v>0</v>
      </c>
      <c r="L216" s="113">
        <f t="shared" si="812"/>
        <v>0</v>
      </c>
      <c r="M216" s="113">
        <f t="shared" si="812"/>
        <v>0</v>
      </c>
      <c r="N216" s="114"/>
      <c r="O216" s="111"/>
      <c r="P216" s="111"/>
      <c r="Q216" s="111"/>
      <c r="R216" s="111"/>
      <c r="S216" s="111"/>
      <c r="T216" s="112">
        <f t="shared" ref="T216:V216" si="813">Q216+N216</f>
        <v>0</v>
      </c>
      <c r="U216" s="113">
        <f t="shared" si="813"/>
        <v>0</v>
      </c>
      <c r="V216" s="113">
        <f t="shared" si="813"/>
        <v>0</v>
      </c>
      <c r="W216" s="114"/>
      <c r="X216" s="111"/>
      <c r="Y216" s="111"/>
      <c r="Z216" s="111"/>
      <c r="AA216" s="111"/>
      <c r="AB216" s="111"/>
      <c r="AC216" s="112">
        <f t="shared" ref="AC216:AE216" si="814">Z216+W216</f>
        <v>0</v>
      </c>
      <c r="AD216" s="113">
        <f t="shared" si="814"/>
        <v>0</v>
      </c>
      <c r="AE216" s="113">
        <f t="shared" si="814"/>
        <v>0</v>
      </c>
      <c r="AF216" s="114"/>
      <c r="AG216" s="111"/>
      <c r="AH216" s="111"/>
      <c r="AI216" s="111"/>
      <c r="AJ216" s="111"/>
      <c r="AK216" s="111"/>
      <c r="AL216" s="112">
        <f t="shared" ref="AL216:AN216" si="815">AI216+AF216</f>
        <v>0</v>
      </c>
      <c r="AM216" s="113">
        <f t="shared" si="815"/>
        <v>0</v>
      </c>
      <c r="AN216" s="113">
        <f t="shared" si="815"/>
        <v>0</v>
      </c>
    </row>
    <row r="217" spans="1:40" ht="15.75" x14ac:dyDescent="0.25">
      <c r="A217" s="68">
        <f t="shared" si="707"/>
        <v>1</v>
      </c>
      <c r="B217" s="23">
        <v>28</v>
      </c>
      <c r="C217" s="110"/>
      <c r="D217" s="110" t="s">
        <v>119</v>
      </c>
      <c r="E217" s="111"/>
      <c r="F217" s="111"/>
      <c r="G217" s="111"/>
      <c r="H217" s="111"/>
      <c r="I217" s="111"/>
      <c r="J217" s="111"/>
      <c r="K217" s="112">
        <f t="shared" ref="K217:M217" si="816">H217+E217</f>
        <v>0</v>
      </c>
      <c r="L217" s="113">
        <f t="shared" si="816"/>
        <v>0</v>
      </c>
      <c r="M217" s="113">
        <f t="shared" si="816"/>
        <v>0</v>
      </c>
      <c r="N217" s="114"/>
      <c r="O217" s="111"/>
      <c r="P217" s="111"/>
      <c r="Q217" s="111"/>
      <c r="R217" s="111"/>
      <c r="S217" s="111"/>
      <c r="T217" s="112">
        <f t="shared" ref="T217:V217" si="817">Q217+N217</f>
        <v>0</v>
      </c>
      <c r="U217" s="113">
        <f t="shared" si="817"/>
        <v>0</v>
      </c>
      <c r="V217" s="113">
        <f t="shared" si="817"/>
        <v>0</v>
      </c>
      <c r="W217" s="114"/>
      <c r="X217" s="111"/>
      <c r="Y217" s="111"/>
      <c r="Z217" s="111"/>
      <c r="AA217" s="111"/>
      <c r="AB217" s="111"/>
      <c r="AC217" s="112">
        <f t="shared" ref="AC217:AE217" si="818">Z217+W217</f>
        <v>0</v>
      </c>
      <c r="AD217" s="113">
        <f t="shared" si="818"/>
        <v>0</v>
      </c>
      <c r="AE217" s="113">
        <f t="shared" si="818"/>
        <v>0</v>
      </c>
      <c r="AF217" s="114"/>
      <c r="AG217" s="111"/>
      <c r="AH217" s="111"/>
      <c r="AI217" s="111"/>
      <c r="AJ217" s="111"/>
      <c r="AK217" s="111"/>
      <c r="AL217" s="112">
        <f t="shared" ref="AL217:AN217" si="819">AI217+AF217</f>
        <v>0</v>
      </c>
      <c r="AM217" s="113">
        <f t="shared" si="819"/>
        <v>0</v>
      </c>
      <c r="AN217" s="113">
        <f t="shared" si="819"/>
        <v>0</v>
      </c>
    </row>
    <row r="218" spans="1:40" ht="15.75" x14ac:dyDescent="0.25">
      <c r="A218" s="68">
        <f t="shared" si="707"/>
        <v>1</v>
      </c>
      <c r="B218" s="23">
        <v>29</v>
      </c>
      <c r="C218" s="110"/>
      <c r="D218" s="110" t="s">
        <v>119</v>
      </c>
      <c r="E218" s="111"/>
      <c r="F218" s="111"/>
      <c r="G218" s="111"/>
      <c r="H218" s="111"/>
      <c r="I218" s="111"/>
      <c r="J218" s="111"/>
      <c r="K218" s="112">
        <f t="shared" ref="K218:M218" si="820">H218+E218</f>
        <v>0</v>
      </c>
      <c r="L218" s="113">
        <f t="shared" si="820"/>
        <v>0</v>
      </c>
      <c r="M218" s="113">
        <f t="shared" si="820"/>
        <v>0</v>
      </c>
      <c r="N218" s="114"/>
      <c r="O218" s="111"/>
      <c r="P218" s="111"/>
      <c r="Q218" s="111"/>
      <c r="R218" s="111"/>
      <c r="S218" s="111"/>
      <c r="T218" s="112">
        <f t="shared" ref="T218:V218" si="821">Q218+N218</f>
        <v>0</v>
      </c>
      <c r="U218" s="113">
        <f t="shared" si="821"/>
        <v>0</v>
      </c>
      <c r="V218" s="113">
        <f t="shared" si="821"/>
        <v>0</v>
      </c>
      <c r="W218" s="114"/>
      <c r="X218" s="111"/>
      <c r="Y218" s="111"/>
      <c r="Z218" s="111"/>
      <c r="AA218" s="111"/>
      <c r="AB218" s="111"/>
      <c r="AC218" s="112">
        <f t="shared" ref="AC218:AE218" si="822">Z218+W218</f>
        <v>0</v>
      </c>
      <c r="AD218" s="113">
        <f t="shared" si="822"/>
        <v>0</v>
      </c>
      <c r="AE218" s="113">
        <f t="shared" si="822"/>
        <v>0</v>
      </c>
      <c r="AF218" s="114"/>
      <c r="AG218" s="111"/>
      <c r="AH218" s="111"/>
      <c r="AI218" s="111"/>
      <c r="AJ218" s="111"/>
      <c r="AK218" s="111"/>
      <c r="AL218" s="112">
        <f t="shared" ref="AL218:AN218" si="823">AI218+AF218</f>
        <v>0</v>
      </c>
      <c r="AM218" s="113">
        <f t="shared" si="823"/>
        <v>0</v>
      </c>
      <c r="AN218" s="113">
        <f t="shared" si="823"/>
        <v>0</v>
      </c>
    </row>
    <row r="219" spans="1:40" ht="15.75" x14ac:dyDescent="0.25">
      <c r="A219" s="68">
        <f t="shared" si="707"/>
        <v>1</v>
      </c>
      <c r="B219" s="23">
        <v>30</v>
      </c>
      <c r="C219" s="110"/>
      <c r="D219" s="110" t="s">
        <v>119</v>
      </c>
      <c r="E219" s="111"/>
      <c r="F219" s="111"/>
      <c r="G219" s="111"/>
      <c r="H219" s="111"/>
      <c r="I219" s="111"/>
      <c r="J219" s="111"/>
      <c r="K219" s="112">
        <f t="shared" ref="K219:M219" si="824">H219+E219</f>
        <v>0</v>
      </c>
      <c r="L219" s="113">
        <f t="shared" si="824"/>
        <v>0</v>
      </c>
      <c r="M219" s="113">
        <f t="shared" si="824"/>
        <v>0</v>
      </c>
      <c r="N219" s="114"/>
      <c r="O219" s="111"/>
      <c r="P219" s="111"/>
      <c r="Q219" s="111"/>
      <c r="R219" s="111"/>
      <c r="S219" s="111"/>
      <c r="T219" s="112">
        <f t="shared" ref="T219:V219" si="825">Q219+N219</f>
        <v>0</v>
      </c>
      <c r="U219" s="113">
        <f t="shared" si="825"/>
        <v>0</v>
      </c>
      <c r="V219" s="113">
        <f t="shared" si="825"/>
        <v>0</v>
      </c>
      <c r="W219" s="114"/>
      <c r="X219" s="111"/>
      <c r="Y219" s="111"/>
      <c r="Z219" s="111"/>
      <c r="AA219" s="111"/>
      <c r="AB219" s="111"/>
      <c r="AC219" s="112">
        <f t="shared" ref="AC219:AE219" si="826">Z219+W219</f>
        <v>0</v>
      </c>
      <c r="AD219" s="113">
        <f t="shared" si="826"/>
        <v>0</v>
      </c>
      <c r="AE219" s="113">
        <f t="shared" si="826"/>
        <v>0</v>
      </c>
      <c r="AF219" s="114"/>
      <c r="AG219" s="111"/>
      <c r="AH219" s="111"/>
      <c r="AI219" s="111"/>
      <c r="AJ219" s="111"/>
      <c r="AK219" s="111"/>
      <c r="AL219" s="112">
        <f t="shared" ref="AL219:AN219" si="827">AI219+AF219</f>
        <v>0</v>
      </c>
      <c r="AM219" s="113">
        <f t="shared" si="827"/>
        <v>0</v>
      </c>
      <c r="AN219" s="113">
        <f t="shared" si="827"/>
        <v>0</v>
      </c>
    </row>
    <row r="220" spans="1:40" ht="15.75" x14ac:dyDescent="0.25">
      <c r="A220" s="68">
        <f t="shared" si="707"/>
        <v>1</v>
      </c>
      <c r="B220" s="23">
        <v>31</v>
      </c>
      <c r="C220" s="110"/>
      <c r="D220" s="110" t="s">
        <v>119</v>
      </c>
      <c r="E220" s="111"/>
      <c r="F220" s="111"/>
      <c r="G220" s="111"/>
      <c r="H220" s="111"/>
      <c r="I220" s="111"/>
      <c r="J220" s="111"/>
      <c r="K220" s="112">
        <f t="shared" ref="K220:M220" si="828">H220+E220</f>
        <v>0</v>
      </c>
      <c r="L220" s="113">
        <f t="shared" si="828"/>
        <v>0</v>
      </c>
      <c r="M220" s="113">
        <f t="shared" si="828"/>
        <v>0</v>
      </c>
      <c r="N220" s="114"/>
      <c r="O220" s="111"/>
      <c r="P220" s="111"/>
      <c r="Q220" s="111"/>
      <c r="R220" s="111"/>
      <c r="S220" s="111"/>
      <c r="T220" s="112">
        <f t="shared" ref="T220:V220" si="829">Q220+N220</f>
        <v>0</v>
      </c>
      <c r="U220" s="113">
        <f t="shared" si="829"/>
        <v>0</v>
      </c>
      <c r="V220" s="113">
        <f t="shared" si="829"/>
        <v>0</v>
      </c>
      <c r="W220" s="114"/>
      <c r="X220" s="111"/>
      <c r="Y220" s="111"/>
      <c r="Z220" s="111"/>
      <c r="AA220" s="111"/>
      <c r="AB220" s="111"/>
      <c r="AC220" s="112">
        <f t="shared" ref="AC220:AE220" si="830">Z220+W220</f>
        <v>0</v>
      </c>
      <c r="AD220" s="113">
        <f t="shared" si="830"/>
        <v>0</v>
      </c>
      <c r="AE220" s="113">
        <f t="shared" si="830"/>
        <v>0</v>
      </c>
      <c r="AF220" s="114"/>
      <c r="AG220" s="111"/>
      <c r="AH220" s="111"/>
      <c r="AI220" s="111"/>
      <c r="AJ220" s="111"/>
      <c r="AK220" s="111"/>
      <c r="AL220" s="112">
        <f t="shared" ref="AL220:AN220" si="831">AI220+AF220</f>
        <v>0</v>
      </c>
      <c r="AM220" s="113">
        <f t="shared" si="831"/>
        <v>0</v>
      </c>
      <c r="AN220" s="113">
        <f t="shared" si="831"/>
        <v>0</v>
      </c>
    </row>
    <row r="221" spans="1:40" ht="15.75" x14ac:dyDescent="0.25">
      <c r="A221" s="68">
        <f>'11 класс'!C2</f>
        <v>1</v>
      </c>
      <c r="B221" s="23"/>
      <c r="C221" s="106" t="s">
        <v>132</v>
      </c>
      <c r="D221" s="106"/>
      <c r="E221" s="107" t="str">
        <f ca="1">"11 "&amp;CLEAN(OFFSET(cl11name,(E$1-1)*34,,,))</f>
        <v>11 А</v>
      </c>
      <c r="F221" s="108"/>
      <c r="G221" s="108"/>
      <c r="H221" s="108"/>
      <c r="I221" s="108"/>
      <c r="J221" s="108"/>
      <c r="K221" s="108"/>
      <c r="L221" s="108"/>
      <c r="M221" s="109"/>
      <c r="N221" s="107" t="str">
        <f ca="1">"11 "&amp;CLEAN(OFFSET(cl11name,(N$1-1)*34,,,))</f>
        <v xml:space="preserve">11 </v>
      </c>
      <c r="O221" s="108"/>
      <c r="P221" s="108"/>
      <c r="Q221" s="108"/>
      <c r="R221" s="108"/>
      <c r="S221" s="108"/>
      <c r="T221" s="108"/>
      <c r="U221" s="108"/>
      <c r="V221" s="109"/>
      <c r="W221" s="107" t="str">
        <f ca="1">"11 "&amp;CLEAN(OFFSET(cl11name,(W$1-1)*34,,,))</f>
        <v xml:space="preserve">11 </v>
      </c>
      <c r="X221" s="108"/>
      <c r="Y221" s="108"/>
      <c r="Z221" s="108"/>
      <c r="AA221" s="108"/>
      <c r="AB221" s="108"/>
      <c r="AC221" s="108"/>
      <c r="AD221" s="108"/>
      <c r="AE221" s="109"/>
      <c r="AF221" s="107" t="str">
        <f ca="1">"11 "&amp;CLEAN(OFFSET(cl11name,(AF$1-1)*34,,,))</f>
        <v xml:space="preserve">11 </v>
      </c>
      <c r="AG221" s="108"/>
      <c r="AH221" s="108"/>
      <c r="AI221" s="108"/>
      <c r="AJ221" s="108"/>
      <c r="AK221" s="108"/>
      <c r="AL221" s="108"/>
      <c r="AM221" s="108"/>
      <c r="AN221" s="109"/>
    </row>
    <row r="222" spans="1:40" ht="15.75" x14ac:dyDescent="0.25">
      <c r="A222" s="68">
        <f t="shared" ref="A222:A249" si="832">A221</f>
        <v>1</v>
      </c>
      <c r="B222" s="23">
        <v>1</v>
      </c>
      <c r="C222" s="110" t="s">
        <v>72</v>
      </c>
      <c r="D222" s="110" t="s">
        <v>132</v>
      </c>
      <c r="E222" s="111">
        <f ca="1">COUNTIF(OFFSET(class11_1,MATCH(E$1,'11 класс'!$A:$A,0)-7+'Итог по классам'!$B222,,,),"Ф")</f>
        <v>0</v>
      </c>
      <c r="F222" s="111">
        <f ca="1">COUNTIF(OFFSET(class11_1,MATCH(F$1,'11 класс'!$A:$A,0)-7+'Итог по классам'!$B222,,,),"р")</f>
        <v>0</v>
      </c>
      <c r="G222" s="111">
        <f ca="1">COUNTIF(OFFSET(class11_1,MATCH(G$1,'11 класс'!$A:$A,0)-7+'Итог по классам'!$B222,,,),"ш")</f>
        <v>2</v>
      </c>
      <c r="H222" s="111">
        <f ca="1">COUNTIF(OFFSET(class11_2,MATCH(H$1,'11 класс'!$A:$A,0)-7+'Итог по классам'!$B222,,,),"Ф")</f>
        <v>0</v>
      </c>
      <c r="I222" s="111">
        <f ca="1">COUNTIF(OFFSET(class11_2,MATCH(I$1,'11 класс'!$A:$A,0)-7+'Итог по классам'!$B222,,,),"р")</f>
        <v>0</v>
      </c>
      <c r="J222" s="111">
        <f ca="1">COUNTIF(OFFSET(class11_2,MATCH(J$1,'11 класс'!$A:$A,0)-7+'Итог по классам'!$B222,,,),"ш")</f>
        <v>3</v>
      </c>
      <c r="K222" s="112">
        <f t="shared" ref="K222:M222" ca="1" si="833">H222+E222</f>
        <v>0</v>
      </c>
      <c r="L222" s="113">
        <f t="shared" ca="1" si="833"/>
        <v>0</v>
      </c>
      <c r="M222" s="113">
        <f t="shared" ca="1" si="833"/>
        <v>5</v>
      </c>
      <c r="N222" s="114" t="e">
        <f ca="1">COUNTIF(OFFSET(class11_1,MATCH(N$1,'11 класс'!$A:$A,0)-7+'Итог по классам'!$B222,,,),"Ф")</f>
        <v>#N/A</v>
      </c>
      <c r="O222" s="111" t="e">
        <f ca="1">COUNTIF(OFFSET(class11_1,MATCH(O$1,'11 класс'!$A:$A,0)-7+'Итог по классам'!$B222,,,),"р")</f>
        <v>#N/A</v>
      </c>
      <c r="P222" s="111" t="e">
        <f ca="1">COUNTIF(OFFSET(class11_1,MATCH(P$1,'11 класс'!$A:$A,0)-7+'Итог по классам'!$B222,,,),"ш")</f>
        <v>#N/A</v>
      </c>
      <c r="Q222" s="111" t="e">
        <f ca="1">COUNTIF(OFFSET(class11_2,MATCH(Q$1,'11 класс'!$A:$A,0)-7+'Итог по классам'!$B222,,,),"Ф")</f>
        <v>#N/A</v>
      </c>
      <c r="R222" s="111" t="e">
        <f ca="1">COUNTIF(OFFSET(class11_2,MATCH(R$1,'11 класс'!$A:$A,0)-7+'Итог по классам'!$B222,,,),"р")</f>
        <v>#N/A</v>
      </c>
      <c r="S222" s="111" t="e">
        <f ca="1">COUNTIF(OFFSET(class11_2,MATCH(S$1,'11 класс'!$A:$A,0)-7+'Итог по классам'!$B222,,,),"ш")</f>
        <v>#N/A</v>
      </c>
      <c r="T222" s="112" t="e">
        <f t="shared" ref="T222:V222" ca="1" si="834">Q222+N222</f>
        <v>#N/A</v>
      </c>
      <c r="U222" s="113" t="e">
        <f t="shared" ca="1" si="834"/>
        <v>#N/A</v>
      </c>
      <c r="V222" s="113" t="e">
        <f t="shared" ca="1" si="834"/>
        <v>#N/A</v>
      </c>
      <c r="W222" s="114" t="e">
        <f ca="1">COUNTIF(OFFSET(class11_1,MATCH(W$1,'11 класс'!$A:$A,0)-7+'Итог по классам'!$B222,,,),"Ф")</f>
        <v>#N/A</v>
      </c>
      <c r="X222" s="111" t="e">
        <f ca="1">COUNTIF(OFFSET(class11_1,MATCH(X$1,'11 класс'!$A:$A,0)-7+'Итог по классам'!$B222,,,),"р")</f>
        <v>#N/A</v>
      </c>
      <c r="Y222" s="111" t="e">
        <f ca="1">COUNTIF(OFFSET(class11_1,MATCH(Y$1,'11 класс'!$A:$A,0)-7+'Итог по классам'!$B222,,,),"ш")</f>
        <v>#N/A</v>
      </c>
      <c r="Z222" s="111" t="e">
        <f ca="1">COUNTIF(OFFSET(class11_2,MATCH(Z$1,'11 класс'!$A:$A,0)-7+'Итог по классам'!$B222,,,),"Ф")</f>
        <v>#N/A</v>
      </c>
      <c r="AA222" s="111" t="e">
        <f ca="1">COUNTIF(OFFSET(class11_2,MATCH(AA$1,'11 класс'!$A:$A,0)-7+'Итог по классам'!$B222,,,),"р")</f>
        <v>#N/A</v>
      </c>
      <c r="AB222" s="111" t="e">
        <f ca="1">COUNTIF(OFFSET(class11_2,MATCH(AB$1,'11 класс'!$A:$A,0)-7+'Итог по классам'!$B222,,,),"ш")</f>
        <v>#N/A</v>
      </c>
      <c r="AC222" s="112" t="e">
        <f t="shared" ref="AC222:AE222" ca="1" si="835">Z222+W222</f>
        <v>#N/A</v>
      </c>
      <c r="AD222" s="113" t="e">
        <f t="shared" ca="1" si="835"/>
        <v>#N/A</v>
      </c>
      <c r="AE222" s="113" t="e">
        <f t="shared" ca="1" si="835"/>
        <v>#N/A</v>
      </c>
      <c r="AF222" s="114" t="e">
        <f ca="1">COUNTIF(OFFSET(class11_1,MATCH(AF$1,'11 класс'!$A:$A,0)-7+'Итог по классам'!$B222,,,),"Ф")</f>
        <v>#N/A</v>
      </c>
      <c r="AG222" s="111" t="e">
        <f ca="1">COUNTIF(OFFSET(class11_1,MATCH(AG$1,'11 класс'!$A:$A,0)-7+'Итог по классам'!$B222,,,),"р")</f>
        <v>#N/A</v>
      </c>
      <c r="AH222" s="111" t="e">
        <f ca="1">COUNTIF(OFFSET(class11_1,MATCH(AH$1,'11 класс'!$A:$A,0)-7+'Итог по классам'!$B222,,,),"ш")</f>
        <v>#N/A</v>
      </c>
      <c r="AI222" s="111" t="e">
        <f ca="1">COUNTIF(OFFSET(class11_2,MATCH(AI$1,'11 класс'!$A:$A,0)-7+'Итог по классам'!$B222,,,),"Ф")</f>
        <v>#N/A</v>
      </c>
      <c r="AJ222" s="111" t="e">
        <f ca="1">COUNTIF(OFFSET(class11_2,MATCH(AJ$1,'11 класс'!$A:$A,0)-7+'Итог по классам'!$B222,,,),"р")</f>
        <v>#N/A</v>
      </c>
      <c r="AK222" s="111" t="e">
        <f ca="1">COUNTIF(OFFSET(class11_2,MATCH(AK$1,'11 класс'!$A:$A,0)-7+'Итог по классам'!$B222,,,),"ш")</f>
        <v>#N/A</v>
      </c>
      <c r="AL222" s="112" t="e">
        <f t="shared" ref="AL222:AN222" ca="1" si="836">AI222+AF222</f>
        <v>#N/A</v>
      </c>
      <c r="AM222" s="113" t="e">
        <f t="shared" ca="1" si="836"/>
        <v>#N/A</v>
      </c>
      <c r="AN222" s="113" t="e">
        <f t="shared" ca="1" si="836"/>
        <v>#N/A</v>
      </c>
    </row>
    <row r="223" spans="1:40" ht="15.75" x14ac:dyDescent="0.25">
      <c r="A223" s="68">
        <f t="shared" si="832"/>
        <v>1</v>
      </c>
      <c r="B223" s="23">
        <v>2</v>
      </c>
      <c r="C223" s="110" t="s">
        <v>94</v>
      </c>
      <c r="D223" s="110" t="s">
        <v>132</v>
      </c>
      <c r="E223" s="111">
        <f ca="1">COUNTIF(OFFSET(class11_1,MATCH(E$1,'11 класс'!$A:$A,0)-7+'Итог по классам'!$B223,,,),"Ф")</f>
        <v>0</v>
      </c>
      <c r="F223" s="111">
        <f ca="1">COUNTIF(OFFSET(class11_1,MATCH(F$1,'11 класс'!$A:$A,0)-7+'Итог по классам'!$B223,,,),"р")</f>
        <v>0</v>
      </c>
      <c r="G223" s="111">
        <f ca="1">COUNTIF(OFFSET(class11_1,MATCH(G$1,'11 класс'!$A:$A,0)-7+'Итог по классам'!$B223,,,),"ш")</f>
        <v>1</v>
      </c>
      <c r="H223" s="111">
        <f ca="1">COUNTIF(OFFSET(class11_2,MATCH(H$1,'11 класс'!$A:$A,0)-7+'Итог по классам'!$B223,,,),"Ф")</f>
        <v>0</v>
      </c>
      <c r="I223" s="111">
        <f ca="1">COUNTIF(OFFSET(class11_2,MATCH(I$1,'11 класс'!$A:$A,0)-7+'Итог по классам'!$B223,,,),"р")</f>
        <v>0</v>
      </c>
      <c r="J223" s="111">
        <f ca="1">COUNTIF(OFFSET(class11_2,MATCH(J$1,'11 класс'!$A:$A,0)-7+'Итог по классам'!$B223,,,),"ш")</f>
        <v>1</v>
      </c>
      <c r="K223" s="112">
        <f t="shared" ref="K223:M223" ca="1" si="837">H223+E223</f>
        <v>0</v>
      </c>
      <c r="L223" s="113">
        <f t="shared" ca="1" si="837"/>
        <v>0</v>
      </c>
      <c r="M223" s="113">
        <f t="shared" ca="1" si="837"/>
        <v>2</v>
      </c>
      <c r="N223" s="114" t="e">
        <f ca="1">COUNTIF(OFFSET(class11_1,MATCH(N$1,'11 класс'!$A:$A,0)-7+'Итог по классам'!$B223,,,),"Ф")</f>
        <v>#N/A</v>
      </c>
      <c r="O223" s="111" t="e">
        <f ca="1">COUNTIF(OFFSET(class11_1,MATCH(O$1,'11 класс'!$A:$A,0)-7+'Итог по классам'!$B223,,,),"р")</f>
        <v>#N/A</v>
      </c>
      <c r="P223" s="111" t="e">
        <f ca="1">COUNTIF(OFFSET(class11_1,MATCH(P$1,'11 класс'!$A:$A,0)-7+'Итог по классам'!$B223,,,),"ш")</f>
        <v>#N/A</v>
      </c>
      <c r="Q223" s="111" t="e">
        <f ca="1">COUNTIF(OFFSET(class11_2,MATCH(Q$1,'11 класс'!$A:$A,0)-7+'Итог по классам'!$B223,,,),"Ф")</f>
        <v>#N/A</v>
      </c>
      <c r="R223" s="111" t="e">
        <f ca="1">COUNTIF(OFFSET(class11_2,MATCH(R$1,'11 класс'!$A:$A,0)-7+'Итог по классам'!$B223,,,),"р")</f>
        <v>#N/A</v>
      </c>
      <c r="S223" s="111" t="e">
        <f ca="1">COUNTIF(OFFSET(class11_2,MATCH(S$1,'11 класс'!$A:$A,0)-7+'Итог по классам'!$B223,,,),"ш")</f>
        <v>#N/A</v>
      </c>
      <c r="T223" s="112" t="e">
        <f t="shared" ref="T223:V223" ca="1" si="838">Q223+N223</f>
        <v>#N/A</v>
      </c>
      <c r="U223" s="113" t="e">
        <f t="shared" ca="1" si="838"/>
        <v>#N/A</v>
      </c>
      <c r="V223" s="113" t="e">
        <f t="shared" ca="1" si="838"/>
        <v>#N/A</v>
      </c>
      <c r="W223" s="114" t="e">
        <f ca="1">COUNTIF(OFFSET(class11_1,MATCH(W$1,'11 класс'!$A:$A,0)-7+'Итог по классам'!$B223,,,),"Ф")</f>
        <v>#N/A</v>
      </c>
      <c r="X223" s="111" t="e">
        <f ca="1">COUNTIF(OFFSET(class11_1,MATCH(X$1,'11 класс'!$A:$A,0)-7+'Итог по классам'!$B223,,,),"р")</f>
        <v>#N/A</v>
      </c>
      <c r="Y223" s="111" t="e">
        <f ca="1">COUNTIF(OFFSET(class11_1,MATCH(Y$1,'11 класс'!$A:$A,0)-7+'Итог по классам'!$B223,,,),"ш")</f>
        <v>#N/A</v>
      </c>
      <c r="Z223" s="111" t="e">
        <f ca="1">COUNTIF(OFFSET(class11_2,MATCH(Z$1,'11 класс'!$A:$A,0)-7+'Итог по классам'!$B223,,,),"Ф")</f>
        <v>#N/A</v>
      </c>
      <c r="AA223" s="111" t="e">
        <f ca="1">COUNTIF(OFFSET(class11_2,MATCH(AA$1,'11 класс'!$A:$A,0)-7+'Итог по классам'!$B223,,,),"р")</f>
        <v>#N/A</v>
      </c>
      <c r="AB223" s="111" t="e">
        <f ca="1">COUNTIF(OFFSET(class11_2,MATCH(AB$1,'11 класс'!$A:$A,0)-7+'Итог по классам'!$B223,,,),"ш")</f>
        <v>#N/A</v>
      </c>
      <c r="AC223" s="112" t="e">
        <f t="shared" ref="AC223:AE223" ca="1" si="839">Z223+W223</f>
        <v>#N/A</v>
      </c>
      <c r="AD223" s="113" t="e">
        <f t="shared" ca="1" si="839"/>
        <v>#N/A</v>
      </c>
      <c r="AE223" s="113" t="e">
        <f t="shared" ca="1" si="839"/>
        <v>#N/A</v>
      </c>
      <c r="AF223" s="114" t="e">
        <f ca="1">COUNTIF(OFFSET(class11_1,MATCH(AF$1,'11 класс'!$A:$A,0)-7+'Итог по классам'!$B223,,,),"Ф")</f>
        <v>#N/A</v>
      </c>
      <c r="AG223" s="111" t="e">
        <f ca="1">COUNTIF(OFFSET(class11_1,MATCH(AG$1,'11 класс'!$A:$A,0)-7+'Итог по классам'!$B223,,,),"р")</f>
        <v>#N/A</v>
      </c>
      <c r="AH223" s="111" t="e">
        <f ca="1">COUNTIF(OFFSET(class11_1,MATCH(AH$1,'11 класс'!$A:$A,0)-7+'Итог по классам'!$B223,,,),"ш")</f>
        <v>#N/A</v>
      </c>
      <c r="AI223" s="111" t="e">
        <f ca="1">COUNTIF(OFFSET(class11_2,MATCH(AI$1,'11 класс'!$A:$A,0)-7+'Итог по классам'!$B223,,,),"Ф")</f>
        <v>#N/A</v>
      </c>
      <c r="AJ223" s="111" t="e">
        <f ca="1">COUNTIF(OFFSET(class11_2,MATCH(AJ$1,'11 класс'!$A:$A,0)-7+'Итог по классам'!$B223,,,),"р")</f>
        <v>#N/A</v>
      </c>
      <c r="AK223" s="111" t="e">
        <f ca="1">COUNTIF(OFFSET(class11_2,MATCH(AK$1,'11 класс'!$A:$A,0)-7+'Итог по классам'!$B223,,,),"ш")</f>
        <v>#N/A</v>
      </c>
      <c r="AL223" s="112" t="e">
        <f t="shared" ref="AL223:AN223" ca="1" si="840">AI223+AF223</f>
        <v>#N/A</v>
      </c>
      <c r="AM223" s="113" t="e">
        <f t="shared" ca="1" si="840"/>
        <v>#N/A</v>
      </c>
      <c r="AN223" s="113" t="e">
        <f t="shared" ca="1" si="840"/>
        <v>#N/A</v>
      </c>
    </row>
    <row r="224" spans="1:40" ht="15.75" x14ac:dyDescent="0.25">
      <c r="A224" s="68">
        <f t="shared" si="832"/>
        <v>1</v>
      </c>
      <c r="B224" s="23">
        <v>3</v>
      </c>
      <c r="C224" s="110" t="s">
        <v>120</v>
      </c>
      <c r="D224" s="110" t="s">
        <v>132</v>
      </c>
      <c r="E224" s="111">
        <f ca="1">COUNTIF(OFFSET(class11_1,MATCH(E$1,'11 класс'!$A:$A,0)-7+'Итог по классам'!$B224,,,),"Ф")</f>
        <v>0</v>
      </c>
      <c r="F224" s="111">
        <f ca="1">COUNTIF(OFFSET(class11_1,MATCH(F$1,'11 класс'!$A:$A,0)-7+'Итог по классам'!$B224,,,),"р")</f>
        <v>0</v>
      </c>
      <c r="G224" s="111">
        <f ca="1">COUNTIF(OFFSET(class11_1,MATCH(G$1,'11 класс'!$A:$A,0)-7+'Итог по классам'!$B224,,,),"ш")</f>
        <v>0</v>
      </c>
      <c r="H224" s="111">
        <f ca="1">COUNTIF(OFFSET(class11_2,MATCH(H$1,'11 класс'!$A:$A,0)-7+'Итог по классам'!$B224,,,),"Ф")</f>
        <v>0</v>
      </c>
      <c r="I224" s="111">
        <f ca="1">COUNTIF(OFFSET(class11_2,MATCH(I$1,'11 класс'!$A:$A,0)-7+'Итог по классам'!$B224,,,),"р")</f>
        <v>0</v>
      </c>
      <c r="J224" s="111">
        <f ca="1">COUNTIF(OFFSET(class11_2,MATCH(J$1,'11 класс'!$A:$A,0)-7+'Итог по классам'!$B224,,,),"ш")</f>
        <v>0</v>
      </c>
      <c r="K224" s="112">
        <f t="shared" ref="K224:M224" ca="1" si="841">H224+E224</f>
        <v>0</v>
      </c>
      <c r="L224" s="113">
        <f t="shared" ca="1" si="841"/>
        <v>0</v>
      </c>
      <c r="M224" s="113">
        <f t="shared" ca="1" si="841"/>
        <v>0</v>
      </c>
      <c r="N224" s="114" t="e">
        <f ca="1">COUNTIF(OFFSET(class11_1,MATCH(N$1,'11 класс'!$A:$A,0)-7+'Итог по классам'!$B224,,,),"Ф")</f>
        <v>#N/A</v>
      </c>
      <c r="O224" s="111" t="e">
        <f ca="1">COUNTIF(OFFSET(class11_1,MATCH(O$1,'11 класс'!$A:$A,0)-7+'Итог по классам'!$B224,,,),"р")</f>
        <v>#N/A</v>
      </c>
      <c r="P224" s="111" t="e">
        <f ca="1">COUNTIF(OFFSET(class11_1,MATCH(P$1,'11 класс'!$A:$A,0)-7+'Итог по классам'!$B224,,,),"ш")</f>
        <v>#N/A</v>
      </c>
      <c r="Q224" s="111" t="e">
        <f ca="1">COUNTIF(OFFSET(class11_2,MATCH(Q$1,'11 класс'!$A:$A,0)-7+'Итог по классам'!$B224,,,),"Ф")</f>
        <v>#N/A</v>
      </c>
      <c r="R224" s="111" t="e">
        <f ca="1">COUNTIF(OFFSET(class11_2,MATCH(R$1,'11 класс'!$A:$A,0)-7+'Итог по классам'!$B224,,,),"р")</f>
        <v>#N/A</v>
      </c>
      <c r="S224" s="111" t="e">
        <f ca="1">COUNTIF(OFFSET(class11_2,MATCH(S$1,'11 класс'!$A:$A,0)-7+'Итог по классам'!$B224,,,),"ш")</f>
        <v>#N/A</v>
      </c>
      <c r="T224" s="112" t="e">
        <f t="shared" ref="T224:V224" ca="1" si="842">Q224+N224</f>
        <v>#N/A</v>
      </c>
      <c r="U224" s="113" t="e">
        <f t="shared" ca="1" si="842"/>
        <v>#N/A</v>
      </c>
      <c r="V224" s="113" t="e">
        <f t="shared" ca="1" si="842"/>
        <v>#N/A</v>
      </c>
      <c r="W224" s="114" t="e">
        <f ca="1">COUNTIF(OFFSET(class11_1,MATCH(W$1,'11 класс'!$A:$A,0)-7+'Итог по классам'!$B224,,,),"Ф")</f>
        <v>#N/A</v>
      </c>
      <c r="X224" s="111" t="e">
        <f ca="1">COUNTIF(OFFSET(class11_1,MATCH(X$1,'11 класс'!$A:$A,0)-7+'Итог по классам'!$B224,,,),"р")</f>
        <v>#N/A</v>
      </c>
      <c r="Y224" s="111" t="e">
        <f ca="1">COUNTIF(OFFSET(class11_1,MATCH(Y$1,'11 класс'!$A:$A,0)-7+'Итог по классам'!$B224,,,),"ш")</f>
        <v>#N/A</v>
      </c>
      <c r="Z224" s="111" t="e">
        <f ca="1">COUNTIF(OFFSET(class11_2,MATCH(Z$1,'11 класс'!$A:$A,0)-7+'Итог по классам'!$B224,,,),"Ф")</f>
        <v>#N/A</v>
      </c>
      <c r="AA224" s="111" t="e">
        <f ca="1">COUNTIF(OFFSET(class11_2,MATCH(AA$1,'11 класс'!$A:$A,0)-7+'Итог по классам'!$B224,,,),"р")</f>
        <v>#N/A</v>
      </c>
      <c r="AB224" s="111" t="e">
        <f ca="1">COUNTIF(OFFSET(class11_2,MATCH(AB$1,'11 класс'!$A:$A,0)-7+'Итог по классам'!$B224,,,),"ш")</f>
        <v>#N/A</v>
      </c>
      <c r="AC224" s="112" t="e">
        <f t="shared" ref="AC224:AE224" ca="1" si="843">Z224+W224</f>
        <v>#N/A</v>
      </c>
      <c r="AD224" s="113" t="e">
        <f t="shared" ca="1" si="843"/>
        <v>#N/A</v>
      </c>
      <c r="AE224" s="113" t="e">
        <f t="shared" ca="1" si="843"/>
        <v>#N/A</v>
      </c>
      <c r="AF224" s="114" t="e">
        <f ca="1">COUNTIF(OFFSET(class11_1,MATCH(AF$1,'11 класс'!$A:$A,0)-7+'Итог по классам'!$B224,,,),"Ф")</f>
        <v>#N/A</v>
      </c>
      <c r="AG224" s="111" t="e">
        <f ca="1">COUNTIF(OFFSET(class11_1,MATCH(AG$1,'11 класс'!$A:$A,0)-7+'Итог по классам'!$B224,,,),"р")</f>
        <v>#N/A</v>
      </c>
      <c r="AH224" s="111" t="e">
        <f ca="1">COUNTIF(OFFSET(class11_1,MATCH(AH$1,'11 класс'!$A:$A,0)-7+'Итог по классам'!$B224,,,),"ш")</f>
        <v>#N/A</v>
      </c>
      <c r="AI224" s="111" t="e">
        <f ca="1">COUNTIF(OFFSET(class11_2,MATCH(AI$1,'11 класс'!$A:$A,0)-7+'Итог по классам'!$B224,,,),"Ф")</f>
        <v>#N/A</v>
      </c>
      <c r="AJ224" s="111" t="e">
        <f ca="1">COUNTIF(OFFSET(class11_2,MATCH(AJ$1,'11 класс'!$A:$A,0)-7+'Итог по классам'!$B224,,,),"р")</f>
        <v>#N/A</v>
      </c>
      <c r="AK224" s="111" t="e">
        <f ca="1">COUNTIF(OFFSET(class11_2,MATCH(AK$1,'11 класс'!$A:$A,0)-7+'Итог по классам'!$B224,,,),"ш")</f>
        <v>#N/A</v>
      </c>
      <c r="AL224" s="112" t="e">
        <f t="shared" ref="AL224:AN224" ca="1" si="844">AI224+AF224</f>
        <v>#N/A</v>
      </c>
      <c r="AM224" s="113" t="e">
        <f t="shared" ca="1" si="844"/>
        <v>#N/A</v>
      </c>
      <c r="AN224" s="113" t="e">
        <f t="shared" ca="1" si="844"/>
        <v>#N/A</v>
      </c>
    </row>
    <row r="225" spans="1:40" ht="15.75" x14ac:dyDescent="0.25">
      <c r="A225" s="68">
        <f t="shared" si="832"/>
        <v>1</v>
      </c>
      <c r="B225" s="23">
        <v>4</v>
      </c>
      <c r="C225" s="110" t="s">
        <v>95</v>
      </c>
      <c r="D225" s="110" t="s">
        <v>132</v>
      </c>
      <c r="E225" s="111">
        <f ca="1">COUNTIF(OFFSET(class11_1,MATCH(E$1,'11 класс'!$A:$A,0)-7+'Итог по классам'!$B225,,,),"Ф")</f>
        <v>0</v>
      </c>
      <c r="F225" s="111">
        <f ca="1">COUNTIF(OFFSET(class11_1,MATCH(F$1,'11 класс'!$A:$A,0)-7+'Итог по классам'!$B225,,,),"р")</f>
        <v>0</v>
      </c>
      <c r="G225" s="111">
        <f ca="1">COUNTIF(OFFSET(class11_1,MATCH(G$1,'11 класс'!$A:$A,0)-7+'Итог по классам'!$B225,,,),"ш")</f>
        <v>0</v>
      </c>
      <c r="H225" s="111">
        <f ca="1">COUNTIF(OFFSET(class11_2,MATCH(H$1,'11 класс'!$A:$A,0)-7+'Итог по классам'!$B225,,,),"Ф")</f>
        <v>0</v>
      </c>
      <c r="I225" s="111">
        <f ca="1">COUNTIF(OFFSET(class11_2,MATCH(I$1,'11 класс'!$A:$A,0)-7+'Итог по классам'!$B225,,,),"р")</f>
        <v>0</v>
      </c>
      <c r="J225" s="111">
        <f ca="1">COUNTIF(OFFSET(class11_2,MATCH(J$1,'11 класс'!$A:$A,0)-7+'Итог по классам'!$B225,,,),"ш")</f>
        <v>0</v>
      </c>
      <c r="K225" s="112">
        <f t="shared" ref="K225:M225" ca="1" si="845">H225+E225</f>
        <v>0</v>
      </c>
      <c r="L225" s="113">
        <f t="shared" ca="1" si="845"/>
        <v>0</v>
      </c>
      <c r="M225" s="113">
        <f t="shared" ca="1" si="845"/>
        <v>0</v>
      </c>
      <c r="N225" s="114" t="e">
        <f ca="1">COUNTIF(OFFSET(class11_1,MATCH(N$1,'11 класс'!$A:$A,0)-7+'Итог по классам'!$B225,,,),"Ф")</f>
        <v>#N/A</v>
      </c>
      <c r="O225" s="111" t="e">
        <f ca="1">COUNTIF(OFFSET(class11_1,MATCH(O$1,'11 класс'!$A:$A,0)-7+'Итог по классам'!$B225,,,),"р")</f>
        <v>#N/A</v>
      </c>
      <c r="P225" s="111" t="e">
        <f ca="1">COUNTIF(OFFSET(class11_1,MATCH(P$1,'11 класс'!$A:$A,0)-7+'Итог по классам'!$B225,,,),"ш")</f>
        <v>#N/A</v>
      </c>
      <c r="Q225" s="111" t="e">
        <f ca="1">COUNTIF(OFFSET(class11_2,MATCH(Q$1,'11 класс'!$A:$A,0)-7+'Итог по классам'!$B225,,,),"Ф")</f>
        <v>#N/A</v>
      </c>
      <c r="R225" s="111" t="e">
        <f ca="1">COUNTIF(OFFSET(class11_2,MATCH(R$1,'11 класс'!$A:$A,0)-7+'Итог по классам'!$B225,,,),"р")</f>
        <v>#N/A</v>
      </c>
      <c r="S225" s="111" t="e">
        <f ca="1">COUNTIF(OFFSET(class11_2,MATCH(S$1,'11 класс'!$A:$A,0)-7+'Итог по классам'!$B225,,,),"ш")</f>
        <v>#N/A</v>
      </c>
      <c r="T225" s="112" t="e">
        <f t="shared" ref="T225:V225" ca="1" si="846">Q225+N225</f>
        <v>#N/A</v>
      </c>
      <c r="U225" s="113" t="e">
        <f t="shared" ca="1" si="846"/>
        <v>#N/A</v>
      </c>
      <c r="V225" s="113" t="e">
        <f t="shared" ca="1" si="846"/>
        <v>#N/A</v>
      </c>
      <c r="W225" s="114" t="e">
        <f ca="1">COUNTIF(OFFSET(class11_1,MATCH(W$1,'11 класс'!$A:$A,0)-7+'Итог по классам'!$B225,,,),"Ф")</f>
        <v>#N/A</v>
      </c>
      <c r="X225" s="111" t="e">
        <f ca="1">COUNTIF(OFFSET(class11_1,MATCH(X$1,'11 класс'!$A:$A,0)-7+'Итог по классам'!$B225,,,),"р")</f>
        <v>#N/A</v>
      </c>
      <c r="Y225" s="111" t="e">
        <f ca="1">COUNTIF(OFFSET(class11_1,MATCH(Y$1,'11 класс'!$A:$A,0)-7+'Итог по классам'!$B225,,,),"ш")</f>
        <v>#N/A</v>
      </c>
      <c r="Z225" s="111" t="e">
        <f ca="1">COUNTIF(OFFSET(class11_2,MATCH(Z$1,'11 класс'!$A:$A,0)-7+'Итог по классам'!$B225,,,),"Ф")</f>
        <v>#N/A</v>
      </c>
      <c r="AA225" s="111" t="e">
        <f ca="1">COUNTIF(OFFSET(class11_2,MATCH(AA$1,'11 класс'!$A:$A,0)-7+'Итог по классам'!$B225,,,),"р")</f>
        <v>#N/A</v>
      </c>
      <c r="AB225" s="111" t="e">
        <f ca="1">COUNTIF(OFFSET(class11_2,MATCH(AB$1,'11 класс'!$A:$A,0)-7+'Итог по классам'!$B225,,,),"ш")</f>
        <v>#N/A</v>
      </c>
      <c r="AC225" s="112" t="e">
        <f t="shared" ref="AC225:AE225" ca="1" si="847">Z225+W225</f>
        <v>#N/A</v>
      </c>
      <c r="AD225" s="113" t="e">
        <f t="shared" ca="1" si="847"/>
        <v>#N/A</v>
      </c>
      <c r="AE225" s="113" t="e">
        <f t="shared" ca="1" si="847"/>
        <v>#N/A</v>
      </c>
      <c r="AF225" s="114" t="e">
        <f ca="1">COUNTIF(OFFSET(class11_1,MATCH(AF$1,'11 класс'!$A:$A,0)-7+'Итог по классам'!$B225,,,),"Ф")</f>
        <v>#N/A</v>
      </c>
      <c r="AG225" s="111" t="e">
        <f ca="1">COUNTIF(OFFSET(class11_1,MATCH(AG$1,'11 класс'!$A:$A,0)-7+'Итог по классам'!$B225,,,),"р")</f>
        <v>#N/A</v>
      </c>
      <c r="AH225" s="111" t="e">
        <f ca="1">COUNTIF(OFFSET(class11_1,MATCH(AH$1,'11 класс'!$A:$A,0)-7+'Итог по классам'!$B225,,,),"ш")</f>
        <v>#N/A</v>
      </c>
      <c r="AI225" s="111" t="e">
        <f ca="1">COUNTIF(OFFSET(class11_2,MATCH(AI$1,'11 класс'!$A:$A,0)-7+'Итог по классам'!$B225,,,),"Ф")</f>
        <v>#N/A</v>
      </c>
      <c r="AJ225" s="111" t="e">
        <f ca="1">COUNTIF(OFFSET(class11_2,MATCH(AJ$1,'11 класс'!$A:$A,0)-7+'Итог по классам'!$B225,,,),"р")</f>
        <v>#N/A</v>
      </c>
      <c r="AK225" s="111" t="e">
        <f ca="1">COUNTIF(OFFSET(class11_2,MATCH(AK$1,'11 класс'!$A:$A,0)-7+'Итог по классам'!$B225,,,),"ш")</f>
        <v>#N/A</v>
      </c>
      <c r="AL225" s="112" t="e">
        <f t="shared" ref="AL225:AN225" ca="1" si="848">AI225+AF225</f>
        <v>#N/A</v>
      </c>
      <c r="AM225" s="113" t="e">
        <f t="shared" ca="1" si="848"/>
        <v>#N/A</v>
      </c>
      <c r="AN225" s="113" t="e">
        <f t="shared" ca="1" si="848"/>
        <v>#N/A</v>
      </c>
    </row>
    <row r="226" spans="1:40" ht="15.75" x14ac:dyDescent="0.25">
      <c r="A226" s="68">
        <f t="shared" si="832"/>
        <v>1</v>
      </c>
      <c r="B226" s="23">
        <v>5</v>
      </c>
      <c r="C226" s="110" t="s">
        <v>76</v>
      </c>
      <c r="D226" s="110" t="s">
        <v>132</v>
      </c>
      <c r="E226" s="111">
        <f ca="1">COUNTIF(OFFSET(class11_1,MATCH(E$1,'11 класс'!$A:$A,0)-7+'Итог по классам'!$B226,,,),"Ф")</f>
        <v>0</v>
      </c>
      <c r="F226" s="111">
        <f ca="1">COUNTIF(OFFSET(class11_1,MATCH(F$1,'11 класс'!$A:$A,0)-7+'Итог по классам'!$B226,,,),"р")</f>
        <v>0</v>
      </c>
      <c r="G226" s="111">
        <f ca="1">COUNTIF(OFFSET(class11_1,MATCH(G$1,'11 класс'!$A:$A,0)-7+'Итог по классам'!$B226,,,),"ш")</f>
        <v>2</v>
      </c>
      <c r="H226" s="111">
        <f ca="1">COUNTIF(OFFSET(class11_2,MATCH(H$1,'11 класс'!$A:$A,0)-7+'Итог по классам'!$B226,,,),"Ф")</f>
        <v>0</v>
      </c>
      <c r="I226" s="111">
        <f ca="1">COUNTIF(OFFSET(class11_2,MATCH(I$1,'11 класс'!$A:$A,0)-7+'Итог по классам'!$B226,,,),"р")</f>
        <v>0</v>
      </c>
      <c r="J226" s="111">
        <f ca="1">COUNTIF(OFFSET(class11_2,MATCH(J$1,'11 класс'!$A:$A,0)-7+'Итог по классам'!$B226,,,),"ш")</f>
        <v>1</v>
      </c>
      <c r="K226" s="112">
        <f t="shared" ref="K226:M226" ca="1" si="849">H226+E226</f>
        <v>0</v>
      </c>
      <c r="L226" s="113">
        <f t="shared" ca="1" si="849"/>
        <v>0</v>
      </c>
      <c r="M226" s="113">
        <f t="shared" ca="1" si="849"/>
        <v>3</v>
      </c>
      <c r="N226" s="114" t="e">
        <f ca="1">COUNTIF(OFFSET(class11_1,MATCH(N$1,'11 класс'!$A:$A,0)-7+'Итог по классам'!$B226,,,),"Ф")</f>
        <v>#N/A</v>
      </c>
      <c r="O226" s="111" t="e">
        <f ca="1">COUNTIF(OFFSET(class11_1,MATCH(O$1,'11 класс'!$A:$A,0)-7+'Итог по классам'!$B226,,,),"р")</f>
        <v>#N/A</v>
      </c>
      <c r="P226" s="111" t="e">
        <f ca="1">COUNTIF(OFFSET(class11_1,MATCH(P$1,'11 класс'!$A:$A,0)-7+'Итог по классам'!$B226,,,),"ш")</f>
        <v>#N/A</v>
      </c>
      <c r="Q226" s="111" t="e">
        <f ca="1">COUNTIF(OFFSET(class11_2,MATCH(Q$1,'11 класс'!$A:$A,0)-7+'Итог по классам'!$B226,,,),"Ф")</f>
        <v>#N/A</v>
      </c>
      <c r="R226" s="111" t="e">
        <f ca="1">COUNTIF(OFFSET(class11_2,MATCH(R$1,'11 класс'!$A:$A,0)-7+'Итог по классам'!$B226,,,),"р")</f>
        <v>#N/A</v>
      </c>
      <c r="S226" s="111" t="e">
        <f ca="1">COUNTIF(OFFSET(class11_2,MATCH(S$1,'11 класс'!$A:$A,0)-7+'Итог по классам'!$B226,,,),"ш")</f>
        <v>#N/A</v>
      </c>
      <c r="T226" s="112" t="e">
        <f t="shared" ref="T226:V226" ca="1" si="850">Q226+N226</f>
        <v>#N/A</v>
      </c>
      <c r="U226" s="113" t="e">
        <f t="shared" ca="1" si="850"/>
        <v>#N/A</v>
      </c>
      <c r="V226" s="113" t="e">
        <f t="shared" ca="1" si="850"/>
        <v>#N/A</v>
      </c>
      <c r="W226" s="114" t="e">
        <f ca="1">COUNTIF(OFFSET(class11_1,MATCH(W$1,'11 класс'!$A:$A,0)-7+'Итог по классам'!$B226,,,),"Ф")</f>
        <v>#N/A</v>
      </c>
      <c r="X226" s="111" t="e">
        <f ca="1">COUNTIF(OFFSET(class11_1,MATCH(X$1,'11 класс'!$A:$A,0)-7+'Итог по классам'!$B226,,,),"р")</f>
        <v>#N/A</v>
      </c>
      <c r="Y226" s="111" t="e">
        <f ca="1">COUNTIF(OFFSET(class11_1,MATCH(Y$1,'11 класс'!$A:$A,0)-7+'Итог по классам'!$B226,,,),"ш")</f>
        <v>#N/A</v>
      </c>
      <c r="Z226" s="111" t="e">
        <f ca="1">COUNTIF(OFFSET(class11_2,MATCH(Z$1,'11 класс'!$A:$A,0)-7+'Итог по классам'!$B226,,,),"Ф")</f>
        <v>#N/A</v>
      </c>
      <c r="AA226" s="111" t="e">
        <f ca="1">COUNTIF(OFFSET(class11_2,MATCH(AA$1,'11 класс'!$A:$A,0)-7+'Итог по классам'!$B226,,,),"р")</f>
        <v>#N/A</v>
      </c>
      <c r="AB226" s="111" t="e">
        <f ca="1">COUNTIF(OFFSET(class11_2,MATCH(AB$1,'11 класс'!$A:$A,0)-7+'Итог по классам'!$B226,,,),"ш")</f>
        <v>#N/A</v>
      </c>
      <c r="AC226" s="112" t="e">
        <f t="shared" ref="AC226:AE226" ca="1" si="851">Z226+W226</f>
        <v>#N/A</v>
      </c>
      <c r="AD226" s="113" t="e">
        <f t="shared" ca="1" si="851"/>
        <v>#N/A</v>
      </c>
      <c r="AE226" s="113" t="e">
        <f t="shared" ca="1" si="851"/>
        <v>#N/A</v>
      </c>
      <c r="AF226" s="114" t="e">
        <f ca="1">COUNTIF(OFFSET(class11_1,MATCH(AF$1,'11 класс'!$A:$A,0)-7+'Итог по классам'!$B226,,,),"Ф")</f>
        <v>#N/A</v>
      </c>
      <c r="AG226" s="111" t="e">
        <f ca="1">COUNTIF(OFFSET(class11_1,MATCH(AG$1,'11 класс'!$A:$A,0)-7+'Итог по классам'!$B226,,,),"р")</f>
        <v>#N/A</v>
      </c>
      <c r="AH226" s="111" t="e">
        <f ca="1">COUNTIF(OFFSET(class11_1,MATCH(AH$1,'11 класс'!$A:$A,0)-7+'Итог по классам'!$B226,,,),"ш")</f>
        <v>#N/A</v>
      </c>
      <c r="AI226" s="111" t="e">
        <f ca="1">COUNTIF(OFFSET(class11_2,MATCH(AI$1,'11 класс'!$A:$A,0)-7+'Итог по классам'!$B226,,,),"Ф")</f>
        <v>#N/A</v>
      </c>
      <c r="AJ226" s="111" t="e">
        <f ca="1">COUNTIF(OFFSET(class11_2,MATCH(AJ$1,'11 класс'!$A:$A,0)-7+'Итог по классам'!$B226,,,),"р")</f>
        <v>#N/A</v>
      </c>
      <c r="AK226" s="111" t="e">
        <f ca="1">COUNTIF(OFFSET(class11_2,MATCH(AK$1,'11 класс'!$A:$A,0)-7+'Итог по классам'!$B226,,,),"ш")</f>
        <v>#N/A</v>
      </c>
      <c r="AL226" s="112" t="e">
        <f t="shared" ref="AL226:AN226" ca="1" si="852">AI226+AF226</f>
        <v>#N/A</v>
      </c>
      <c r="AM226" s="113" t="e">
        <f t="shared" ca="1" si="852"/>
        <v>#N/A</v>
      </c>
      <c r="AN226" s="113" t="e">
        <f t="shared" ca="1" si="852"/>
        <v>#N/A</v>
      </c>
    </row>
    <row r="227" spans="1:40" ht="15.75" x14ac:dyDescent="0.25">
      <c r="A227" s="68">
        <f t="shared" si="832"/>
        <v>1</v>
      </c>
      <c r="B227" s="23">
        <v>6</v>
      </c>
      <c r="C227" s="110" t="s">
        <v>96</v>
      </c>
      <c r="D227" s="110" t="s">
        <v>132</v>
      </c>
      <c r="E227" s="111">
        <f ca="1">COUNTIF(OFFSET(class11_1,MATCH(E$1,'11 класс'!$A:$A,0)-7+'Итог по классам'!$B227,,,),"Ф")</f>
        <v>0</v>
      </c>
      <c r="F227" s="111">
        <f ca="1">COUNTIF(OFFSET(class11_1,MATCH(F$1,'11 класс'!$A:$A,0)-7+'Итог по классам'!$B227,,,),"р")</f>
        <v>0</v>
      </c>
      <c r="G227" s="111">
        <f ca="1">COUNTIF(OFFSET(class11_1,MATCH(G$1,'11 класс'!$A:$A,0)-7+'Итог по классам'!$B227,,,),"ш")</f>
        <v>0</v>
      </c>
      <c r="H227" s="111">
        <f ca="1">COUNTIF(OFFSET(class11_2,MATCH(H$1,'11 класс'!$A:$A,0)-7+'Итог по классам'!$B227,,,),"Ф")</f>
        <v>0</v>
      </c>
      <c r="I227" s="111">
        <f ca="1">COUNTIF(OFFSET(class11_2,MATCH(I$1,'11 класс'!$A:$A,0)-7+'Итог по классам'!$B227,,,),"р")</f>
        <v>0</v>
      </c>
      <c r="J227" s="111">
        <f ca="1">COUNTIF(OFFSET(class11_2,MATCH(J$1,'11 класс'!$A:$A,0)-7+'Итог по классам'!$B227,,,),"ш")</f>
        <v>0</v>
      </c>
      <c r="K227" s="112">
        <f t="shared" ref="K227:M227" ca="1" si="853">H227+E227</f>
        <v>0</v>
      </c>
      <c r="L227" s="113">
        <f t="shared" ca="1" si="853"/>
        <v>0</v>
      </c>
      <c r="M227" s="113">
        <f t="shared" ca="1" si="853"/>
        <v>0</v>
      </c>
      <c r="N227" s="114" t="e">
        <f ca="1">COUNTIF(OFFSET(class11_1,MATCH(N$1,'11 класс'!$A:$A,0)-7+'Итог по классам'!$B227,,,),"Ф")</f>
        <v>#N/A</v>
      </c>
      <c r="O227" s="111" t="e">
        <f ca="1">COUNTIF(OFFSET(class11_1,MATCH(O$1,'11 класс'!$A:$A,0)-7+'Итог по классам'!$B227,,,),"р")</f>
        <v>#N/A</v>
      </c>
      <c r="P227" s="111" t="e">
        <f ca="1">COUNTIF(OFFSET(class11_1,MATCH(P$1,'11 класс'!$A:$A,0)-7+'Итог по классам'!$B227,,,),"ш")</f>
        <v>#N/A</v>
      </c>
      <c r="Q227" s="111" t="e">
        <f ca="1">COUNTIF(OFFSET(class11_2,MATCH(Q$1,'11 класс'!$A:$A,0)-7+'Итог по классам'!$B227,,,),"Ф")</f>
        <v>#N/A</v>
      </c>
      <c r="R227" s="111" t="e">
        <f ca="1">COUNTIF(OFFSET(class11_2,MATCH(R$1,'11 класс'!$A:$A,0)-7+'Итог по классам'!$B227,,,),"р")</f>
        <v>#N/A</v>
      </c>
      <c r="S227" s="111" t="e">
        <f ca="1">COUNTIF(OFFSET(class11_2,MATCH(S$1,'11 класс'!$A:$A,0)-7+'Итог по классам'!$B227,,,),"ш")</f>
        <v>#N/A</v>
      </c>
      <c r="T227" s="112" t="e">
        <f t="shared" ref="T227:V227" ca="1" si="854">Q227+N227</f>
        <v>#N/A</v>
      </c>
      <c r="U227" s="113" t="e">
        <f t="shared" ca="1" si="854"/>
        <v>#N/A</v>
      </c>
      <c r="V227" s="113" t="e">
        <f t="shared" ca="1" si="854"/>
        <v>#N/A</v>
      </c>
      <c r="W227" s="114" t="e">
        <f ca="1">COUNTIF(OFFSET(class11_1,MATCH(W$1,'11 класс'!$A:$A,0)-7+'Итог по классам'!$B227,,,),"Ф")</f>
        <v>#N/A</v>
      </c>
      <c r="X227" s="111" t="e">
        <f ca="1">COUNTIF(OFFSET(class11_1,MATCH(X$1,'11 класс'!$A:$A,0)-7+'Итог по классам'!$B227,,,),"р")</f>
        <v>#N/A</v>
      </c>
      <c r="Y227" s="111" t="e">
        <f ca="1">COUNTIF(OFFSET(class11_1,MATCH(Y$1,'11 класс'!$A:$A,0)-7+'Итог по классам'!$B227,,,),"ш")</f>
        <v>#N/A</v>
      </c>
      <c r="Z227" s="111" t="e">
        <f ca="1">COUNTIF(OFFSET(class11_2,MATCH(Z$1,'11 класс'!$A:$A,0)-7+'Итог по классам'!$B227,,,),"Ф")</f>
        <v>#N/A</v>
      </c>
      <c r="AA227" s="111" t="e">
        <f ca="1">COUNTIF(OFFSET(class11_2,MATCH(AA$1,'11 класс'!$A:$A,0)-7+'Итог по классам'!$B227,,,),"р")</f>
        <v>#N/A</v>
      </c>
      <c r="AB227" s="111" t="e">
        <f ca="1">COUNTIF(OFFSET(class11_2,MATCH(AB$1,'11 класс'!$A:$A,0)-7+'Итог по классам'!$B227,,,),"ш")</f>
        <v>#N/A</v>
      </c>
      <c r="AC227" s="112" t="e">
        <f t="shared" ref="AC227:AE227" ca="1" si="855">Z227+W227</f>
        <v>#N/A</v>
      </c>
      <c r="AD227" s="113" t="e">
        <f t="shared" ca="1" si="855"/>
        <v>#N/A</v>
      </c>
      <c r="AE227" s="113" t="e">
        <f t="shared" ca="1" si="855"/>
        <v>#N/A</v>
      </c>
      <c r="AF227" s="114" t="e">
        <f ca="1">COUNTIF(OFFSET(class11_1,MATCH(AF$1,'11 класс'!$A:$A,0)-7+'Итог по классам'!$B227,,,),"Ф")</f>
        <v>#N/A</v>
      </c>
      <c r="AG227" s="111" t="e">
        <f ca="1">COUNTIF(OFFSET(class11_1,MATCH(AG$1,'11 класс'!$A:$A,0)-7+'Итог по классам'!$B227,,,),"р")</f>
        <v>#N/A</v>
      </c>
      <c r="AH227" s="111" t="e">
        <f ca="1">COUNTIF(OFFSET(class11_1,MATCH(AH$1,'11 класс'!$A:$A,0)-7+'Итог по классам'!$B227,,,),"ш")</f>
        <v>#N/A</v>
      </c>
      <c r="AI227" s="111" t="e">
        <f ca="1">COUNTIF(OFFSET(class11_2,MATCH(AI$1,'11 класс'!$A:$A,0)-7+'Итог по классам'!$B227,,,),"Ф")</f>
        <v>#N/A</v>
      </c>
      <c r="AJ227" s="111" t="e">
        <f ca="1">COUNTIF(OFFSET(class11_2,MATCH(AJ$1,'11 класс'!$A:$A,0)-7+'Итог по классам'!$B227,,,),"р")</f>
        <v>#N/A</v>
      </c>
      <c r="AK227" s="111" t="e">
        <f ca="1">COUNTIF(OFFSET(class11_2,MATCH(AK$1,'11 класс'!$A:$A,0)-7+'Итог по классам'!$B227,,,),"ш")</f>
        <v>#N/A</v>
      </c>
      <c r="AL227" s="112" t="e">
        <f t="shared" ref="AL227:AN227" ca="1" si="856">AI227+AF227</f>
        <v>#N/A</v>
      </c>
      <c r="AM227" s="113" t="e">
        <f t="shared" ca="1" si="856"/>
        <v>#N/A</v>
      </c>
      <c r="AN227" s="113" t="e">
        <f t="shared" ca="1" si="856"/>
        <v>#N/A</v>
      </c>
    </row>
    <row r="228" spans="1:40" ht="15.75" x14ac:dyDescent="0.25">
      <c r="A228" s="68">
        <f t="shared" si="832"/>
        <v>1</v>
      </c>
      <c r="B228" s="23">
        <v>7</v>
      </c>
      <c r="C228" s="110" t="s">
        <v>98</v>
      </c>
      <c r="D228" s="110" t="s">
        <v>132</v>
      </c>
      <c r="E228" s="111">
        <f ca="1">COUNTIF(OFFSET(class11_1,MATCH(E$1,'11 класс'!$A:$A,0)-7+'Итог по классам'!$B228,,,),"Ф")</f>
        <v>0</v>
      </c>
      <c r="F228" s="111">
        <f ca="1">COUNTIF(OFFSET(class11_1,MATCH(F$1,'11 класс'!$A:$A,0)-7+'Итог по классам'!$B228,,,),"р")</f>
        <v>0</v>
      </c>
      <c r="G228" s="111">
        <f ca="1">COUNTIF(OFFSET(class11_1,MATCH(G$1,'11 класс'!$A:$A,0)-7+'Итог по классам'!$B228,,,),"ш")</f>
        <v>0</v>
      </c>
      <c r="H228" s="111">
        <f ca="1">COUNTIF(OFFSET(class11_2,MATCH(H$1,'11 класс'!$A:$A,0)-7+'Итог по классам'!$B228,,,),"Ф")</f>
        <v>0</v>
      </c>
      <c r="I228" s="111">
        <f ca="1">COUNTIF(OFFSET(class11_2,MATCH(I$1,'11 класс'!$A:$A,0)-7+'Итог по классам'!$B228,,,),"р")</f>
        <v>0</v>
      </c>
      <c r="J228" s="111">
        <f ca="1">COUNTIF(OFFSET(class11_2,MATCH(J$1,'11 класс'!$A:$A,0)-7+'Итог по классам'!$B228,,,),"ш")</f>
        <v>0</v>
      </c>
      <c r="K228" s="112">
        <f t="shared" ref="K228:M228" ca="1" si="857">H228+E228</f>
        <v>0</v>
      </c>
      <c r="L228" s="113">
        <f t="shared" ca="1" si="857"/>
        <v>0</v>
      </c>
      <c r="M228" s="113">
        <f t="shared" ca="1" si="857"/>
        <v>0</v>
      </c>
      <c r="N228" s="114" t="e">
        <f ca="1">COUNTIF(OFFSET(class11_1,MATCH(N$1,'11 класс'!$A:$A,0)-7+'Итог по классам'!$B228,,,),"Ф")</f>
        <v>#N/A</v>
      </c>
      <c r="O228" s="111" t="e">
        <f ca="1">COUNTIF(OFFSET(class11_1,MATCH(O$1,'11 класс'!$A:$A,0)-7+'Итог по классам'!$B228,,,),"р")</f>
        <v>#N/A</v>
      </c>
      <c r="P228" s="111" t="e">
        <f ca="1">COUNTIF(OFFSET(class11_1,MATCH(P$1,'11 класс'!$A:$A,0)-7+'Итог по классам'!$B228,,,),"ш")</f>
        <v>#N/A</v>
      </c>
      <c r="Q228" s="111" t="e">
        <f ca="1">COUNTIF(OFFSET(class11_2,MATCH(Q$1,'11 класс'!$A:$A,0)-7+'Итог по классам'!$B228,,,),"Ф")</f>
        <v>#N/A</v>
      </c>
      <c r="R228" s="111" t="e">
        <f ca="1">COUNTIF(OFFSET(class11_2,MATCH(R$1,'11 класс'!$A:$A,0)-7+'Итог по классам'!$B228,,,),"р")</f>
        <v>#N/A</v>
      </c>
      <c r="S228" s="111" t="e">
        <f ca="1">COUNTIF(OFFSET(class11_2,MATCH(S$1,'11 класс'!$A:$A,0)-7+'Итог по классам'!$B228,,,),"ш")</f>
        <v>#N/A</v>
      </c>
      <c r="T228" s="112" t="e">
        <f t="shared" ref="T228:V228" ca="1" si="858">Q228+N228</f>
        <v>#N/A</v>
      </c>
      <c r="U228" s="113" t="e">
        <f t="shared" ca="1" si="858"/>
        <v>#N/A</v>
      </c>
      <c r="V228" s="113" t="e">
        <f t="shared" ca="1" si="858"/>
        <v>#N/A</v>
      </c>
      <c r="W228" s="114" t="e">
        <f ca="1">COUNTIF(OFFSET(class11_1,MATCH(W$1,'11 класс'!$A:$A,0)-7+'Итог по классам'!$B228,,,),"Ф")</f>
        <v>#N/A</v>
      </c>
      <c r="X228" s="111" t="e">
        <f ca="1">COUNTIF(OFFSET(class11_1,MATCH(X$1,'11 класс'!$A:$A,0)-7+'Итог по классам'!$B228,,,),"р")</f>
        <v>#N/A</v>
      </c>
      <c r="Y228" s="111" t="e">
        <f ca="1">COUNTIF(OFFSET(class11_1,MATCH(Y$1,'11 класс'!$A:$A,0)-7+'Итог по классам'!$B228,,,),"ш")</f>
        <v>#N/A</v>
      </c>
      <c r="Z228" s="111" t="e">
        <f ca="1">COUNTIF(OFFSET(class11_2,MATCH(Z$1,'11 класс'!$A:$A,0)-7+'Итог по классам'!$B228,,,),"Ф")</f>
        <v>#N/A</v>
      </c>
      <c r="AA228" s="111" t="e">
        <f ca="1">COUNTIF(OFFSET(class11_2,MATCH(AA$1,'11 класс'!$A:$A,0)-7+'Итог по классам'!$B228,,,),"р")</f>
        <v>#N/A</v>
      </c>
      <c r="AB228" s="111" t="e">
        <f ca="1">COUNTIF(OFFSET(class11_2,MATCH(AB$1,'11 класс'!$A:$A,0)-7+'Итог по классам'!$B228,,,),"ш")</f>
        <v>#N/A</v>
      </c>
      <c r="AC228" s="112" t="e">
        <f t="shared" ref="AC228:AE228" ca="1" si="859">Z228+W228</f>
        <v>#N/A</v>
      </c>
      <c r="AD228" s="113" t="e">
        <f t="shared" ca="1" si="859"/>
        <v>#N/A</v>
      </c>
      <c r="AE228" s="113" t="e">
        <f t="shared" ca="1" si="859"/>
        <v>#N/A</v>
      </c>
      <c r="AF228" s="114" t="e">
        <f ca="1">COUNTIF(OFFSET(class11_1,MATCH(AF$1,'11 класс'!$A:$A,0)-7+'Итог по классам'!$B228,,,),"Ф")</f>
        <v>#N/A</v>
      </c>
      <c r="AG228" s="111" t="e">
        <f ca="1">COUNTIF(OFFSET(class11_1,MATCH(AG$1,'11 класс'!$A:$A,0)-7+'Итог по классам'!$B228,,,),"р")</f>
        <v>#N/A</v>
      </c>
      <c r="AH228" s="111" t="e">
        <f ca="1">COUNTIF(OFFSET(class11_1,MATCH(AH$1,'11 класс'!$A:$A,0)-7+'Итог по классам'!$B228,,,),"ш")</f>
        <v>#N/A</v>
      </c>
      <c r="AI228" s="111" t="e">
        <f ca="1">COUNTIF(OFFSET(class11_2,MATCH(AI$1,'11 класс'!$A:$A,0)-7+'Итог по классам'!$B228,,,),"Ф")</f>
        <v>#N/A</v>
      </c>
      <c r="AJ228" s="111" t="e">
        <f ca="1">COUNTIF(OFFSET(class11_2,MATCH(AJ$1,'11 класс'!$A:$A,0)-7+'Итог по классам'!$B228,,,),"р")</f>
        <v>#N/A</v>
      </c>
      <c r="AK228" s="111" t="e">
        <f ca="1">COUNTIF(OFFSET(class11_2,MATCH(AK$1,'11 класс'!$A:$A,0)-7+'Итог по классам'!$B228,,,),"ш")</f>
        <v>#N/A</v>
      </c>
      <c r="AL228" s="112" t="e">
        <f t="shared" ref="AL228:AN228" ca="1" si="860">AI228+AF228</f>
        <v>#N/A</v>
      </c>
      <c r="AM228" s="113" t="e">
        <f t="shared" ca="1" si="860"/>
        <v>#N/A</v>
      </c>
      <c r="AN228" s="113" t="e">
        <f t="shared" ca="1" si="860"/>
        <v>#N/A</v>
      </c>
    </row>
    <row r="229" spans="1:40" ht="15.75" x14ac:dyDescent="0.25">
      <c r="A229" s="68">
        <f t="shared" si="832"/>
        <v>1</v>
      </c>
      <c r="B229" s="23">
        <v>8</v>
      </c>
      <c r="C229" s="110" t="s">
        <v>107</v>
      </c>
      <c r="D229" s="110" t="s">
        <v>132</v>
      </c>
      <c r="E229" s="111">
        <f ca="1">COUNTIF(OFFSET(class11_1,MATCH(E$1,'11 класс'!$A:$A,0)-7+'Итог по классам'!$B229,,,),"Ф")</f>
        <v>0</v>
      </c>
      <c r="F229" s="111">
        <f ca="1">COUNTIF(OFFSET(class11_1,MATCH(F$1,'11 класс'!$A:$A,0)-7+'Итог по классам'!$B229,,,),"р")</f>
        <v>0</v>
      </c>
      <c r="G229" s="111">
        <f ca="1">COUNTIF(OFFSET(class11_1,MATCH(G$1,'11 класс'!$A:$A,0)-7+'Итог по классам'!$B229,,,),"ш")</f>
        <v>0</v>
      </c>
      <c r="H229" s="111">
        <f ca="1">COUNTIF(OFFSET(class11_2,MATCH(H$1,'11 класс'!$A:$A,0)-7+'Итог по классам'!$B229,,,),"Ф")</f>
        <v>0</v>
      </c>
      <c r="I229" s="111">
        <f ca="1">COUNTIF(OFFSET(class11_2,MATCH(I$1,'11 класс'!$A:$A,0)-7+'Итог по классам'!$B229,,,),"р")</f>
        <v>0</v>
      </c>
      <c r="J229" s="111">
        <f ca="1">COUNTIF(OFFSET(class11_2,MATCH(J$1,'11 класс'!$A:$A,0)-7+'Итог по классам'!$B229,,,),"ш")</f>
        <v>0</v>
      </c>
      <c r="K229" s="112">
        <f t="shared" ref="K229:M229" ca="1" si="861">H229+E229</f>
        <v>0</v>
      </c>
      <c r="L229" s="113">
        <f t="shared" ca="1" si="861"/>
        <v>0</v>
      </c>
      <c r="M229" s="113">
        <f t="shared" ca="1" si="861"/>
        <v>0</v>
      </c>
      <c r="N229" s="114" t="e">
        <f ca="1">COUNTIF(OFFSET(class11_1,MATCH(N$1,'11 класс'!$A:$A,0)-7+'Итог по классам'!$B229,,,),"Ф")</f>
        <v>#N/A</v>
      </c>
      <c r="O229" s="111" t="e">
        <f ca="1">COUNTIF(OFFSET(class11_1,MATCH(O$1,'11 класс'!$A:$A,0)-7+'Итог по классам'!$B229,,,),"р")</f>
        <v>#N/A</v>
      </c>
      <c r="P229" s="111" t="e">
        <f ca="1">COUNTIF(OFFSET(class11_1,MATCH(P$1,'11 класс'!$A:$A,0)-7+'Итог по классам'!$B229,,,),"ш")</f>
        <v>#N/A</v>
      </c>
      <c r="Q229" s="111" t="e">
        <f ca="1">COUNTIF(OFFSET(class11_2,MATCH(Q$1,'11 класс'!$A:$A,0)-7+'Итог по классам'!$B229,,,),"Ф")</f>
        <v>#N/A</v>
      </c>
      <c r="R229" s="111" t="e">
        <f ca="1">COUNTIF(OFFSET(class11_2,MATCH(R$1,'11 класс'!$A:$A,0)-7+'Итог по классам'!$B229,,,),"р")</f>
        <v>#N/A</v>
      </c>
      <c r="S229" s="111" t="e">
        <f ca="1">COUNTIF(OFFSET(class11_2,MATCH(S$1,'11 класс'!$A:$A,0)-7+'Итог по классам'!$B229,,,),"ш")</f>
        <v>#N/A</v>
      </c>
      <c r="T229" s="112" t="e">
        <f t="shared" ref="T229:V229" ca="1" si="862">Q229+N229</f>
        <v>#N/A</v>
      </c>
      <c r="U229" s="113" t="e">
        <f t="shared" ca="1" si="862"/>
        <v>#N/A</v>
      </c>
      <c r="V229" s="113" t="e">
        <f t="shared" ca="1" si="862"/>
        <v>#N/A</v>
      </c>
      <c r="W229" s="114" t="e">
        <f ca="1">COUNTIF(OFFSET(class11_1,MATCH(W$1,'11 класс'!$A:$A,0)-7+'Итог по классам'!$B229,,,),"Ф")</f>
        <v>#N/A</v>
      </c>
      <c r="X229" s="111" t="e">
        <f ca="1">COUNTIF(OFFSET(class11_1,MATCH(X$1,'11 класс'!$A:$A,0)-7+'Итог по классам'!$B229,,,),"р")</f>
        <v>#N/A</v>
      </c>
      <c r="Y229" s="111" t="e">
        <f ca="1">COUNTIF(OFFSET(class11_1,MATCH(Y$1,'11 класс'!$A:$A,0)-7+'Итог по классам'!$B229,,,),"ш")</f>
        <v>#N/A</v>
      </c>
      <c r="Z229" s="111" t="e">
        <f ca="1">COUNTIF(OFFSET(class11_2,MATCH(Z$1,'11 класс'!$A:$A,0)-7+'Итог по классам'!$B229,,,),"Ф")</f>
        <v>#N/A</v>
      </c>
      <c r="AA229" s="111" t="e">
        <f ca="1">COUNTIF(OFFSET(class11_2,MATCH(AA$1,'11 класс'!$A:$A,0)-7+'Итог по классам'!$B229,,,),"р")</f>
        <v>#N/A</v>
      </c>
      <c r="AB229" s="111" t="e">
        <f ca="1">COUNTIF(OFFSET(class11_2,MATCH(AB$1,'11 класс'!$A:$A,0)-7+'Итог по классам'!$B229,,,),"ш")</f>
        <v>#N/A</v>
      </c>
      <c r="AC229" s="112" t="e">
        <f t="shared" ref="AC229:AE229" ca="1" si="863">Z229+W229</f>
        <v>#N/A</v>
      </c>
      <c r="AD229" s="113" t="e">
        <f t="shared" ca="1" si="863"/>
        <v>#N/A</v>
      </c>
      <c r="AE229" s="113" t="e">
        <f t="shared" ca="1" si="863"/>
        <v>#N/A</v>
      </c>
      <c r="AF229" s="114" t="e">
        <f ca="1">COUNTIF(OFFSET(class11_1,MATCH(AF$1,'11 класс'!$A:$A,0)-7+'Итог по классам'!$B229,,,),"Ф")</f>
        <v>#N/A</v>
      </c>
      <c r="AG229" s="111" t="e">
        <f ca="1">COUNTIF(OFFSET(class11_1,MATCH(AG$1,'11 класс'!$A:$A,0)-7+'Итог по классам'!$B229,,,),"р")</f>
        <v>#N/A</v>
      </c>
      <c r="AH229" s="111" t="e">
        <f ca="1">COUNTIF(OFFSET(class11_1,MATCH(AH$1,'11 класс'!$A:$A,0)-7+'Итог по классам'!$B229,,,),"ш")</f>
        <v>#N/A</v>
      </c>
      <c r="AI229" s="111" t="e">
        <f ca="1">COUNTIF(OFFSET(class11_2,MATCH(AI$1,'11 класс'!$A:$A,0)-7+'Итог по классам'!$B229,,,),"Ф")</f>
        <v>#N/A</v>
      </c>
      <c r="AJ229" s="111" t="e">
        <f ca="1">COUNTIF(OFFSET(class11_2,MATCH(AJ$1,'11 класс'!$A:$A,0)-7+'Итог по классам'!$B229,,,),"р")</f>
        <v>#N/A</v>
      </c>
      <c r="AK229" s="111" t="e">
        <f ca="1">COUNTIF(OFFSET(class11_2,MATCH(AK$1,'11 класс'!$A:$A,0)-7+'Итог по классам'!$B229,,,),"ш")</f>
        <v>#N/A</v>
      </c>
      <c r="AL229" s="112" t="e">
        <f t="shared" ref="AL229:AN229" ca="1" si="864">AI229+AF229</f>
        <v>#N/A</v>
      </c>
      <c r="AM229" s="113" t="e">
        <f t="shared" ca="1" si="864"/>
        <v>#N/A</v>
      </c>
      <c r="AN229" s="113" t="e">
        <f t="shared" ca="1" si="864"/>
        <v>#N/A</v>
      </c>
    </row>
    <row r="230" spans="1:40" ht="15.75" x14ac:dyDescent="0.25">
      <c r="A230" s="68">
        <f t="shared" si="832"/>
        <v>1</v>
      </c>
      <c r="B230" s="23">
        <v>9</v>
      </c>
      <c r="C230" s="110" t="s">
        <v>133</v>
      </c>
      <c r="D230" s="110" t="s">
        <v>132</v>
      </c>
      <c r="E230" s="111">
        <f ca="1">COUNTIF(OFFSET(class11_1,MATCH(E$1,'11 класс'!$A:$A,0)-7+'Итог по классам'!$B230,,,),"Ф")</f>
        <v>0</v>
      </c>
      <c r="F230" s="111">
        <f ca="1">COUNTIF(OFFSET(class11_1,MATCH(F$1,'11 класс'!$A:$A,0)-7+'Итог по классам'!$B230,,,),"р")</f>
        <v>0</v>
      </c>
      <c r="G230" s="111">
        <f ca="1">COUNTIF(OFFSET(class11_1,MATCH(G$1,'11 класс'!$A:$A,0)-7+'Итог по классам'!$B230,,,),"ш")</f>
        <v>0</v>
      </c>
      <c r="H230" s="111">
        <f ca="1">COUNTIF(OFFSET(class11_2,MATCH(H$1,'11 класс'!$A:$A,0)-7+'Итог по классам'!$B230,,,),"Ф")</f>
        <v>0</v>
      </c>
      <c r="I230" s="111">
        <f ca="1">COUNTIF(OFFSET(class11_2,MATCH(I$1,'11 класс'!$A:$A,0)-7+'Итог по классам'!$B230,,,),"р")</f>
        <v>0</v>
      </c>
      <c r="J230" s="111">
        <f ca="1">COUNTIF(OFFSET(class11_2,MATCH(J$1,'11 класс'!$A:$A,0)-7+'Итог по классам'!$B230,,,),"ш")</f>
        <v>0</v>
      </c>
      <c r="K230" s="112">
        <f t="shared" ref="K230:M230" ca="1" si="865">H230+E230</f>
        <v>0</v>
      </c>
      <c r="L230" s="113">
        <f t="shared" ca="1" si="865"/>
        <v>0</v>
      </c>
      <c r="M230" s="113">
        <f t="shared" ca="1" si="865"/>
        <v>0</v>
      </c>
      <c r="N230" s="114" t="e">
        <f ca="1">COUNTIF(OFFSET(class11_1,MATCH(N$1,'11 класс'!$A:$A,0)-7+'Итог по классам'!$B230,,,),"Ф")</f>
        <v>#N/A</v>
      </c>
      <c r="O230" s="111" t="e">
        <f ca="1">COUNTIF(OFFSET(class11_1,MATCH(O$1,'11 класс'!$A:$A,0)-7+'Итог по классам'!$B230,,,),"р")</f>
        <v>#N/A</v>
      </c>
      <c r="P230" s="111" t="e">
        <f ca="1">COUNTIF(OFFSET(class11_1,MATCH(P$1,'11 класс'!$A:$A,0)-7+'Итог по классам'!$B230,,,),"ш")</f>
        <v>#N/A</v>
      </c>
      <c r="Q230" s="111" t="e">
        <f ca="1">COUNTIF(OFFSET(class11_2,MATCH(Q$1,'11 класс'!$A:$A,0)-7+'Итог по классам'!$B230,,,),"Ф")</f>
        <v>#N/A</v>
      </c>
      <c r="R230" s="111" t="e">
        <f ca="1">COUNTIF(OFFSET(class11_2,MATCH(R$1,'11 класс'!$A:$A,0)-7+'Итог по классам'!$B230,,,),"р")</f>
        <v>#N/A</v>
      </c>
      <c r="S230" s="111" t="e">
        <f ca="1">COUNTIF(OFFSET(class11_2,MATCH(S$1,'11 класс'!$A:$A,0)-7+'Итог по классам'!$B230,,,),"ш")</f>
        <v>#N/A</v>
      </c>
      <c r="T230" s="112" t="e">
        <f t="shared" ref="T230:V230" ca="1" si="866">Q230+N230</f>
        <v>#N/A</v>
      </c>
      <c r="U230" s="113" t="e">
        <f t="shared" ca="1" si="866"/>
        <v>#N/A</v>
      </c>
      <c r="V230" s="113" t="e">
        <f t="shared" ca="1" si="866"/>
        <v>#N/A</v>
      </c>
      <c r="W230" s="114" t="e">
        <f ca="1">COUNTIF(OFFSET(class11_1,MATCH(W$1,'11 класс'!$A:$A,0)-7+'Итог по классам'!$B230,,,),"Ф")</f>
        <v>#N/A</v>
      </c>
      <c r="X230" s="111" t="e">
        <f ca="1">COUNTIF(OFFSET(class11_1,MATCH(X$1,'11 класс'!$A:$A,0)-7+'Итог по классам'!$B230,,,),"р")</f>
        <v>#N/A</v>
      </c>
      <c r="Y230" s="111" t="e">
        <f ca="1">COUNTIF(OFFSET(class11_1,MATCH(Y$1,'11 класс'!$A:$A,0)-7+'Итог по классам'!$B230,,,),"ш")</f>
        <v>#N/A</v>
      </c>
      <c r="Z230" s="111" t="e">
        <f ca="1">COUNTIF(OFFSET(class11_2,MATCH(Z$1,'11 класс'!$A:$A,0)-7+'Итог по классам'!$B230,,,),"Ф")</f>
        <v>#N/A</v>
      </c>
      <c r="AA230" s="111" t="e">
        <f ca="1">COUNTIF(OFFSET(class11_2,MATCH(AA$1,'11 класс'!$A:$A,0)-7+'Итог по классам'!$B230,,,),"р")</f>
        <v>#N/A</v>
      </c>
      <c r="AB230" s="111" t="e">
        <f ca="1">COUNTIF(OFFSET(class11_2,MATCH(AB$1,'11 класс'!$A:$A,0)-7+'Итог по классам'!$B230,,,),"ш")</f>
        <v>#N/A</v>
      </c>
      <c r="AC230" s="112" t="e">
        <f t="shared" ref="AC230:AE230" ca="1" si="867">Z230+W230</f>
        <v>#N/A</v>
      </c>
      <c r="AD230" s="113" t="e">
        <f t="shared" ca="1" si="867"/>
        <v>#N/A</v>
      </c>
      <c r="AE230" s="113" t="e">
        <f t="shared" ca="1" si="867"/>
        <v>#N/A</v>
      </c>
      <c r="AF230" s="114" t="e">
        <f ca="1">COUNTIF(OFFSET(class11_1,MATCH(AF$1,'11 класс'!$A:$A,0)-7+'Итог по классам'!$B230,,,),"Ф")</f>
        <v>#N/A</v>
      </c>
      <c r="AG230" s="111" t="e">
        <f ca="1">COUNTIF(OFFSET(class11_1,MATCH(AG$1,'11 класс'!$A:$A,0)-7+'Итог по классам'!$B230,,,),"р")</f>
        <v>#N/A</v>
      </c>
      <c r="AH230" s="111" t="e">
        <f ca="1">COUNTIF(OFFSET(class11_1,MATCH(AH$1,'11 класс'!$A:$A,0)-7+'Итог по классам'!$B230,,,),"ш")</f>
        <v>#N/A</v>
      </c>
      <c r="AI230" s="111" t="e">
        <f ca="1">COUNTIF(OFFSET(class11_2,MATCH(AI$1,'11 класс'!$A:$A,0)-7+'Итог по классам'!$B230,,,),"Ф")</f>
        <v>#N/A</v>
      </c>
      <c r="AJ230" s="111" t="e">
        <f ca="1">COUNTIF(OFFSET(class11_2,MATCH(AJ$1,'11 класс'!$A:$A,0)-7+'Итог по классам'!$B230,,,),"р")</f>
        <v>#N/A</v>
      </c>
      <c r="AK230" s="111" t="e">
        <f ca="1">COUNTIF(OFFSET(class11_2,MATCH(AK$1,'11 класс'!$A:$A,0)-7+'Итог по классам'!$B230,,,),"ш")</f>
        <v>#N/A</v>
      </c>
      <c r="AL230" s="112" t="e">
        <f t="shared" ref="AL230:AN230" ca="1" si="868">AI230+AF230</f>
        <v>#N/A</v>
      </c>
      <c r="AM230" s="113" t="e">
        <f t="shared" ca="1" si="868"/>
        <v>#N/A</v>
      </c>
      <c r="AN230" s="113" t="e">
        <f t="shared" ca="1" si="868"/>
        <v>#N/A</v>
      </c>
    </row>
    <row r="231" spans="1:40" ht="15.75" x14ac:dyDescent="0.25">
      <c r="A231" s="68">
        <f t="shared" si="832"/>
        <v>1</v>
      </c>
      <c r="B231" s="23">
        <v>10</v>
      </c>
      <c r="C231" s="110" t="s">
        <v>100</v>
      </c>
      <c r="D231" s="110" t="s">
        <v>132</v>
      </c>
      <c r="E231" s="111">
        <f ca="1">COUNTIF(OFFSET(class11_1,MATCH(E$1,'11 класс'!$A:$A,0)-7+'Итог по классам'!$B231,,,),"Ф")</f>
        <v>0</v>
      </c>
      <c r="F231" s="111">
        <f ca="1">COUNTIF(OFFSET(class11_1,MATCH(F$1,'11 класс'!$A:$A,0)-7+'Итог по классам'!$B231,,,),"р")</f>
        <v>0</v>
      </c>
      <c r="G231" s="111">
        <f ca="1">COUNTIF(OFFSET(class11_1,MATCH(G$1,'11 класс'!$A:$A,0)-7+'Итог по классам'!$B231,,,),"ш")</f>
        <v>0</v>
      </c>
      <c r="H231" s="111">
        <f ca="1">COUNTIF(OFFSET(class11_2,MATCH(H$1,'11 класс'!$A:$A,0)-7+'Итог по классам'!$B231,,,),"Ф")</f>
        <v>0</v>
      </c>
      <c r="I231" s="111">
        <f ca="1">COUNTIF(OFFSET(class11_2,MATCH(I$1,'11 класс'!$A:$A,0)-7+'Итог по классам'!$B231,,,),"р")</f>
        <v>0</v>
      </c>
      <c r="J231" s="111">
        <f ca="1">COUNTIF(OFFSET(class11_2,MATCH(J$1,'11 класс'!$A:$A,0)-7+'Итог по классам'!$B231,,,),"ш")</f>
        <v>0</v>
      </c>
      <c r="K231" s="112">
        <f t="shared" ref="K231:M231" ca="1" si="869">H231+E231</f>
        <v>0</v>
      </c>
      <c r="L231" s="113">
        <f t="shared" ca="1" si="869"/>
        <v>0</v>
      </c>
      <c r="M231" s="113">
        <f t="shared" ca="1" si="869"/>
        <v>0</v>
      </c>
      <c r="N231" s="114" t="e">
        <f ca="1">COUNTIF(OFFSET(class11_1,MATCH(N$1,'11 класс'!$A:$A,0)-7+'Итог по классам'!$B231,,,),"Ф")</f>
        <v>#N/A</v>
      </c>
      <c r="O231" s="111" t="e">
        <f ca="1">COUNTIF(OFFSET(class11_1,MATCH(O$1,'11 класс'!$A:$A,0)-7+'Итог по классам'!$B231,,,),"р")</f>
        <v>#N/A</v>
      </c>
      <c r="P231" s="111" t="e">
        <f ca="1">COUNTIF(OFFSET(class11_1,MATCH(P$1,'11 класс'!$A:$A,0)-7+'Итог по классам'!$B231,,,),"ш")</f>
        <v>#N/A</v>
      </c>
      <c r="Q231" s="111" t="e">
        <f ca="1">COUNTIF(OFFSET(class11_2,MATCH(Q$1,'11 класс'!$A:$A,0)-7+'Итог по классам'!$B231,,,),"Ф")</f>
        <v>#N/A</v>
      </c>
      <c r="R231" s="111" t="e">
        <f ca="1">COUNTIF(OFFSET(class11_2,MATCH(R$1,'11 класс'!$A:$A,0)-7+'Итог по классам'!$B231,,,),"р")</f>
        <v>#N/A</v>
      </c>
      <c r="S231" s="111" t="e">
        <f ca="1">COUNTIF(OFFSET(class11_2,MATCH(S$1,'11 класс'!$A:$A,0)-7+'Итог по классам'!$B231,,,),"ш")</f>
        <v>#N/A</v>
      </c>
      <c r="T231" s="112" t="e">
        <f t="shared" ref="T231:V231" ca="1" si="870">Q231+N231</f>
        <v>#N/A</v>
      </c>
      <c r="U231" s="113" t="e">
        <f t="shared" ca="1" si="870"/>
        <v>#N/A</v>
      </c>
      <c r="V231" s="113" t="e">
        <f t="shared" ca="1" si="870"/>
        <v>#N/A</v>
      </c>
      <c r="W231" s="114" t="e">
        <f ca="1">COUNTIF(OFFSET(class11_1,MATCH(W$1,'11 класс'!$A:$A,0)-7+'Итог по классам'!$B231,,,),"Ф")</f>
        <v>#N/A</v>
      </c>
      <c r="X231" s="111" t="e">
        <f ca="1">COUNTIF(OFFSET(class11_1,MATCH(X$1,'11 класс'!$A:$A,0)-7+'Итог по классам'!$B231,,,),"р")</f>
        <v>#N/A</v>
      </c>
      <c r="Y231" s="111" t="e">
        <f ca="1">COUNTIF(OFFSET(class11_1,MATCH(Y$1,'11 класс'!$A:$A,0)-7+'Итог по классам'!$B231,,,),"ш")</f>
        <v>#N/A</v>
      </c>
      <c r="Z231" s="111" t="e">
        <f ca="1">COUNTIF(OFFSET(class11_2,MATCH(Z$1,'11 класс'!$A:$A,0)-7+'Итог по классам'!$B231,,,),"Ф")</f>
        <v>#N/A</v>
      </c>
      <c r="AA231" s="111" t="e">
        <f ca="1">COUNTIF(OFFSET(class11_2,MATCH(AA$1,'11 класс'!$A:$A,0)-7+'Итог по классам'!$B231,,,),"р")</f>
        <v>#N/A</v>
      </c>
      <c r="AB231" s="111" t="e">
        <f ca="1">COUNTIF(OFFSET(class11_2,MATCH(AB$1,'11 класс'!$A:$A,0)-7+'Итог по классам'!$B231,,,),"ш")</f>
        <v>#N/A</v>
      </c>
      <c r="AC231" s="112" t="e">
        <f t="shared" ref="AC231:AE231" ca="1" si="871">Z231+W231</f>
        <v>#N/A</v>
      </c>
      <c r="AD231" s="113" t="e">
        <f t="shared" ca="1" si="871"/>
        <v>#N/A</v>
      </c>
      <c r="AE231" s="113" t="e">
        <f t="shared" ca="1" si="871"/>
        <v>#N/A</v>
      </c>
      <c r="AF231" s="114" t="e">
        <f ca="1">COUNTIF(OFFSET(class11_1,MATCH(AF$1,'11 класс'!$A:$A,0)-7+'Итог по классам'!$B231,,,),"Ф")</f>
        <v>#N/A</v>
      </c>
      <c r="AG231" s="111" t="e">
        <f ca="1">COUNTIF(OFFSET(class11_1,MATCH(AG$1,'11 класс'!$A:$A,0)-7+'Итог по классам'!$B231,,,),"р")</f>
        <v>#N/A</v>
      </c>
      <c r="AH231" s="111" t="e">
        <f ca="1">COUNTIF(OFFSET(class11_1,MATCH(AH$1,'11 класс'!$A:$A,0)-7+'Итог по классам'!$B231,,,),"ш")</f>
        <v>#N/A</v>
      </c>
      <c r="AI231" s="111" t="e">
        <f ca="1">COUNTIF(OFFSET(class11_2,MATCH(AI$1,'11 класс'!$A:$A,0)-7+'Итог по классам'!$B231,,,),"Ф")</f>
        <v>#N/A</v>
      </c>
      <c r="AJ231" s="111" t="e">
        <f ca="1">COUNTIF(OFFSET(class11_2,MATCH(AJ$1,'11 класс'!$A:$A,0)-7+'Итог по классам'!$B231,,,),"р")</f>
        <v>#N/A</v>
      </c>
      <c r="AK231" s="111" t="e">
        <f ca="1">COUNTIF(OFFSET(class11_2,MATCH(AK$1,'11 класс'!$A:$A,0)-7+'Итог по классам'!$B231,,,),"ш")</f>
        <v>#N/A</v>
      </c>
      <c r="AL231" s="112" t="e">
        <f t="shared" ref="AL231:AN231" ca="1" si="872">AI231+AF231</f>
        <v>#N/A</v>
      </c>
      <c r="AM231" s="113" t="e">
        <f t="shared" ca="1" si="872"/>
        <v>#N/A</v>
      </c>
      <c r="AN231" s="113" t="e">
        <f t="shared" ca="1" si="872"/>
        <v>#N/A</v>
      </c>
    </row>
    <row r="232" spans="1:40" ht="15.75" x14ac:dyDescent="0.25">
      <c r="A232" s="68">
        <f t="shared" si="832"/>
        <v>1</v>
      </c>
      <c r="B232" s="23">
        <v>11</v>
      </c>
      <c r="C232" s="110" t="s">
        <v>121</v>
      </c>
      <c r="D232" s="110" t="s">
        <v>132</v>
      </c>
      <c r="E232" s="111">
        <f ca="1">COUNTIF(OFFSET(class11_1,MATCH(E$1,'11 класс'!$A:$A,0)-7+'Итог по классам'!$B232,,,),"Ф")</f>
        <v>0</v>
      </c>
      <c r="F232" s="111">
        <f ca="1">COUNTIF(OFFSET(class11_1,MATCH(F$1,'11 класс'!$A:$A,0)-7+'Итог по классам'!$B232,,,),"р")</f>
        <v>0</v>
      </c>
      <c r="G232" s="111">
        <f ca="1">COUNTIF(OFFSET(class11_1,MATCH(G$1,'11 класс'!$A:$A,0)-7+'Итог по классам'!$B232,,,),"ш")</f>
        <v>0</v>
      </c>
      <c r="H232" s="111">
        <f ca="1">COUNTIF(OFFSET(class11_2,MATCH(H$1,'11 класс'!$A:$A,0)-7+'Итог по классам'!$B232,,,),"Ф")</f>
        <v>0</v>
      </c>
      <c r="I232" s="111">
        <f ca="1">COUNTIF(OFFSET(class11_2,MATCH(I$1,'11 класс'!$A:$A,0)-7+'Итог по классам'!$B232,,,),"р")</f>
        <v>0</v>
      </c>
      <c r="J232" s="111">
        <f ca="1">COUNTIF(OFFSET(class11_2,MATCH(J$1,'11 класс'!$A:$A,0)-7+'Итог по классам'!$B232,,,),"ш")</f>
        <v>0</v>
      </c>
      <c r="K232" s="112">
        <f t="shared" ref="K232:M232" ca="1" si="873">H232+E232</f>
        <v>0</v>
      </c>
      <c r="L232" s="113">
        <f t="shared" ca="1" si="873"/>
        <v>0</v>
      </c>
      <c r="M232" s="113">
        <f t="shared" ca="1" si="873"/>
        <v>0</v>
      </c>
      <c r="N232" s="114" t="e">
        <f ca="1">COUNTIF(OFFSET(class11_1,MATCH(N$1,'11 класс'!$A:$A,0)-7+'Итог по классам'!$B232,,,),"Ф")</f>
        <v>#N/A</v>
      </c>
      <c r="O232" s="111" t="e">
        <f ca="1">COUNTIF(OFFSET(class11_1,MATCH(O$1,'11 класс'!$A:$A,0)-7+'Итог по классам'!$B232,,,),"р")</f>
        <v>#N/A</v>
      </c>
      <c r="P232" s="111" t="e">
        <f ca="1">COUNTIF(OFFSET(class11_1,MATCH(P$1,'11 класс'!$A:$A,0)-7+'Итог по классам'!$B232,,,),"ш")</f>
        <v>#N/A</v>
      </c>
      <c r="Q232" s="111" t="e">
        <f ca="1">COUNTIF(OFFSET(class11_2,MATCH(Q$1,'11 класс'!$A:$A,0)-7+'Итог по классам'!$B232,,,),"Ф")</f>
        <v>#N/A</v>
      </c>
      <c r="R232" s="111" t="e">
        <f ca="1">COUNTIF(OFFSET(class11_2,MATCH(R$1,'11 класс'!$A:$A,0)-7+'Итог по классам'!$B232,,,),"р")</f>
        <v>#N/A</v>
      </c>
      <c r="S232" s="111" t="e">
        <f ca="1">COUNTIF(OFFSET(class11_2,MATCH(S$1,'11 класс'!$A:$A,0)-7+'Итог по классам'!$B232,,,),"ш")</f>
        <v>#N/A</v>
      </c>
      <c r="T232" s="112" t="e">
        <f t="shared" ref="T232:V232" ca="1" si="874">Q232+N232</f>
        <v>#N/A</v>
      </c>
      <c r="U232" s="113" t="e">
        <f t="shared" ca="1" si="874"/>
        <v>#N/A</v>
      </c>
      <c r="V232" s="113" t="e">
        <f t="shared" ca="1" si="874"/>
        <v>#N/A</v>
      </c>
      <c r="W232" s="114" t="e">
        <f ca="1">COUNTIF(OFFSET(class11_1,MATCH(W$1,'11 класс'!$A:$A,0)-7+'Итог по классам'!$B232,,,),"Ф")</f>
        <v>#N/A</v>
      </c>
      <c r="X232" s="111" t="e">
        <f ca="1">COUNTIF(OFFSET(class11_1,MATCH(X$1,'11 класс'!$A:$A,0)-7+'Итог по классам'!$B232,,,),"р")</f>
        <v>#N/A</v>
      </c>
      <c r="Y232" s="111" t="e">
        <f ca="1">COUNTIF(OFFSET(class11_1,MATCH(Y$1,'11 класс'!$A:$A,0)-7+'Итог по классам'!$B232,,,),"ш")</f>
        <v>#N/A</v>
      </c>
      <c r="Z232" s="111" t="e">
        <f ca="1">COUNTIF(OFFSET(class11_2,MATCH(Z$1,'11 класс'!$A:$A,0)-7+'Итог по классам'!$B232,,,),"Ф")</f>
        <v>#N/A</v>
      </c>
      <c r="AA232" s="111" t="e">
        <f ca="1">COUNTIF(OFFSET(class11_2,MATCH(AA$1,'11 класс'!$A:$A,0)-7+'Итог по классам'!$B232,,,),"р")</f>
        <v>#N/A</v>
      </c>
      <c r="AB232" s="111" t="e">
        <f ca="1">COUNTIF(OFFSET(class11_2,MATCH(AB$1,'11 класс'!$A:$A,0)-7+'Итог по классам'!$B232,,,),"ш")</f>
        <v>#N/A</v>
      </c>
      <c r="AC232" s="112" t="e">
        <f t="shared" ref="AC232:AE232" ca="1" si="875">Z232+W232</f>
        <v>#N/A</v>
      </c>
      <c r="AD232" s="113" t="e">
        <f t="shared" ca="1" si="875"/>
        <v>#N/A</v>
      </c>
      <c r="AE232" s="113" t="e">
        <f t="shared" ca="1" si="875"/>
        <v>#N/A</v>
      </c>
      <c r="AF232" s="114" t="e">
        <f ca="1">COUNTIF(OFFSET(class11_1,MATCH(AF$1,'11 класс'!$A:$A,0)-7+'Итог по классам'!$B232,,,),"Ф")</f>
        <v>#N/A</v>
      </c>
      <c r="AG232" s="111" t="e">
        <f ca="1">COUNTIF(OFFSET(class11_1,MATCH(AG$1,'11 класс'!$A:$A,0)-7+'Итог по классам'!$B232,,,),"р")</f>
        <v>#N/A</v>
      </c>
      <c r="AH232" s="111" t="e">
        <f ca="1">COUNTIF(OFFSET(class11_1,MATCH(AH$1,'11 класс'!$A:$A,0)-7+'Итог по классам'!$B232,,,),"ш")</f>
        <v>#N/A</v>
      </c>
      <c r="AI232" s="111" t="e">
        <f ca="1">COUNTIF(OFFSET(class11_2,MATCH(AI$1,'11 класс'!$A:$A,0)-7+'Итог по классам'!$B232,,,),"Ф")</f>
        <v>#N/A</v>
      </c>
      <c r="AJ232" s="111" t="e">
        <f ca="1">COUNTIF(OFFSET(class11_2,MATCH(AJ$1,'11 класс'!$A:$A,0)-7+'Итог по классам'!$B232,,,),"р")</f>
        <v>#N/A</v>
      </c>
      <c r="AK232" s="111" t="e">
        <f ca="1">COUNTIF(OFFSET(class11_2,MATCH(AK$1,'11 класс'!$A:$A,0)-7+'Итог по классам'!$B232,,,),"ш")</f>
        <v>#N/A</v>
      </c>
      <c r="AL232" s="112" t="e">
        <f t="shared" ref="AL232:AN232" ca="1" si="876">AI232+AF232</f>
        <v>#N/A</v>
      </c>
      <c r="AM232" s="113" t="e">
        <f t="shared" ca="1" si="876"/>
        <v>#N/A</v>
      </c>
      <c r="AN232" s="113" t="e">
        <f t="shared" ca="1" si="876"/>
        <v>#N/A</v>
      </c>
    </row>
    <row r="233" spans="1:40" ht="15.75" x14ac:dyDescent="0.25">
      <c r="A233" s="68">
        <f t="shared" si="832"/>
        <v>1</v>
      </c>
      <c r="B233" s="23">
        <v>12</v>
      </c>
      <c r="C233" s="110" t="s">
        <v>122</v>
      </c>
      <c r="D233" s="110" t="s">
        <v>132</v>
      </c>
      <c r="E233" s="111">
        <f ca="1">COUNTIF(OFFSET(class11_1,MATCH(E$1,'11 класс'!$A:$A,0)-7+'Итог по классам'!$B233,,,),"Ф")</f>
        <v>0</v>
      </c>
      <c r="F233" s="111">
        <f ca="1">COUNTIF(OFFSET(class11_1,MATCH(F$1,'11 класс'!$A:$A,0)-7+'Итог по классам'!$B233,,,),"р")</f>
        <v>0</v>
      </c>
      <c r="G233" s="111">
        <f ca="1">COUNTIF(OFFSET(class11_1,MATCH(G$1,'11 класс'!$A:$A,0)-7+'Итог по классам'!$B233,,,),"ш")</f>
        <v>0</v>
      </c>
      <c r="H233" s="111">
        <f ca="1">COUNTIF(OFFSET(class11_2,MATCH(H$1,'11 класс'!$A:$A,0)-7+'Итог по классам'!$B233,,,),"Ф")</f>
        <v>0</v>
      </c>
      <c r="I233" s="111">
        <f ca="1">COUNTIF(OFFSET(class11_2,MATCH(I$1,'11 класс'!$A:$A,0)-7+'Итог по классам'!$B233,,,),"р")</f>
        <v>0</v>
      </c>
      <c r="J233" s="111">
        <f ca="1">COUNTIF(OFFSET(class11_2,MATCH(J$1,'11 класс'!$A:$A,0)-7+'Итог по классам'!$B233,,,),"ш")</f>
        <v>0</v>
      </c>
      <c r="K233" s="112">
        <f t="shared" ref="K233:M233" ca="1" si="877">H233+E233</f>
        <v>0</v>
      </c>
      <c r="L233" s="113">
        <f t="shared" ca="1" si="877"/>
        <v>0</v>
      </c>
      <c r="M233" s="113">
        <f t="shared" ca="1" si="877"/>
        <v>0</v>
      </c>
      <c r="N233" s="114" t="e">
        <f ca="1">COUNTIF(OFFSET(class11_1,MATCH(N$1,'11 класс'!$A:$A,0)-7+'Итог по классам'!$B233,,,),"Ф")</f>
        <v>#N/A</v>
      </c>
      <c r="O233" s="111" t="e">
        <f ca="1">COUNTIF(OFFSET(class11_1,MATCH(O$1,'11 класс'!$A:$A,0)-7+'Итог по классам'!$B233,,,),"р")</f>
        <v>#N/A</v>
      </c>
      <c r="P233" s="111" t="e">
        <f ca="1">COUNTIF(OFFSET(class11_1,MATCH(P$1,'11 класс'!$A:$A,0)-7+'Итог по классам'!$B233,,,),"ш")</f>
        <v>#N/A</v>
      </c>
      <c r="Q233" s="111" t="e">
        <f ca="1">COUNTIF(OFFSET(class11_2,MATCH(Q$1,'11 класс'!$A:$A,0)-7+'Итог по классам'!$B233,,,),"Ф")</f>
        <v>#N/A</v>
      </c>
      <c r="R233" s="111" t="e">
        <f ca="1">COUNTIF(OFFSET(class11_2,MATCH(R$1,'11 класс'!$A:$A,0)-7+'Итог по классам'!$B233,,,),"р")</f>
        <v>#N/A</v>
      </c>
      <c r="S233" s="111" t="e">
        <f ca="1">COUNTIF(OFFSET(class11_2,MATCH(S$1,'11 класс'!$A:$A,0)-7+'Итог по классам'!$B233,,,),"ш")</f>
        <v>#N/A</v>
      </c>
      <c r="T233" s="112" t="e">
        <f t="shared" ref="T233:V233" ca="1" si="878">Q233+N233</f>
        <v>#N/A</v>
      </c>
      <c r="U233" s="113" t="e">
        <f t="shared" ca="1" si="878"/>
        <v>#N/A</v>
      </c>
      <c r="V233" s="113" t="e">
        <f t="shared" ca="1" si="878"/>
        <v>#N/A</v>
      </c>
      <c r="W233" s="114" t="e">
        <f ca="1">COUNTIF(OFFSET(class11_1,MATCH(W$1,'11 класс'!$A:$A,0)-7+'Итог по классам'!$B233,,,),"Ф")</f>
        <v>#N/A</v>
      </c>
      <c r="X233" s="111" t="e">
        <f ca="1">COUNTIF(OFFSET(class11_1,MATCH(X$1,'11 класс'!$A:$A,0)-7+'Итог по классам'!$B233,,,),"р")</f>
        <v>#N/A</v>
      </c>
      <c r="Y233" s="111" t="e">
        <f ca="1">COUNTIF(OFFSET(class11_1,MATCH(Y$1,'11 класс'!$A:$A,0)-7+'Итог по классам'!$B233,,,),"ш")</f>
        <v>#N/A</v>
      </c>
      <c r="Z233" s="111" t="e">
        <f ca="1">COUNTIF(OFFSET(class11_2,MATCH(Z$1,'11 класс'!$A:$A,0)-7+'Итог по классам'!$B233,,,),"Ф")</f>
        <v>#N/A</v>
      </c>
      <c r="AA233" s="111" t="e">
        <f ca="1">COUNTIF(OFFSET(class11_2,MATCH(AA$1,'11 класс'!$A:$A,0)-7+'Итог по классам'!$B233,,,),"р")</f>
        <v>#N/A</v>
      </c>
      <c r="AB233" s="111" t="e">
        <f ca="1">COUNTIF(OFFSET(class11_2,MATCH(AB$1,'11 класс'!$A:$A,0)-7+'Итог по классам'!$B233,,,),"ш")</f>
        <v>#N/A</v>
      </c>
      <c r="AC233" s="112" t="e">
        <f t="shared" ref="AC233:AE233" ca="1" si="879">Z233+W233</f>
        <v>#N/A</v>
      </c>
      <c r="AD233" s="113" t="e">
        <f t="shared" ca="1" si="879"/>
        <v>#N/A</v>
      </c>
      <c r="AE233" s="113" t="e">
        <f t="shared" ca="1" si="879"/>
        <v>#N/A</v>
      </c>
      <c r="AF233" s="114" t="e">
        <f ca="1">COUNTIF(OFFSET(class11_1,MATCH(AF$1,'11 класс'!$A:$A,0)-7+'Итог по классам'!$B233,,,),"Ф")</f>
        <v>#N/A</v>
      </c>
      <c r="AG233" s="111" t="e">
        <f ca="1">COUNTIF(OFFSET(class11_1,MATCH(AG$1,'11 класс'!$A:$A,0)-7+'Итог по классам'!$B233,,,),"р")</f>
        <v>#N/A</v>
      </c>
      <c r="AH233" s="111" t="e">
        <f ca="1">COUNTIF(OFFSET(class11_1,MATCH(AH$1,'11 класс'!$A:$A,0)-7+'Итог по классам'!$B233,,,),"ш")</f>
        <v>#N/A</v>
      </c>
      <c r="AI233" s="111" t="e">
        <f ca="1">COUNTIF(OFFSET(class11_2,MATCH(AI$1,'11 класс'!$A:$A,0)-7+'Итог по классам'!$B233,,,),"Ф")</f>
        <v>#N/A</v>
      </c>
      <c r="AJ233" s="111" t="e">
        <f ca="1">COUNTIF(OFFSET(class11_2,MATCH(AJ$1,'11 класс'!$A:$A,0)-7+'Итог по классам'!$B233,,,),"р")</f>
        <v>#N/A</v>
      </c>
      <c r="AK233" s="111" t="e">
        <f ca="1">COUNTIF(OFFSET(class11_2,MATCH(AK$1,'11 класс'!$A:$A,0)-7+'Итог по классам'!$B233,,,),"ш")</f>
        <v>#N/A</v>
      </c>
      <c r="AL233" s="112" t="e">
        <f t="shared" ref="AL233:AN233" ca="1" si="880">AI233+AF233</f>
        <v>#N/A</v>
      </c>
      <c r="AM233" s="113" t="e">
        <f t="shared" ca="1" si="880"/>
        <v>#N/A</v>
      </c>
      <c r="AN233" s="113" t="e">
        <f t="shared" ca="1" si="880"/>
        <v>#N/A</v>
      </c>
    </row>
    <row r="234" spans="1:40" ht="15.75" x14ac:dyDescent="0.25">
      <c r="A234" s="68">
        <f t="shared" si="832"/>
        <v>1</v>
      </c>
      <c r="B234" s="23">
        <v>13</v>
      </c>
      <c r="C234" s="110" t="s">
        <v>115</v>
      </c>
      <c r="D234" s="110" t="s">
        <v>132</v>
      </c>
      <c r="E234" s="111">
        <f ca="1">COUNTIF(OFFSET(class11_1,MATCH(E$1,'11 класс'!$A:$A,0)-7+'Итог по классам'!$B234,,,),"Ф")</f>
        <v>0</v>
      </c>
      <c r="F234" s="111">
        <f ca="1">COUNTIF(OFFSET(class11_1,MATCH(F$1,'11 класс'!$A:$A,0)-7+'Итог по классам'!$B234,,,),"р")</f>
        <v>0</v>
      </c>
      <c r="G234" s="111">
        <f ca="1">COUNTIF(OFFSET(class11_1,MATCH(G$1,'11 класс'!$A:$A,0)-7+'Итог по классам'!$B234,,,),"ш")</f>
        <v>0</v>
      </c>
      <c r="H234" s="111">
        <f ca="1">COUNTIF(OFFSET(class11_2,MATCH(H$1,'11 класс'!$A:$A,0)-7+'Итог по классам'!$B234,,,),"Ф")</f>
        <v>0</v>
      </c>
      <c r="I234" s="111">
        <f ca="1">COUNTIF(OFFSET(class11_2,MATCH(I$1,'11 класс'!$A:$A,0)-7+'Итог по классам'!$B234,,,),"р")</f>
        <v>0</v>
      </c>
      <c r="J234" s="111">
        <f ca="1">COUNTIF(OFFSET(class11_2,MATCH(J$1,'11 класс'!$A:$A,0)-7+'Итог по классам'!$B234,,,),"ш")</f>
        <v>0</v>
      </c>
      <c r="K234" s="112">
        <f t="shared" ref="K234:M234" ca="1" si="881">H234+E234</f>
        <v>0</v>
      </c>
      <c r="L234" s="113">
        <f t="shared" ca="1" si="881"/>
        <v>0</v>
      </c>
      <c r="M234" s="113">
        <f t="shared" ca="1" si="881"/>
        <v>0</v>
      </c>
      <c r="N234" s="114" t="e">
        <f ca="1">COUNTIF(OFFSET(class11_1,MATCH(N$1,'11 класс'!$A:$A,0)-7+'Итог по классам'!$B234,,,),"Ф")</f>
        <v>#N/A</v>
      </c>
      <c r="O234" s="111" t="e">
        <f ca="1">COUNTIF(OFFSET(class11_1,MATCH(O$1,'11 класс'!$A:$A,0)-7+'Итог по классам'!$B234,,,),"р")</f>
        <v>#N/A</v>
      </c>
      <c r="P234" s="111" t="e">
        <f ca="1">COUNTIF(OFFSET(class11_1,MATCH(P$1,'11 класс'!$A:$A,0)-7+'Итог по классам'!$B234,,,),"ш")</f>
        <v>#N/A</v>
      </c>
      <c r="Q234" s="111" t="e">
        <f ca="1">COUNTIF(OFFSET(class11_2,MATCH(Q$1,'11 класс'!$A:$A,0)-7+'Итог по классам'!$B234,,,),"Ф")</f>
        <v>#N/A</v>
      </c>
      <c r="R234" s="111" t="e">
        <f ca="1">COUNTIF(OFFSET(class11_2,MATCH(R$1,'11 класс'!$A:$A,0)-7+'Итог по классам'!$B234,,,),"р")</f>
        <v>#N/A</v>
      </c>
      <c r="S234" s="111" t="e">
        <f ca="1">COUNTIF(OFFSET(class11_2,MATCH(S$1,'11 класс'!$A:$A,0)-7+'Итог по классам'!$B234,,,),"ш")</f>
        <v>#N/A</v>
      </c>
      <c r="T234" s="112" t="e">
        <f t="shared" ref="T234:V234" ca="1" si="882">Q234+N234</f>
        <v>#N/A</v>
      </c>
      <c r="U234" s="113" t="e">
        <f t="shared" ca="1" si="882"/>
        <v>#N/A</v>
      </c>
      <c r="V234" s="113" t="e">
        <f t="shared" ca="1" si="882"/>
        <v>#N/A</v>
      </c>
      <c r="W234" s="114" t="e">
        <f ca="1">COUNTIF(OFFSET(class11_1,MATCH(W$1,'11 класс'!$A:$A,0)-7+'Итог по классам'!$B234,,,),"Ф")</f>
        <v>#N/A</v>
      </c>
      <c r="X234" s="111" t="e">
        <f ca="1">COUNTIF(OFFSET(class11_1,MATCH(X$1,'11 класс'!$A:$A,0)-7+'Итог по классам'!$B234,,,),"р")</f>
        <v>#N/A</v>
      </c>
      <c r="Y234" s="111" t="e">
        <f ca="1">COUNTIF(OFFSET(class11_1,MATCH(Y$1,'11 класс'!$A:$A,0)-7+'Итог по классам'!$B234,,,),"ш")</f>
        <v>#N/A</v>
      </c>
      <c r="Z234" s="111" t="e">
        <f ca="1">COUNTIF(OFFSET(class11_2,MATCH(Z$1,'11 класс'!$A:$A,0)-7+'Итог по классам'!$B234,,,),"Ф")</f>
        <v>#N/A</v>
      </c>
      <c r="AA234" s="111" t="e">
        <f ca="1">COUNTIF(OFFSET(class11_2,MATCH(AA$1,'11 класс'!$A:$A,0)-7+'Итог по классам'!$B234,,,),"р")</f>
        <v>#N/A</v>
      </c>
      <c r="AB234" s="111" t="e">
        <f ca="1">COUNTIF(OFFSET(class11_2,MATCH(AB$1,'11 класс'!$A:$A,0)-7+'Итог по классам'!$B234,,,),"ш")</f>
        <v>#N/A</v>
      </c>
      <c r="AC234" s="112" t="e">
        <f t="shared" ref="AC234:AE234" ca="1" si="883">Z234+W234</f>
        <v>#N/A</v>
      </c>
      <c r="AD234" s="113" t="e">
        <f t="shared" ca="1" si="883"/>
        <v>#N/A</v>
      </c>
      <c r="AE234" s="113" t="e">
        <f t="shared" ca="1" si="883"/>
        <v>#N/A</v>
      </c>
      <c r="AF234" s="114" t="e">
        <f ca="1">COUNTIF(OFFSET(class11_1,MATCH(AF$1,'11 класс'!$A:$A,0)-7+'Итог по классам'!$B234,,,),"Ф")</f>
        <v>#N/A</v>
      </c>
      <c r="AG234" s="111" t="e">
        <f ca="1">COUNTIF(OFFSET(class11_1,MATCH(AG$1,'11 класс'!$A:$A,0)-7+'Итог по классам'!$B234,,,),"р")</f>
        <v>#N/A</v>
      </c>
      <c r="AH234" s="111" t="e">
        <f ca="1">COUNTIF(OFFSET(class11_1,MATCH(AH$1,'11 класс'!$A:$A,0)-7+'Итог по классам'!$B234,,,),"ш")</f>
        <v>#N/A</v>
      </c>
      <c r="AI234" s="111" t="e">
        <f ca="1">COUNTIF(OFFSET(class11_2,MATCH(AI$1,'11 класс'!$A:$A,0)-7+'Итог по классам'!$B234,,,),"Ф")</f>
        <v>#N/A</v>
      </c>
      <c r="AJ234" s="111" t="e">
        <f ca="1">COUNTIF(OFFSET(class11_2,MATCH(AJ$1,'11 класс'!$A:$A,0)-7+'Итог по классам'!$B234,,,),"р")</f>
        <v>#N/A</v>
      </c>
      <c r="AK234" s="111" t="e">
        <f ca="1">COUNTIF(OFFSET(class11_2,MATCH(AK$1,'11 класс'!$A:$A,0)-7+'Итог по классам'!$B234,,,),"ш")</f>
        <v>#N/A</v>
      </c>
      <c r="AL234" s="112" t="e">
        <f t="shared" ref="AL234:AN234" ca="1" si="884">AI234+AF234</f>
        <v>#N/A</v>
      </c>
      <c r="AM234" s="113" t="e">
        <f t="shared" ca="1" si="884"/>
        <v>#N/A</v>
      </c>
      <c r="AN234" s="113" t="e">
        <f t="shared" ca="1" si="884"/>
        <v>#N/A</v>
      </c>
    </row>
    <row r="235" spans="1:40" ht="15.75" x14ac:dyDescent="0.25">
      <c r="A235" s="68">
        <f t="shared" si="832"/>
        <v>1</v>
      </c>
      <c r="B235" s="23">
        <v>14</v>
      </c>
      <c r="C235" s="110" t="s">
        <v>123</v>
      </c>
      <c r="D235" s="110" t="s">
        <v>132</v>
      </c>
      <c r="E235" s="111">
        <f ca="1">COUNTIF(OFFSET(class11_1,MATCH(E$1,'11 класс'!$A:$A,0)-7+'Итог по классам'!$B235,,,),"Ф")</f>
        <v>0</v>
      </c>
      <c r="F235" s="111">
        <f ca="1">COUNTIF(OFFSET(class11_1,MATCH(F$1,'11 класс'!$A:$A,0)-7+'Итог по классам'!$B235,,,),"р")</f>
        <v>0</v>
      </c>
      <c r="G235" s="111">
        <f ca="1">COUNTIF(OFFSET(class11_1,MATCH(G$1,'11 класс'!$A:$A,0)-7+'Итог по классам'!$B235,,,),"ш")</f>
        <v>0</v>
      </c>
      <c r="H235" s="111">
        <f ca="1">COUNTIF(OFFSET(class11_2,MATCH(H$1,'11 класс'!$A:$A,0)-7+'Итог по классам'!$B235,,,),"Ф")</f>
        <v>0</v>
      </c>
      <c r="I235" s="111">
        <f ca="1">COUNTIF(OFFSET(class11_2,MATCH(I$1,'11 класс'!$A:$A,0)-7+'Итог по классам'!$B235,,,),"р")</f>
        <v>0</v>
      </c>
      <c r="J235" s="111">
        <f ca="1">COUNTIF(OFFSET(class11_2,MATCH(J$1,'11 класс'!$A:$A,0)-7+'Итог по классам'!$B235,,,),"ш")</f>
        <v>0</v>
      </c>
      <c r="K235" s="112">
        <f t="shared" ref="K235:M235" ca="1" si="885">H235+E235</f>
        <v>0</v>
      </c>
      <c r="L235" s="113">
        <f t="shared" ca="1" si="885"/>
        <v>0</v>
      </c>
      <c r="M235" s="113">
        <f t="shared" ca="1" si="885"/>
        <v>0</v>
      </c>
      <c r="N235" s="114" t="e">
        <f ca="1">COUNTIF(OFFSET(class11_1,MATCH(N$1,'11 класс'!$A:$A,0)-7+'Итог по классам'!$B235,,,),"Ф")</f>
        <v>#N/A</v>
      </c>
      <c r="O235" s="111" t="e">
        <f ca="1">COUNTIF(OFFSET(class11_1,MATCH(O$1,'11 класс'!$A:$A,0)-7+'Итог по классам'!$B235,,,),"р")</f>
        <v>#N/A</v>
      </c>
      <c r="P235" s="111" t="e">
        <f ca="1">COUNTIF(OFFSET(class11_1,MATCH(P$1,'11 класс'!$A:$A,0)-7+'Итог по классам'!$B235,,,),"ш")</f>
        <v>#N/A</v>
      </c>
      <c r="Q235" s="111" t="e">
        <f ca="1">COUNTIF(OFFSET(class11_2,MATCH(Q$1,'11 класс'!$A:$A,0)-7+'Итог по классам'!$B235,,,),"Ф")</f>
        <v>#N/A</v>
      </c>
      <c r="R235" s="111" t="e">
        <f ca="1">COUNTIF(OFFSET(class11_2,MATCH(R$1,'11 класс'!$A:$A,0)-7+'Итог по классам'!$B235,,,),"р")</f>
        <v>#N/A</v>
      </c>
      <c r="S235" s="111" t="e">
        <f ca="1">COUNTIF(OFFSET(class11_2,MATCH(S$1,'11 класс'!$A:$A,0)-7+'Итог по классам'!$B235,,,),"ш")</f>
        <v>#N/A</v>
      </c>
      <c r="T235" s="112" t="e">
        <f t="shared" ref="T235:V235" ca="1" si="886">Q235+N235</f>
        <v>#N/A</v>
      </c>
      <c r="U235" s="113" t="e">
        <f t="shared" ca="1" si="886"/>
        <v>#N/A</v>
      </c>
      <c r="V235" s="113" t="e">
        <f t="shared" ca="1" si="886"/>
        <v>#N/A</v>
      </c>
      <c r="W235" s="114" t="e">
        <f ca="1">COUNTIF(OFFSET(class11_1,MATCH(W$1,'11 класс'!$A:$A,0)-7+'Итог по классам'!$B235,,,),"Ф")</f>
        <v>#N/A</v>
      </c>
      <c r="X235" s="111" t="e">
        <f ca="1">COUNTIF(OFFSET(class11_1,MATCH(X$1,'11 класс'!$A:$A,0)-7+'Итог по классам'!$B235,,,),"р")</f>
        <v>#N/A</v>
      </c>
      <c r="Y235" s="111" t="e">
        <f ca="1">COUNTIF(OFFSET(class11_1,MATCH(Y$1,'11 класс'!$A:$A,0)-7+'Итог по классам'!$B235,,,),"ш")</f>
        <v>#N/A</v>
      </c>
      <c r="Z235" s="111" t="e">
        <f ca="1">COUNTIF(OFFSET(class11_2,MATCH(Z$1,'11 класс'!$A:$A,0)-7+'Итог по классам'!$B235,,,),"Ф")</f>
        <v>#N/A</v>
      </c>
      <c r="AA235" s="111" t="e">
        <f ca="1">COUNTIF(OFFSET(class11_2,MATCH(AA$1,'11 класс'!$A:$A,0)-7+'Итог по классам'!$B235,,,),"р")</f>
        <v>#N/A</v>
      </c>
      <c r="AB235" s="111" t="e">
        <f ca="1">COUNTIF(OFFSET(class11_2,MATCH(AB$1,'11 класс'!$A:$A,0)-7+'Итог по классам'!$B235,,,),"ш")</f>
        <v>#N/A</v>
      </c>
      <c r="AC235" s="112" t="e">
        <f t="shared" ref="AC235:AE235" ca="1" si="887">Z235+W235</f>
        <v>#N/A</v>
      </c>
      <c r="AD235" s="113" t="e">
        <f t="shared" ca="1" si="887"/>
        <v>#N/A</v>
      </c>
      <c r="AE235" s="113" t="e">
        <f t="shared" ca="1" si="887"/>
        <v>#N/A</v>
      </c>
      <c r="AF235" s="114" t="e">
        <f ca="1">COUNTIF(OFFSET(class11_1,MATCH(AF$1,'11 класс'!$A:$A,0)-7+'Итог по классам'!$B235,,,),"Ф")</f>
        <v>#N/A</v>
      </c>
      <c r="AG235" s="111" t="e">
        <f ca="1">COUNTIF(OFFSET(class11_1,MATCH(AG$1,'11 класс'!$A:$A,0)-7+'Итог по классам'!$B235,,,),"р")</f>
        <v>#N/A</v>
      </c>
      <c r="AH235" s="111" t="e">
        <f ca="1">COUNTIF(OFFSET(class11_1,MATCH(AH$1,'11 класс'!$A:$A,0)-7+'Итог по классам'!$B235,,,),"ш")</f>
        <v>#N/A</v>
      </c>
      <c r="AI235" s="111" t="e">
        <f ca="1">COUNTIF(OFFSET(class11_2,MATCH(AI$1,'11 класс'!$A:$A,0)-7+'Итог по классам'!$B235,,,),"Ф")</f>
        <v>#N/A</v>
      </c>
      <c r="AJ235" s="111" t="e">
        <f ca="1">COUNTIF(OFFSET(class11_2,MATCH(AJ$1,'11 класс'!$A:$A,0)-7+'Итог по классам'!$B235,,,),"р")</f>
        <v>#N/A</v>
      </c>
      <c r="AK235" s="111" t="e">
        <f ca="1">COUNTIF(OFFSET(class11_2,MATCH(AK$1,'11 класс'!$A:$A,0)-7+'Итог по классам'!$B235,,,),"ш")</f>
        <v>#N/A</v>
      </c>
      <c r="AL235" s="112" t="e">
        <f t="shared" ref="AL235:AN235" ca="1" si="888">AI235+AF235</f>
        <v>#N/A</v>
      </c>
      <c r="AM235" s="113" t="e">
        <f t="shared" ca="1" si="888"/>
        <v>#N/A</v>
      </c>
      <c r="AN235" s="113" t="e">
        <f t="shared" ca="1" si="888"/>
        <v>#N/A</v>
      </c>
    </row>
    <row r="236" spans="1:40" ht="15.75" x14ac:dyDescent="0.25">
      <c r="A236" s="68">
        <f t="shared" si="832"/>
        <v>1</v>
      </c>
      <c r="B236" s="23">
        <v>15</v>
      </c>
      <c r="C236" s="110" t="s">
        <v>124</v>
      </c>
      <c r="D236" s="110" t="s">
        <v>132</v>
      </c>
      <c r="E236" s="111">
        <f ca="1">COUNTIF(OFFSET(class11_1,MATCH(E$1,'11 класс'!$A:$A,0)-7+'Итог по классам'!$B236,,,),"Ф")</f>
        <v>0</v>
      </c>
      <c r="F236" s="111">
        <f ca="1">COUNTIF(OFFSET(class11_1,MATCH(F$1,'11 класс'!$A:$A,0)-7+'Итог по классам'!$B236,,,),"р")</f>
        <v>0</v>
      </c>
      <c r="G236" s="111">
        <f ca="1">COUNTIF(OFFSET(class11_1,MATCH(G$1,'11 класс'!$A:$A,0)-7+'Итог по классам'!$B236,,,),"ш")</f>
        <v>4</v>
      </c>
      <c r="H236" s="111">
        <f ca="1">COUNTIF(OFFSET(class11_2,MATCH(H$1,'11 класс'!$A:$A,0)-7+'Итог по классам'!$B236,,,),"Ф")</f>
        <v>0</v>
      </c>
      <c r="I236" s="111">
        <f ca="1">COUNTIF(OFFSET(class11_2,MATCH(I$1,'11 класс'!$A:$A,0)-7+'Итог по классам'!$B236,,,),"р")</f>
        <v>0</v>
      </c>
      <c r="J236" s="111">
        <f ca="1">COUNTIF(OFFSET(class11_2,MATCH(J$1,'11 класс'!$A:$A,0)-7+'Итог по классам'!$B236,,,),"ш")</f>
        <v>6</v>
      </c>
      <c r="K236" s="112">
        <f t="shared" ref="K236:M236" ca="1" si="889">H236+E236</f>
        <v>0</v>
      </c>
      <c r="L236" s="113">
        <f t="shared" ca="1" si="889"/>
        <v>0</v>
      </c>
      <c r="M236" s="113">
        <f t="shared" ca="1" si="889"/>
        <v>10</v>
      </c>
      <c r="N236" s="114" t="e">
        <f ca="1">COUNTIF(OFFSET(class11_1,MATCH(N$1,'11 класс'!$A:$A,0)-7+'Итог по классам'!$B236,,,),"Ф")</f>
        <v>#N/A</v>
      </c>
      <c r="O236" s="111" t="e">
        <f ca="1">COUNTIF(OFFSET(class11_1,MATCH(O$1,'11 класс'!$A:$A,0)-7+'Итог по классам'!$B236,,,),"р")</f>
        <v>#N/A</v>
      </c>
      <c r="P236" s="111" t="e">
        <f ca="1">COUNTIF(OFFSET(class11_1,MATCH(P$1,'11 класс'!$A:$A,0)-7+'Итог по классам'!$B236,,,),"ш")</f>
        <v>#N/A</v>
      </c>
      <c r="Q236" s="111" t="e">
        <f ca="1">COUNTIF(OFFSET(class11_2,MATCH(Q$1,'11 класс'!$A:$A,0)-7+'Итог по классам'!$B236,,,),"Ф")</f>
        <v>#N/A</v>
      </c>
      <c r="R236" s="111" t="e">
        <f ca="1">COUNTIF(OFFSET(class11_2,MATCH(R$1,'11 класс'!$A:$A,0)-7+'Итог по классам'!$B236,,,),"р")</f>
        <v>#N/A</v>
      </c>
      <c r="S236" s="111" t="e">
        <f ca="1">COUNTIF(OFFSET(class11_2,MATCH(S$1,'11 класс'!$A:$A,0)-7+'Итог по классам'!$B236,,,),"ш")</f>
        <v>#N/A</v>
      </c>
      <c r="T236" s="112" t="e">
        <f t="shared" ref="T236:V236" ca="1" si="890">Q236+N236</f>
        <v>#N/A</v>
      </c>
      <c r="U236" s="113" t="e">
        <f t="shared" ca="1" si="890"/>
        <v>#N/A</v>
      </c>
      <c r="V236" s="113" t="e">
        <f t="shared" ca="1" si="890"/>
        <v>#N/A</v>
      </c>
      <c r="W236" s="114" t="e">
        <f ca="1">COUNTIF(OFFSET(class11_1,MATCH(W$1,'11 класс'!$A:$A,0)-7+'Итог по классам'!$B236,,,),"Ф")</f>
        <v>#N/A</v>
      </c>
      <c r="X236" s="111" t="e">
        <f ca="1">COUNTIF(OFFSET(class11_1,MATCH(X$1,'11 класс'!$A:$A,0)-7+'Итог по классам'!$B236,,,),"р")</f>
        <v>#N/A</v>
      </c>
      <c r="Y236" s="111" t="e">
        <f ca="1">COUNTIF(OFFSET(class11_1,MATCH(Y$1,'11 класс'!$A:$A,0)-7+'Итог по классам'!$B236,,,),"ш")</f>
        <v>#N/A</v>
      </c>
      <c r="Z236" s="111" t="e">
        <f ca="1">COUNTIF(OFFSET(class11_2,MATCH(Z$1,'11 класс'!$A:$A,0)-7+'Итог по классам'!$B236,,,),"Ф")</f>
        <v>#N/A</v>
      </c>
      <c r="AA236" s="111" t="e">
        <f ca="1">COUNTIF(OFFSET(class11_2,MATCH(AA$1,'11 класс'!$A:$A,0)-7+'Итог по классам'!$B236,,,),"р")</f>
        <v>#N/A</v>
      </c>
      <c r="AB236" s="111" t="e">
        <f ca="1">COUNTIF(OFFSET(class11_2,MATCH(AB$1,'11 класс'!$A:$A,0)-7+'Итог по классам'!$B236,,,),"ш")</f>
        <v>#N/A</v>
      </c>
      <c r="AC236" s="112" t="e">
        <f t="shared" ref="AC236:AE236" ca="1" si="891">Z236+W236</f>
        <v>#N/A</v>
      </c>
      <c r="AD236" s="113" t="e">
        <f t="shared" ca="1" si="891"/>
        <v>#N/A</v>
      </c>
      <c r="AE236" s="113" t="e">
        <f t="shared" ca="1" si="891"/>
        <v>#N/A</v>
      </c>
      <c r="AF236" s="114" t="e">
        <f ca="1">COUNTIF(OFFSET(class11_1,MATCH(AF$1,'11 класс'!$A:$A,0)-7+'Итог по классам'!$B236,,,),"Ф")</f>
        <v>#N/A</v>
      </c>
      <c r="AG236" s="111" t="e">
        <f ca="1">COUNTIF(OFFSET(class11_1,MATCH(AG$1,'11 класс'!$A:$A,0)-7+'Итог по классам'!$B236,,,),"р")</f>
        <v>#N/A</v>
      </c>
      <c r="AH236" s="111" t="e">
        <f ca="1">COUNTIF(OFFSET(class11_1,MATCH(AH$1,'11 класс'!$A:$A,0)-7+'Итог по классам'!$B236,,,),"ш")</f>
        <v>#N/A</v>
      </c>
      <c r="AI236" s="111" t="e">
        <f ca="1">COUNTIF(OFFSET(class11_2,MATCH(AI$1,'11 класс'!$A:$A,0)-7+'Итог по классам'!$B236,,,),"Ф")</f>
        <v>#N/A</v>
      </c>
      <c r="AJ236" s="111" t="e">
        <f ca="1">COUNTIF(OFFSET(class11_2,MATCH(AJ$1,'11 класс'!$A:$A,0)-7+'Итог по классам'!$B236,,,),"р")</f>
        <v>#N/A</v>
      </c>
      <c r="AK236" s="111" t="e">
        <f ca="1">COUNTIF(OFFSET(class11_2,MATCH(AK$1,'11 класс'!$A:$A,0)-7+'Итог по классам'!$B236,,,),"ш")</f>
        <v>#N/A</v>
      </c>
      <c r="AL236" s="112" t="e">
        <f t="shared" ref="AL236:AN236" ca="1" si="892">AI236+AF236</f>
        <v>#N/A</v>
      </c>
      <c r="AM236" s="113" t="e">
        <f t="shared" ca="1" si="892"/>
        <v>#N/A</v>
      </c>
      <c r="AN236" s="113" t="e">
        <f t="shared" ca="1" si="892"/>
        <v>#N/A</v>
      </c>
    </row>
    <row r="237" spans="1:40" ht="15.75" x14ac:dyDescent="0.25">
      <c r="A237" s="68">
        <f t="shared" si="832"/>
        <v>1</v>
      </c>
      <c r="B237" s="23">
        <v>16</v>
      </c>
      <c r="C237" s="110" t="s">
        <v>111</v>
      </c>
      <c r="D237" s="110" t="s">
        <v>132</v>
      </c>
      <c r="E237" s="111">
        <f ca="1">COUNTIF(OFFSET(class11_1,MATCH(E$1,'11 класс'!$A:$A,0)-7+'Итог по классам'!$B237,,,),"Ф")</f>
        <v>0</v>
      </c>
      <c r="F237" s="111">
        <f ca="1">COUNTIF(OFFSET(class11_1,MATCH(F$1,'11 класс'!$A:$A,0)-7+'Итог по классам'!$B237,,,),"р")</f>
        <v>0</v>
      </c>
      <c r="G237" s="111">
        <f ca="1">COUNTIF(OFFSET(class11_1,MATCH(G$1,'11 класс'!$A:$A,0)-7+'Итог по классам'!$B237,,,),"ш")</f>
        <v>3</v>
      </c>
      <c r="H237" s="111">
        <f ca="1">COUNTIF(OFFSET(class11_2,MATCH(H$1,'11 класс'!$A:$A,0)-7+'Итог по классам'!$B237,,,),"Ф")</f>
        <v>0</v>
      </c>
      <c r="I237" s="111">
        <f ca="1">COUNTIF(OFFSET(class11_2,MATCH(I$1,'11 класс'!$A:$A,0)-7+'Итог по классам'!$B237,,,),"р")</f>
        <v>0</v>
      </c>
      <c r="J237" s="111">
        <f ca="1">COUNTIF(OFFSET(class11_2,MATCH(J$1,'11 класс'!$A:$A,0)-7+'Итог по классам'!$B237,,,),"ш")</f>
        <v>4</v>
      </c>
      <c r="K237" s="112">
        <f t="shared" ref="K237:M237" ca="1" si="893">H237+E237</f>
        <v>0</v>
      </c>
      <c r="L237" s="113">
        <f t="shared" ca="1" si="893"/>
        <v>0</v>
      </c>
      <c r="M237" s="113">
        <f t="shared" ca="1" si="893"/>
        <v>7</v>
      </c>
      <c r="N237" s="114" t="e">
        <f ca="1">COUNTIF(OFFSET(class11_1,MATCH(N$1,'11 класс'!$A:$A,0)-7+'Итог по классам'!$B237,,,),"Ф")</f>
        <v>#N/A</v>
      </c>
      <c r="O237" s="111" t="e">
        <f ca="1">COUNTIF(OFFSET(class11_1,MATCH(O$1,'11 класс'!$A:$A,0)-7+'Итог по классам'!$B237,,,),"р")</f>
        <v>#N/A</v>
      </c>
      <c r="P237" s="111" t="e">
        <f ca="1">COUNTIF(OFFSET(class11_1,MATCH(P$1,'11 класс'!$A:$A,0)-7+'Итог по классам'!$B237,,,),"ш")</f>
        <v>#N/A</v>
      </c>
      <c r="Q237" s="111" t="e">
        <f ca="1">COUNTIF(OFFSET(class11_2,MATCH(Q$1,'11 класс'!$A:$A,0)-7+'Итог по классам'!$B237,,,),"Ф")</f>
        <v>#N/A</v>
      </c>
      <c r="R237" s="111" t="e">
        <f ca="1">COUNTIF(OFFSET(class11_2,MATCH(R$1,'11 класс'!$A:$A,0)-7+'Итог по классам'!$B237,,,),"р")</f>
        <v>#N/A</v>
      </c>
      <c r="S237" s="111" t="e">
        <f ca="1">COUNTIF(OFFSET(class11_2,MATCH(S$1,'11 класс'!$A:$A,0)-7+'Итог по классам'!$B237,,,),"ш")</f>
        <v>#N/A</v>
      </c>
      <c r="T237" s="112" t="e">
        <f t="shared" ref="T237:V237" ca="1" si="894">Q237+N237</f>
        <v>#N/A</v>
      </c>
      <c r="U237" s="113" t="e">
        <f t="shared" ca="1" si="894"/>
        <v>#N/A</v>
      </c>
      <c r="V237" s="113" t="e">
        <f t="shared" ca="1" si="894"/>
        <v>#N/A</v>
      </c>
      <c r="W237" s="114" t="e">
        <f ca="1">COUNTIF(OFFSET(class11_1,MATCH(W$1,'11 класс'!$A:$A,0)-7+'Итог по классам'!$B237,,,),"Ф")</f>
        <v>#N/A</v>
      </c>
      <c r="X237" s="111" t="e">
        <f ca="1">COUNTIF(OFFSET(class11_1,MATCH(X$1,'11 класс'!$A:$A,0)-7+'Итог по классам'!$B237,,,),"р")</f>
        <v>#N/A</v>
      </c>
      <c r="Y237" s="111" t="e">
        <f ca="1">COUNTIF(OFFSET(class11_1,MATCH(Y$1,'11 класс'!$A:$A,0)-7+'Итог по классам'!$B237,,,),"ш")</f>
        <v>#N/A</v>
      </c>
      <c r="Z237" s="111" t="e">
        <f ca="1">COUNTIF(OFFSET(class11_2,MATCH(Z$1,'11 класс'!$A:$A,0)-7+'Итог по классам'!$B237,,,),"Ф")</f>
        <v>#N/A</v>
      </c>
      <c r="AA237" s="111" t="e">
        <f ca="1">COUNTIF(OFFSET(class11_2,MATCH(AA$1,'11 класс'!$A:$A,0)-7+'Итог по классам'!$B237,,,),"р")</f>
        <v>#N/A</v>
      </c>
      <c r="AB237" s="111" t="e">
        <f ca="1">COUNTIF(OFFSET(class11_2,MATCH(AB$1,'11 класс'!$A:$A,0)-7+'Итог по классам'!$B237,,,),"ш")</f>
        <v>#N/A</v>
      </c>
      <c r="AC237" s="112" t="e">
        <f t="shared" ref="AC237:AE237" ca="1" si="895">Z237+W237</f>
        <v>#N/A</v>
      </c>
      <c r="AD237" s="113" t="e">
        <f t="shared" ca="1" si="895"/>
        <v>#N/A</v>
      </c>
      <c r="AE237" s="113" t="e">
        <f t="shared" ca="1" si="895"/>
        <v>#N/A</v>
      </c>
      <c r="AF237" s="114" t="e">
        <f ca="1">COUNTIF(OFFSET(class11_1,MATCH(AF$1,'11 класс'!$A:$A,0)-7+'Итог по классам'!$B237,,,),"Ф")</f>
        <v>#N/A</v>
      </c>
      <c r="AG237" s="111" t="e">
        <f ca="1">COUNTIF(OFFSET(class11_1,MATCH(AG$1,'11 класс'!$A:$A,0)-7+'Итог по классам'!$B237,,,),"р")</f>
        <v>#N/A</v>
      </c>
      <c r="AH237" s="111" t="e">
        <f ca="1">COUNTIF(OFFSET(class11_1,MATCH(AH$1,'11 класс'!$A:$A,0)-7+'Итог по классам'!$B237,,,),"ш")</f>
        <v>#N/A</v>
      </c>
      <c r="AI237" s="111" t="e">
        <f ca="1">COUNTIF(OFFSET(class11_2,MATCH(AI$1,'11 класс'!$A:$A,0)-7+'Итог по классам'!$B237,,,),"Ф")</f>
        <v>#N/A</v>
      </c>
      <c r="AJ237" s="111" t="e">
        <f ca="1">COUNTIF(OFFSET(class11_2,MATCH(AJ$1,'11 класс'!$A:$A,0)-7+'Итог по классам'!$B237,,,),"р")</f>
        <v>#N/A</v>
      </c>
      <c r="AK237" s="111" t="e">
        <f ca="1">COUNTIF(OFFSET(class11_2,MATCH(AK$1,'11 класс'!$A:$A,0)-7+'Итог по классам'!$B237,,,),"ш")</f>
        <v>#N/A</v>
      </c>
      <c r="AL237" s="112" t="e">
        <f t="shared" ref="AL237:AN237" ca="1" si="896">AI237+AF237</f>
        <v>#N/A</v>
      </c>
      <c r="AM237" s="113" t="e">
        <f t="shared" ca="1" si="896"/>
        <v>#N/A</v>
      </c>
      <c r="AN237" s="113" t="e">
        <f t="shared" ca="1" si="896"/>
        <v>#N/A</v>
      </c>
    </row>
    <row r="238" spans="1:40" ht="15.75" x14ac:dyDescent="0.25">
      <c r="A238" s="68">
        <f t="shared" si="832"/>
        <v>1</v>
      </c>
      <c r="B238" s="23">
        <v>17</v>
      </c>
      <c r="C238" s="110" t="s">
        <v>112</v>
      </c>
      <c r="D238" s="110" t="s">
        <v>132</v>
      </c>
      <c r="E238" s="111">
        <f ca="1">COUNTIF(OFFSET(class11_1,MATCH(E$1,'11 класс'!$A:$A,0)-7+'Итог по классам'!$B238,,,),"Ф")</f>
        <v>0</v>
      </c>
      <c r="F238" s="111">
        <f ca="1">COUNTIF(OFFSET(class11_1,MATCH(F$1,'11 класс'!$A:$A,0)-7+'Итог по классам'!$B238,,,),"р")</f>
        <v>0</v>
      </c>
      <c r="G238" s="111">
        <f ca="1">COUNTIF(OFFSET(class11_1,MATCH(G$1,'11 класс'!$A:$A,0)-7+'Итог по классам'!$B238,,,),"ш")</f>
        <v>1</v>
      </c>
      <c r="H238" s="111">
        <f ca="1">COUNTIF(OFFSET(class11_2,MATCH(H$1,'11 класс'!$A:$A,0)-7+'Итог по классам'!$B238,,,),"Ф")</f>
        <v>0</v>
      </c>
      <c r="I238" s="111">
        <f ca="1">COUNTIF(OFFSET(class11_2,MATCH(I$1,'11 класс'!$A:$A,0)-7+'Итог по классам'!$B238,,,),"р")</f>
        <v>0</v>
      </c>
      <c r="J238" s="111">
        <f ca="1">COUNTIF(OFFSET(class11_2,MATCH(J$1,'11 класс'!$A:$A,0)-7+'Итог по классам'!$B238,,,),"ш")</f>
        <v>1</v>
      </c>
      <c r="K238" s="112">
        <f t="shared" ref="K238:M238" ca="1" si="897">H238+E238</f>
        <v>0</v>
      </c>
      <c r="L238" s="113">
        <f t="shared" ca="1" si="897"/>
        <v>0</v>
      </c>
      <c r="M238" s="113">
        <f t="shared" ca="1" si="897"/>
        <v>2</v>
      </c>
      <c r="N238" s="114" t="e">
        <f ca="1">COUNTIF(OFFSET(class11_1,MATCH(N$1,'11 класс'!$A:$A,0)-7+'Итог по классам'!$B238,,,),"Ф")</f>
        <v>#N/A</v>
      </c>
      <c r="O238" s="111" t="e">
        <f ca="1">COUNTIF(OFFSET(class11_1,MATCH(O$1,'11 класс'!$A:$A,0)-7+'Итог по классам'!$B238,,,),"р")</f>
        <v>#N/A</v>
      </c>
      <c r="P238" s="111" t="e">
        <f ca="1">COUNTIF(OFFSET(class11_1,MATCH(P$1,'11 класс'!$A:$A,0)-7+'Итог по классам'!$B238,,,),"ш")</f>
        <v>#N/A</v>
      </c>
      <c r="Q238" s="111" t="e">
        <f ca="1">COUNTIF(OFFSET(class11_2,MATCH(Q$1,'11 класс'!$A:$A,0)-7+'Итог по классам'!$B238,,,),"Ф")</f>
        <v>#N/A</v>
      </c>
      <c r="R238" s="111" t="e">
        <f ca="1">COUNTIF(OFFSET(class11_2,MATCH(R$1,'11 класс'!$A:$A,0)-7+'Итог по классам'!$B238,,,),"р")</f>
        <v>#N/A</v>
      </c>
      <c r="S238" s="111" t="e">
        <f ca="1">COUNTIF(OFFSET(class11_2,MATCH(S$1,'11 класс'!$A:$A,0)-7+'Итог по классам'!$B238,,,),"ш")</f>
        <v>#N/A</v>
      </c>
      <c r="T238" s="112" t="e">
        <f t="shared" ref="T238:V238" ca="1" si="898">Q238+N238</f>
        <v>#N/A</v>
      </c>
      <c r="U238" s="113" t="e">
        <f t="shared" ca="1" si="898"/>
        <v>#N/A</v>
      </c>
      <c r="V238" s="113" t="e">
        <f t="shared" ca="1" si="898"/>
        <v>#N/A</v>
      </c>
      <c r="W238" s="114" t="e">
        <f ca="1">COUNTIF(OFFSET(class11_1,MATCH(W$1,'11 класс'!$A:$A,0)-7+'Итог по классам'!$B238,,,),"Ф")</f>
        <v>#N/A</v>
      </c>
      <c r="X238" s="111" t="e">
        <f ca="1">COUNTIF(OFFSET(class11_1,MATCH(X$1,'11 класс'!$A:$A,0)-7+'Итог по классам'!$B238,,,),"р")</f>
        <v>#N/A</v>
      </c>
      <c r="Y238" s="111" t="e">
        <f ca="1">COUNTIF(OFFSET(class11_1,MATCH(Y$1,'11 класс'!$A:$A,0)-7+'Итог по классам'!$B238,,,),"ш")</f>
        <v>#N/A</v>
      </c>
      <c r="Z238" s="111" t="e">
        <f ca="1">COUNTIF(OFFSET(class11_2,MATCH(Z$1,'11 класс'!$A:$A,0)-7+'Итог по классам'!$B238,,,),"Ф")</f>
        <v>#N/A</v>
      </c>
      <c r="AA238" s="111" t="e">
        <f ca="1">COUNTIF(OFFSET(class11_2,MATCH(AA$1,'11 класс'!$A:$A,0)-7+'Итог по классам'!$B238,,,),"р")</f>
        <v>#N/A</v>
      </c>
      <c r="AB238" s="111" t="e">
        <f ca="1">COUNTIF(OFFSET(class11_2,MATCH(AB$1,'11 класс'!$A:$A,0)-7+'Итог по классам'!$B238,,,),"ш")</f>
        <v>#N/A</v>
      </c>
      <c r="AC238" s="112" t="e">
        <f t="shared" ref="AC238:AE238" ca="1" si="899">Z238+W238</f>
        <v>#N/A</v>
      </c>
      <c r="AD238" s="113" t="e">
        <f t="shared" ca="1" si="899"/>
        <v>#N/A</v>
      </c>
      <c r="AE238" s="113" t="e">
        <f t="shared" ca="1" si="899"/>
        <v>#N/A</v>
      </c>
      <c r="AF238" s="114" t="e">
        <f ca="1">COUNTIF(OFFSET(class11_1,MATCH(AF$1,'11 класс'!$A:$A,0)-7+'Итог по классам'!$B238,,,),"Ф")</f>
        <v>#N/A</v>
      </c>
      <c r="AG238" s="111" t="e">
        <f ca="1">COUNTIF(OFFSET(class11_1,MATCH(AG$1,'11 класс'!$A:$A,0)-7+'Итог по классам'!$B238,,,),"р")</f>
        <v>#N/A</v>
      </c>
      <c r="AH238" s="111" t="e">
        <f ca="1">COUNTIF(OFFSET(class11_1,MATCH(AH$1,'11 класс'!$A:$A,0)-7+'Итог по классам'!$B238,,,),"ш")</f>
        <v>#N/A</v>
      </c>
      <c r="AI238" s="111" t="e">
        <f ca="1">COUNTIF(OFFSET(class11_2,MATCH(AI$1,'11 класс'!$A:$A,0)-7+'Итог по классам'!$B238,,,),"Ф")</f>
        <v>#N/A</v>
      </c>
      <c r="AJ238" s="111" t="e">
        <f ca="1">COUNTIF(OFFSET(class11_2,MATCH(AJ$1,'11 класс'!$A:$A,0)-7+'Итог по классам'!$B238,,,),"р")</f>
        <v>#N/A</v>
      </c>
      <c r="AK238" s="111" t="e">
        <f ca="1">COUNTIF(OFFSET(class11_2,MATCH(AK$1,'11 класс'!$A:$A,0)-7+'Итог по классам'!$B238,,,),"ш")</f>
        <v>#N/A</v>
      </c>
      <c r="AL238" s="112" t="e">
        <f t="shared" ref="AL238:AN238" ca="1" si="900">AI238+AF238</f>
        <v>#N/A</v>
      </c>
      <c r="AM238" s="113" t="e">
        <f t="shared" ca="1" si="900"/>
        <v>#N/A</v>
      </c>
      <c r="AN238" s="113" t="e">
        <f t="shared" ca="1" si="900"/>
        <v>#N/A</v>
      </c>
    </row>
    <row r="239" spans="1:40" ht="15.75" x14ac:dyDescent="0.25">
      <c r="A239" s="68">
        <f t="shared" si="832"/>
        <v>1</v>
      </c>
      <c r="B239" s="23">
        <v>18</v>
      </c>
      <c r="C239" s="110" t="s">
        <v>97</v>
      </c>
      <c r="D239" s="110" t="s">
        <v>132</v>
      </c>
      <c r="E239" s="111">
        <f ca="1">COUNTIF(OFFSET(class11_1,MATCH(E$1,'11 класс'!$A:$A,0)-7+'Итог по классам'!$B239,,,),"Ф")</f>
        <v>0</v>
      </c>
      <c r="F239" s="111">
        <f ca="1">COUNTIF(OFFSET(class11_1,MATCH(F$1,'11 класс'!$A:$A,0)-7+'Итог по классам'!$B239,,,),"р")</f>
        <v>0</v>
      </c>
      <c r="G239" s="111">
        <f ca="1">COUNTIF(OFFSET(class11_1,MATCH(G$1,'11 класс'!$A:$A,0)-7+'Итог по классам'!$B239,,,),"ш")</f>
        <v>1</v>
      </c>
      <c r="H239" s="111">
        <f ca="1">COUNTIF(OFFSET(class11_2,MATCH(H$1,'11 класс'!$A:$A,0)-7+'Итог по классам'!$B239,,,),"Ф")</f>
        <v>0</v>
      </c>
      <c r="I239" s="111">
        <f ca="1">COUNTIF(OFFSET(class11_2,MATCH(I$1,'11 класс'!$A:$A,0)-7+'Итог по классам'!$B239,,,),"р")</f>
        <v>0</v>
      </c>
      <c r="J239" s="111">
        <f ca="1">COUNTIF(OFFSET(class11_2,MATCH(J$1,'11 класс'!$A:$A,0)-7+'Итог по классам'!$B239,,,),"ш")</f>
        <v>1</v>
      </c>
      <c r="K239" s="112">
        <f t="shared" ref="K239:M239" ca="1" si="901">H239+E239</f>
        <v>0</v>
      </c>
      <c r="L239" s="113">
        <f t="shared" ca="1" si="901"/>
        <v>0</v>
      </c>
      <c r="M239" s="113">
        <f t="shared" ca="1" si="901"/>
        <v>2</v>
      </c>
      <c r="N239" s="114" t="e">
        <f ca="1">COUNTIF(OFFSET(class11_1,MATCH(N$1,'11 класс'!$A:$A,0)-7+'Итог по классам'!$B239,,,),"Ф")</f>
        <v>#N/A</v>
      </c>
      <c r="O239" s="111" t="e">
        <f ca="1">COUNTIF(OFFSET(class11_1,MATCH(O$1,'11 класс'!$A:$A,0)-7+'Итог по классам'!$B239,,,),"р")</f>
        <v>#N/A</v>
      </c>
      <c r="P239" s="111" t="e">
        <f ca="1">COUNTIF(OFFSET(class11_1,MATCH(P$1,'11 класс'!$A:$A,0)-7+'Итог по классам'!$B239,,,),"ш")</f>
        <v>#N/A</v>
      </c>
      <c r="Q239" s="111" t="e">
        <f ca="1">COUNTIF(OFFSET(class11_2,MATCH(Q$1,'11 класс'!$A:$A,0)-7+'Итог по классам'!$B239,,,),"Ф")</f>
        <v>#N/A</v>
      </c>
      <c r="R239" s="111" t="e">
        <f ca="1">COUNTIF(OFFSET(class11_2,MATCH(R$1,'11 класс'!$A:$A,0)-7+'Итог по классам'!$B239,,,),"р")</f>
        <v>#N/A</v>
      </c>
      <c r="S239" s="111" t="e">
        <f ca="1">COUNTIF(OFFSET(class11_2,MATCH(S$1,'11 класс'!$A:$A,0)-7+'Итог по классам'!$B239,,,),"ш")</f>
        <v>#N/A</v>
      </c>
      <c r="T239" s="112" t="e">
        <f t="shared" ref="T239:V239" ca="1" si="902">Q239+N239</f>
        <v>#N/A</v>
      </c>
      <c r="U239" s="113" t="e">
        <f t="shared" ca="1" si="902"/>
        <v>#N/A</v>
      </c>
      <c r="V239" s="113" t="e">
        <f t="shared" ca="1" si="902"/>
        <v>#N/A</v>
      </c>
      <c r="W239" s="114" t="e">
        <f ca="1">COUNTIF(OFFSET(class11_1,MATCH(W$1,'11 класс'!$A:$A,0)-7+'Итог по классам'!$B239,,,),"Ф")</f>
        <v>#N/A</v>
      </c>
      <c r="X239" s="111" t="e">
        <f ca="1">COUNTIF(OFFSET(class11_1,MATCH(X$1,'11 класс'!$A:$A,0)-7+'Итог по классам'!$B239,,,),"р")</f>
        <v>#N/A</v>
      </c>
      <c r="Y239" s="111" t="e">
        <f ca="1">COUNTIF(OFFSET(class11_1,MATCH(Y$1,'11 класс'!$A:$A,0)-7+'Итог по классам'!$B239,,,),"ш")</f>
        <v>#N/A</v>
      </c>
      <c r="Z239" s="111" t="e">
        <f ca="1">COUNTIF(OFFSET(class11_2,MATCH(Z$1,'11 класс'!$A:$A,0)-7+'Итог по классам'!$B239,,,),"Ф")</f>
        <v>#N/A</v>
      </c>
      <c r="AA239" s="111" t="e">
        <f ca="1">COUNTIF(OFFSET(class11_2,MATCH(AA$1,'11 класс'!$A:$A,0)-7+'Итог по классам'!$B239,,,),"р")</f>
        <v>#N/A</v>
      </c>
      <c r="AB239" s="111" t="e">
        <f ca="1">COUNTIF(OFFSET(class11_2,MATCH(AB$1,'11 класс'!$A:$A,0)-7+'Итог по классам'!$B239,,,),"ш")</f>
        <v>#N/A</v>
      </c>
      <c r="AC239" s="112" t="e">
        <f t="shared" ref="AC239:AE239" ca="1" si="903">Z239+W239</f>
        <v>#N/A</v>
      </c>
      <c r="AD239" s="113" t="e">
        <f t="shared" ca="1" si="903"/>
        <v>#N/A</v>
      </c>
      <c r="AE239" s="113" t="e">
        <f t="shared" ca="1" si="903"/>
        <v>#N/A</v>
      </c>
      <c r="AF239" s="114" t="e">
        <f ca="1">COUNTIF(OFFSET(class11_1,MATCH(AF$1,'11 класс'!$A:$A,0)-7+'Итог по классам'!$B239,,,),"Ф")</f>
        <v>#N/A</v>
      </c>
      <c r="AG239" s="111" t="e">
        <f ca="1">COUNTIF(OFFSET(class11_1,MATCH(AG$1,'11 класс'!$A:$A,0)-7+'Итог по классам'!$B239,,,),"р")</f>
        <v>#N/A</v>
      </c>
      <c r="AH239" s="111" t="e">
        <f ca="1">COUNTIF(OFFSET(class11_1,MATCH(AH$1,'11 класс'!$A:$A,0)-7+'Итог по классам'!$B239,,,),"ш")</f>
        <v>#N/A</v>
      </c>
      <c r="AI239" s="111" t="e">
        <f ca="1">COUNTIF(OFFSET(class11_2,MATCH(AI$1,'11 класс'!$A:$A,0)-7+'Итог по классам'!$B239,,,),"Ф")</f>
        <v>#N/A</v>
      </c>
      <c r="AJ239" s="111" t="e">
        <f ca="1">COUNTIF(OFFSET(class11_2,MATCH(AJ$1,'11 класс'!$A:$A,0)-7+'Итог по классам'!$B239,,,),"р")</f>
        <v>#N/A</v>
      </c>
      <c r="AK239" s="111" t="e">
        <f ca="1">COUNTIF(OFFSET(class11_2,MATCH(AK$1,'11 класс'!$A:$A,0)-7+'Итог по классам'!$B239,,,),"ш")</f>
        <v>#N/A</v>
      </c>
      <c r="AL239" s="112" t="e">
        <f t="shared" ref="AL239:AN239" ca="1" si="904">AI239+AF239</f>
        <v>#N/A</v>
      </c>
      <c r="AM239" s="113" t="e">
        <f t="shared" ca="1" si="904"/>
        <v>#N/A</v>
      </c>
      <c r="AN239" s="113" t="e">
        <f t="shared" ca="1" si="904"/>
        <v>#N/A</v>
      </c>
    </row>
    <row r="240" spans="1:40" ht="15.75" x14ac:dyDescent="0.25">
      <c r="A240" s="68">
        <f t="shared" si="832"/>
        <v>1</v>
      </c>
      <c r="B240" s="23">
        <v>19</v>
      </c>
      <c r="C240" s="110" t="s">
        <v>101</v>
      </c>
      <c r="D240" s="110" t="s">
        <v>132</v>
      </c>
      <c r="E240" s="111">
        <f ca="1">COUNTIF(OFFSET(class11_1,MATCH(E$1,'11 класс'!$A:$A,0)-7+'Итог по классам'!$B240,,,),"Ф")</f>
        <v>0</v>
      </c>
      <c r="F240" s="111">
        <f ca="1">COUNTIF(OFFSET(class11_1,MATCH(F$1,'11 класс'!$A:$A,0)-7+'Итог по классам'!$B240,,,),"р")</f>
        <v>0</v>
      </c>
      <c r="G240" s="111">
        <f ca="1">COUNTIF(OFFSET(class11_1,MATCH(G$1,'11 класс'!$A:$A,0)-7+'Итог по классам'!$B240,,,),"ш")</f>
        <v>3</v>
      </c>
      <c r="H240" s="111">
        <f ca="1">COUNTIF(OFFSET(class11_2,MATCH(H$1,'11 класс'!$A:$A,0)-7+'Итог по классам'!$B240,,,),"Ф")</f>
        <v>0</v>
      </c>
      <c r="I240" s="111">
        <f ca="1">COUNTIF(OFFSET(class11_2,MATCH(I$1,'11 класс'!$A:$A,0)-7+'Итог по классам'!$B240,,,),"р")</f>
        <v>0</v>
      </c>
      <c r="J240" s="111">
        <f ca="1">COUNTIF(OFFSET(class11_2,MATCH(J$1,'11 класс'!$A:$A,0)-7+'Итог по классам'!$B240,,,),"ш")</f>
        <v>1</v>
      </c>
      <c r="K240" s="112">
        <f t="shared" ref="K240:M240" ca="1" si="905">H240+E240</f>
        <v>0</v>
      </c>
      <c r="L240" s="113">
        <f t="shared" ca="1" si="905"/>
        <v>0</v>
      </c>
      <c r="M240" s="113">
        <f t="shared" ca="1" si="905"/>
        <v>4</v>
      </c>
      <c r="N240" s="114" t="e">
        <f ca="1">COUNTIF(OFFSET(class11_1,MATCH(N$1,'11 класс'!$A:$A,0)-7+'Итог по классам'!$B240,,,),"Ф")</f>
        <v>#N/A</v>
      </c>
      <c r="O240" s="111" t="e">
        <f ca="1">COUNTIF(OFFSET(class11_1,MATCH(O$1,'11 класс'!$A:$A,0)-7+'Итог по классам'!$B240,,,),"р")</f>
        <v>#N/A</v>
      </c>
      <c r="P240" s="111" t="e">
        <f ca="1">COUNTIF(OFFSET(class11_1,MATCH(P$1,'11 класс'!$A:$A,0)-7+'Итог по классам'!$B240,,,),"ш")</f>
        <v>#N/A</v>
      </c>
      <c r="Q240" s="111" t="e">
        <f ca="1">COUNTIF(OFFSET(class11_2,MATCH(Q$1,'11 класс'!$A:$A,0)-7+'Итог по классам'!$B240,,,),"Ф")</f>
        <v>#N/A</v>
      </c>
      <c r="R240" s="111" t="e">
        <f ca="1">COUNTIF(OFFSET(class11_2,MATCH(R$1,'11 класс'!$A:$A,0)-7+'Итог по классам'!$B240,,,),"р")</f>
        <v>#N/A</v>
      </c>
      <c r="S240" s="111" t="e">
        <f ca="1">COUNTIF(OFFSET(class11_2,MATCH(S$1,'11 класс'!$A:$A,0)-7+'Итог по классам'!$B240,,,),"ш")</f>
        <v>#N/A</v>
      </c>
      <c r="T240" s="112" t="e">
        <f t="shared" ref="T240:V240" ca="1" si="906">Q240+N240</f>
        <v>#N/A</v>
      </c>
      <c r="U240" s="113" t="e">
        <f t="shared" ca="1" si="906"/>
        <v>#N/A</v>
      </c>
      <c r="V240" s="113" t="e">
        <f t="shared" ca="1" si="906"/>
        <v>#N/A</v>
      </c>
      <c r="W240" s="114" t="e">
        <f ca="1">COUNTIF(OFFSET(class11_1,MATCH(W$1,'11 класс'!$A:$A,0)-7+'Итог по классам'!$B240,,,),"Ф")</f>
        <v>#N/A</v>
      </c>
      <c r="X240" s="111" t="e">
        <f ca="1">COUNTIF(OFFSET(class11_1,MATCH(X$1,'11 класс'!$A:$A,0)-7+'Итог по классам'!$B240,,,),"р")</f>
        <v>#N/A</v>
      </c>
      <c r="Y240" s="111" t="e">
        <f ca="1">COUNTIF(OFFSET(class11_1,MATCH(Y$1,'11 класс'!$A:$A,0)-7+'Итог по классам'!$B240,,,),"ш")</f>
        <v>#N/A</v>
      </c>
      <c r="Z240" s="111" t="e">
        <f ca="1">COUNTIF(OFFSET(class11_2,MATCH(Z$1,'11 класс'!$A:$A,0)-7+'Итог по классам'!$B240,,,),"Ф")</f>
        <v>#N/A</v>
      </c>
      <c r="AA240" s="111" t="e">
        <f ca="1">COUNTIF(OFFSET(class11_2,MATCH(AA$1,'11 класс'!$A:$A,0)-7+'Итог по классам'!$B240,,,),"р")</f>
        <v>#N/A</v>
      </c>
      <c r="AB240" s="111" t="e">
        <f ca="1">COUNTIF(OFFSET(class11_2,MATCH(AB$1,'11 класс'!$A:$A,0)-7+'Итог по классам'!$B240,,,),"ш")</f>
        <v>#N/A</v>
      </c>
      <c r="AC240" s="112" t="e">
        <f t="shared" ref="AC240:AE240" ca="1" si="907">Z240+W240</f>
        <v>#N/A</v>
      </c>
      <c r="AD240" s="113" t="e">
        <f t="shared" ca="1" si="907"/>
        <v>#N/A</v>
      </c>
      <c r="AE240" s="113" t="e">
        <f t="shared" ca="1" si="907"/>
        <v>#N/A</v>
      </c>
      <c r="AF240" s="114" t="e">
        <f ca="1">COUNTIF(OFFSET(class11_1,MATCH(AF$1,'11 класс'!$A:$A,0)-7+'Итог по классам'!$B240,,,),"Ф")</f>
        <v>#N/A</v>
      </c>
      <c r="AG240" s="111" t="e">
        <f ca="1">COUNTIF(OFFSET(class11_1,MATCH(AG$1,'11 класс'!$A:$A,0)-7+'Итог по классам'!$B240,,,),"р")</f>
        <v>#N/A</v>
      </c>
      <c r="AH240" s="111" t="e">
        <f ca="1">COUNTIF(OFFSET(class11_1,MATCH(AH$1,'11 класс'!$A:$A,0)-7+'Итог по классам'!$B240,,,),"ш")</f>
        <v>#N/A</v>
      </c>
      <c r="AI240" s="111" t="e">
        <f ca="1">COUNTIF(OFFSET(class11_2,MATCH(AI$1,'11 класс'!$A:$A,0)-7+'Итог по классам'!$B240,,,),"Ф")</f>
        <v>#N/A</v>
      </c>
      <c r="AJ240" s="111" t="e">
        <f ca="1">COUNTIF(OFFSET(class11_2,MATCH(AJ$1,'11 класс'!$A:$A,0)-7+'Итог по классам'!$B240,,,),"р")</f>
        <v>#N/A</v>
      </c>
      <c r="AK240" s="111" t="e">
        <f ca="1">COUNTIF(OFFSET(class11_2,MATCH(AK$1,'11 класс'!$A:$A,0)-7+'Итог по классам'!$B240,,,),"ш")</f>
        <v>#N/A</v>
      </c>
      <c r="AL240" s="112" t="e">
        <f t="shared" ref="AL240:AN240" ca="1" si="908">AI240+AF240</f>
        <v>#N/A</v>
      </c>
      <c r="AM240" s="113" t="e">
        <f t="shared" ca="1" si="908"/>
        <v>#N/A</v>
      </c>
      <c r="AN240" s="113" t="e">
        <f t="shared" ca="1" si="908"/>
        <v>#N/A</v>
      </c>
    </row>
    <row r="241" spans="1:40" ht="15.75" x14ac:dyDescent="0.25">
      <c r="A241" s="68">
        <f t="shared" si="832"/>
        <v>1</v>
      </c>
      <c r="B241" s="23">
        <v>20</v>
      </c>
      <c r="C241" s="110" t="s">
        <v>102</v>
      </c>
      <c r="D241" s="110" t="s">
        <v>132</v>
      </c>
      <c r="E241" s="111">
        <f ca="1">COUNTIF(OFFSET(class11_1,MATCH(E$1,'11 класс'!$A:$A,0)-7+'Итог по классам'!$B241,,,),"Ф")</f>
        <v>0</v>
      </c>
      <c r="F241" s="111">
        <f ca="1">COUNTIF(OFFSET(class11_1,MATCH(F$1,'11 класс'!$A:$A,0)-7+'Итог по классам'!$B241,,,),"р")</f>
        <v>0</v>
      </c>
      <c r="G241" s="111">
        <f ca="1">COUNTIF(OFFSET(class11_1,MATCH(G$1,'11 класс'!$A:$A,0)-7+'Итог по классам'!$B241,,,),"ш")</f>
        <v>1</v>
      </c>
      <c r="H241" s="111">
        <f ca="1">COUNTIF(OFFSET(class11_2,MATCH(H$1,'11 класс'!$A:$A,0)-7+'Итог по классам'!$B241,,,),"Ф")</f>
        <v>0</v>
      </c>
      <c r="I241" s="111">
        <f ca="1">COUNTIF(OFFSET(class11_2,MATCH(I$1,'11 класс'!$A:$A,0)-7+'Итог по классам'!$B241,,,),"р")</f>
        <v>0</v>
      </c>
      <c r="J241" s="111">
        <f ca="1">COUNTIF(OFFSET(class11_2,MATCH(J$1,'11 класс'!$A:$A,0)-7+'Итог по классам'!$B241,,,),"ш")</f>
        <v>0</v>
      </c>
      <c r="K241" s="112">
        <f t="shared" ref="K241:M241" ca="1" si="909">H241+E241</f>
        <v>0</v>
      </c>
      <c r="L241" s="113">
        <f t="shared" ca="1" si="909"/>
        <v>0</v>
      </c>
      <c r="M241" s="113">
        <f t="shared" ca="1" si="909"/>
        <v>1</v>
      </c>
      <c r="N241" s="114" t="e">
        <f ca="1">COUNTIF(OFFSET(class11_1,MATCH(N$1,'11 класс'!$A:$A,0)-7+'Итог по классам'!$B241,,,),"Ф")</f>
        <v>#N/A</v>
      </c>
      <c r="O241" s="111" t="e">
        <f ca="1">COUNTIF(OFFSET(class11_1,MATCH(O$1,'11 класс'!$A:$A,0)-7+'Итог по классам'!$B241,,,),"р")</f>
        <v>#N/A</v>
      </c>
      <c r="P241" s="111" t="e">
        <f ca="1">COUNTIF(OFFSET(class11_1,MATCH(P$1,'11 класс'!$A:$A,0)-7+'Итог по классам'!$B241,,,),"ш")</f>
        <v>#N/A</v>
      </c>
      <c r="Q241" s="111" t="e">
        <f ca="1">COUNTIF(OFFSET(class11_2,MATCH(Q$1,'11 класс'!$A:$A,0)-7+'Итог по классам'!$B241,,,),"Ф")</f>
        <v>#N/A</v>
      </c>
      <c r="R241" s="111" t="e">
        <f ca="1">COUNTIF(OFFSET(class11_2,MATCH(R$1,'11 класс'!$A:$A,0)-7+'Итог по классам'!$B241,,,),"р")</f>
        <v>#N/A</v>
      </c>
      <c r="S241" s="111" t="e">
        <f ca="1">COUNTIF(OFFSET(class11_2,MATCH(S$1,'11 класс'!$A:$A,0)-7+'Итог по классам'!$B241,,,),"ш")</f>
        <v>#N/A</v>
      </c>
      <c r="T241" s="112" t="e">
        <f t="shared" ref="T241:V241" ca="1" si="910">Q241+N241</f>
        <v>#N/A</v>
      </c>
      <c r="U241" s="113" t="e">
        <f t="shared" ca="1" si="910"/>
        <v>#N/A</v>
      </c>
      <c r="V241" s="113" t="e">
        <f t="shared" ca="1" si="910"/>
        <v>#N/A</v>
      </c>
      <c r="W241" s="114" t="e">
        <f ca="1">COUNTIF(OFFSET(class11_1,MATCH(W$1,'11 класс'!$A:$A,0)-7+'Итог по классам'!$B241,,,),"Ф")</f>
        <v>#N/A</v>
      </c>
      <c r="X241" s="111" t="e">
        <f ca="1">COUNTIF(OFFSET(class11_1,MATCH(X$1,'11 класс'!$A:$A,0)-7+'Итог по классам'!$B241,,,),"р")</f>
        <v>#N/A</v>
      </c>
      <c r="Y241" s="111" t="e">
        <f ca="1">COUNTIF(OFFSET(class11_1,MATCH(Y$1,'11 класс'!$A:$A,0)-7+'Итог по классам'!$B241,,,),"ш")</f>
        <v>#N/A</v>
      </c>
      <c r="Z241" s="111" t="e">
        <f ca="1">COUNTIF(OFFSET(class11_2,MATCH(Z$1,'11 класс'!$A:$A,0)-7+'Итог по классам'!$B241,,,),"Ф")</f>
        <v>#N/A</v>
      </c>
      <c r="AA241" s="111" t="e">
        <f ca="1">COUNTIF(OFFSET(class11_2,MATCH(AA$1,'11 класс'!$A:$A,0)-7+'Итог по классам'!$B241,,,),"р")</f>
        <v>#N/A</v>
      </c>
      <c r="AB241" s="111" t="e">
        <f ca="1">COUNTIF(OFFSET(class11_2,MATCH(AB$1,'11 класс'!$A:$A,0)-7+'Итог по классам'!$B241,,,),"ш")</f>
        <v>#N/A</v>
      </c>
      <c r="AC241" s="112" t="e">
        <f t="shared" ref="AC241:AE241" ca="1" si="911">Z241+W241</f>
        <v>#N/A</v>
      </c>
      <c r="AD241" s="113" t="e">
        <f t="shared" ca="1" si="911"/>
        <v>#N/A</v>
      </c>
      <c r="AE241" s="113" t="e">
        <f t="shared" ca="1" si="911"/>
        <v>#N/A</v>
      </c>
      <c r="AF241" s="114" t="e">
        <f ca="1">COUNTIF(OFFSET(class11_1,MATCH(AF$1,'11 класс'!$A:$A,0)-7+'Итог по классам'!$B241,,,),"Ф")</f>
        <v>#N/A</v>
      </c>
      <c r="AG241" s="111" t="e">
        <f ca="1">COUNTIF(OFFSET(class11_1,MATCH(AG$1,'11 класс'!$A:$A,0)-7+'Итог по классам'!$B241,,,),"р")</f>
        <v>#N/A</v>
      </c>
      <c r="AH241" s="111" t="e">
        <f ca="1">COUNTIF(OFFSET(class11_1,MATCH(AH$1,'11 класс'!$A:$A,0)-7+'Итог по классам'!$B241,,,),"ш")</f>
        <v>#N/A</v>
      </c>
      <c r="AI241" s="111" t="e">
        <f ca="1">COUNTIF(OFFSET(class11_2,MATCH(AI$1,'11 класс'!$A:$A,0)-7+'Итог по классам'!$B241,,,),"Ф")</f>
        <v>#N/A</v>
      </c>
      <c r="AJ241" s="111" t="e">
        <f ca="1">COUNTIF(OFFSET(class11_2,MATCH(AJ$1,'11 класс'!$A:$A,0)-7+'Итог по классам'!$B241,,,),"р")</f>
        <v>#N/A</v>
      </c>
      <c r="AK241" s="111" t="e">
        <f ca="1">COUNTIF(OFFSET(class11_2,MATCH(AK$1,'11 класс'!$A:$A,0)-7+'Итог по классам'!$B241,,,),"ш")</f>
        <v>#N/A</v>
      </c>
      <c r="AL241" s="112" t="e">
        <f t="shared" ref="AL241:AN241" ca="1" si="912">AI241+AF241</f>
        <v>#N/A</v>
      </c>
      <c r="AM241" s="113" t="e">
        <f t="shared" ca="1" si="912"/>
        <v>#N/A</v>
      </c>
      <c r="AN241" s="113" t="e">
        <f t="shared" ca="1" si="912"/>
        <v>#N/A</v>
      </c>
    </row>
    <row r="242" spans="1:40" ht="15.75" x14ac:dyDescent="0.25">
      <c r="A242" s="68">
        <f t="shared" si="832"/>
        <v>1</v>
      </c>
      <c r="B242" s="23">
        <v>21</v>
      </c>
      <c r="C242" s="110" t="s">
        <v>103</v>
      </c>
      <c r="D242" s="110" t="s">
        <v>132</v>
      </c>
      <c r="E242" s="111">
        <f ca="1">COUNTIF(OFFSET(class11_1,MATCH(E$1,'11 класс'!$A:$A,0)-7+'Итог по классам'!$B242,,,),"Ф")</f>
        <v>0</v>
      </c>
      <c r="F242" s="111">
        <f ca="1">COUNTIF(OFFSET(class11_1,MATCH(F$1,'11 класс'!$A:$A,0)-7+'Итог по классам'!$B242,,,),"р")</f>
        <v>0</v>
      </c>
      <c r="G242" s="111">
        <f ca="1">COUNTIF(OFFSET(class11_1,MATCH(G$1,'11 класс'!$A:$A,0)-7+'Итог по классам'!$B242,,,),"ш")</f>
        <v>0</v>
      </c>
      <c r="H242" s="111">
        <f ca="1">COUNTIF(OFFSET(class11_2,MATCH(H$1,'11 класс'!$A:$A,0)-7+'Итог по классам'!$B242,,,),"Ф")</f>
        <v>0</v>
      </c>
      <c r="I242" s="111">
        <f ca="1">COUNTIF(OFFSET(class11_2,MATCH(I$1,'11 класс'!$A:$A,0)-7+'Итог по классам'!$B242,,,),"р")</f>
        <v>0</v>
      </c>
      <c r="J242" s="111">
        <f ca="1">COUNTIF(OFFSET(class11_2,MATCH(J$1,'11 класс'!$A:$A,0)-7+'Итог по классам'!$B242,,,),"ш")</f>
        <v>0</v>
      </c>
      <c r="K242" s="112">
        <f t="shared" ref="K242:M242" ca="1" si="913">H242+E242</f>
        <v>0</v>
      </c>
      <c r="L242" s="113">
        <f t="shared" ca="1" si="913"/>
        <v>0</v>
      </c>
      <c r="M242" s="113">
        <f t="shared" ca="1" si="913"/>
        <v>0</v>
      </c>
      <c r="N242" s="114" t="e">
        <f ca="1">COUNTIF(OFFSET(class11_1,MATCH(N$1,'11 класс'!$A:$A,0)-7+'Итог по классам'!$B242,,,),"Ф")</f>
        <v>#N/A</v>
      </c>
      <c r="O242" s="111" t="e">
        <f ca="1">COUNTIF(OFFSET(class11_1,MATCH(O$1,'11 класс'!$A:$A,0)-7+'Итог по классам'!$B242,,,),"р")</f>
        <v>#N/A</v>
      </c>
      <c r="P242" s="111" t="e">
        <f ca="1">COUNTIF(OFFSET(class11_1,MATCH(P$1,'11 класс'!$A:$A,0)-7+'Итог по классам'!$B242,,,),"ш")</f>
        <v>#N/A</v>
      </c>
      <c r="Q242" s="111" t="e">
        <f ca="1">COUNTIF(OFFSET(class11_2,MATCH(Q$1,'11 класс'!$A:$A,0)-7+'Итог по классам'!$B242,,,),"Ф")</f>
        <v>#N/A</v>
      </c>
      <c r="R242" s="111" t="e">
        <f ca="1">COUNTIF(OFFSET(class11_2,MATCH(R$1,'11 класс'!$A:$A,0)-7+'Итог по классам'!$B242,,,),"р")</f>
        <v>#N/A</v>
      </c>
      <c r="S242" s="111" t="e">
        <f ca="1">COUNTIF(OFFSET(class11_2,MATCH(S$1,'11 класс'!$A:$A,0)-7+'Итог по классам'!$B242,,,),"ш")</f>
        <v>#N/A</v>
      </c>
      <c r="T242" s="112" t="e">
        <f t="shared" ref="T242:V242" ca="1" si="914">Q242+N242</f>
        <v>#N/A</v>
      </c>
      <c r="U242" s="113" t="e">
        <f t="shared" ca="1" si="914"/>
        <v>#N/A</v>
      </c>
      <c r="V242" s="113" t="e">
        <f t="shared" ca="1" si="914"/>
        <v>#N/A</v>
      </c>
      <c r="W242" s="114" t="e">
        <f ca="1">COUNTIF(OFFSET(class11_1,MATCH(W$1,'11 класс'!$A:$A,0)-7+'Итог по классам'!$B242,,,),"Ф")</f>
        <v>#N/A</v>
      </c>
      <c r="X242" s="111" t="e">
        <f ca="1">COUNTIF(OFFSET(class11_1,MATCH(X$1,'11 класс'!$A:$A,0)-7+'Итог по классам'!$B242,,,),"р")</f>
        <v>#N/A</v>
      </c>
      <c r="Y242" s="111" t="e">
        <f ca="1">COUNTIF(OFFSET(class11_1,MATCH(Y$1,'11 класс'!$A:$A,0)-7+'Итог по классам'!$B242,,,),"ш")</f>
        <v>#N/A</v>
      </c>
      <c r="Z242" s="111" t="e">
        <f ca="1">COUNTIF(OFFSET(class11_2,MATCH(Z$1,'11 класс'!$A:$A,0)-7+'Итог по классам'!$B242,,,),"Ф")</f>
        <v>#N/A</v>
      </c>
      <c r="AA242" s="111" t="e">
        <f ca="1">COUNTIF(OFFSET(class11_2,MATCH(AA$1,'11 класс'!$A:$A,0)-7+'Итог по классам'!$B242,,,),"р")</f>
        <v>#N/A</v>
      </c>
      <c r="AB242" s="111" t="e">
        <f ca="1">COUNTIF(OFFSET(class11_2,MATCH(AB$1,'11 класс'!$A:$A,0)-7+'Итог по классам'!$B242,,,),"ш")</f>
        <v>#N/A</v>
      </c>
      <c r="AC242" s="112" t="e">
        <f t="shared" ref="AC242:AE242" ca="1" si="915">Z242+W242</f>
        <v>#N/A</v>
      </c>
      <c r="AD242" s="113" t="e">
        <f t="shared" ca="1" si="915"/>
        <v>#N/A</v>
      </c>
      <c r="AE242" s="113" t="e">
        <f t="shared" ca="1" si="915"/>
        <v>#N/A</v>
      </c>
      <c r="AF242" s="114" t="e">
        <f ca="1">COUNTIF(OFFSET(class11_1,MATCH(AF$1,'11 класс'!$A:$A,0)-7+'Итог по классам'!$B242,,,),"Ф")</f>
        <v>#N/A</v>
      </c>
      <c r="AG242" s="111" t="e">
        <f ca="1">COUNTIF(OFFSET(class11_1,MATCH(AG$1,'11 класс'!$A:$A,0)-7+'Итог по классам'!$B242,,,),"р")</f>
        <v>#N/A</v>
      </c>
      <c r="AH242" s="111" t="e">
        <f ca="1">COUNTIF(OFFSET(class11_1,MATCH(AH$1,'11 класс'!$A:$A,0)-7+'Итог по классам'!$B242,,,),"ш")</f>
        <v>#N/A</v>
      </c>
      <c r="AI242" s="111" t="e">
        <f ca="1">COUNTIF(OFFSET(class11_2,MATCH(AI$1,'11 класс'!$A:$A,0)-7+'Итог по классам'!$B242,,,),"Ф")</f>
        <v>#N/A</v>
      </c>
      <c r="AJ242" s="111" t="e">
        <f ca="1">COUNTIF(OFFSET(class11_2,MATCH(AJ$1,'11 класс'!$A:$A,0)-7+'Итог по классам'!$B242,,,),"р")</f>
        <v>#N/A</v>
      </c>
      <c r="AK242" s="111" t="e">
        <f ca="1">COUNTIF(OFFSET(class11_2,MATCH(AK$1,'11 класс'!$A:$A,0)-7+'Итог по классам'!$B242,,,),"ш")</f>
        <v>#N/A</v>
      </c>
      <c r="AL242" s="112" t="e">
        <f t="shared" ref="AL242:AN242" ca="1" si="916">AI242+AF242</f>
        <v>#N/A</v>
      </c>
      <c r="AM242" s="113" t="e">
        <f t="shared" ca="1" si="916"/>
        <v>#N/A</v>
      </c>
      <c r="AN242" s="113" t="e">
        <f t="shared" ca="1" si="916"/>
        <v>#N/A</v>
      </c>
    </row>
    <row r="243" spans="1:40" ht="15.75" x14ac:dyDescent="0.25">
      <c r="A243" s="68">
        <f t="shared" si="832"/>
        <v>1</v>
      </c>
      <c r="B243" s="23">
        <v>22</v>
      </c>
      <c r="C243" s="110" t="s">
        <v>126</v>
      </c>
      <c r="D243" s="110" t="s">
        <v>132</v>
      </c>
      <c r="E243" s="111">
        <f ca="1">COUNTIF(OFFSET(class11_1,MATCH(E$1,'11 класс'!$A:$A,0)-7+'Итог по классам'!$B243,,,),"Ф")</f>
        <v>0</v>
      </c>
      <c r="F243" s="111">
        <f ca="1">COUNTIF(OFFSET(class11_1,MATCH(F$1,'11 класс'!$A:$A,0)-7+'Итог по классам'!$B243,,,),"р")</f>
        <v>0</v>
      </c>
      <c r="G243" s="111">
        <f ca="1">COUNTIF(OFFSET(class11_1,MATCH(G$1,'11 класс'!$A:$A,0)-7+'Итог по классам'!$B243,,,),"ш")</f>
        <v>0</v>
      </c>
      <c r="H243" s="111">
        <f ca="1">COUNTIF(OFFSET(class11_2,MATCH(H$1,'11 класс'!$A:$A,0)-7+'Итог по классам'!$B243,,,),"Ф")</f>
        <v>0</v>
      </c>
      <c r="I243" s="111">
        <f ca="1">COUNTIF(OFFSET(class11_2,MATCH(I$1,'11 класс'!$A:$A,0)-7+'Итог по классам'!$B243,,,),"р")</f>
        <v>0</v>
      </c>
      <c r="J243" s="111">
        <f ca="1">COUNTIF(OFFSET(class11_2,MATCH(J$1,'11 класс'!$A:$A,0)-7+'Итог по классам'!$B243,,,),"ш")</f>
        <v>0</v>
      </c>
      <c r="K243" s="112">
        <f t="shared" ref="K243:M243" ca="1" si="917">H243+E243</f>
        <v>0</v>
      </c>
      <c r="L243" s="113">
        <f t="shared" ca="1" si="917"/>
        <v>0</v>
      </c>
      <c r="M243" s="113">
        <f t="shared" ca="1" si="917"/>
        <v>0</v>
      </c>
      <c r="N243" s="114" t="e">
        <f ca="1">COUNTIF(OFFSET(class11_1,MATCH(N$1,'11 класс'!$A:$A,0)-7+'Итог по классам'!$B243,,,),"Ф")</f>
        <v>#N/A</v>
      </c>
      <c r="O243" s="111" t="e">
        <f ca="1">COUNTIF(OFFSET(class11_1,MATCH(O$1,'11 класс'!$A:$A,0)-7+'Итог по классам'!$B243,,,),"р")</f>
        <v>#N/A</v>
      </c>
      <c r="P243" s="111" t="e">
        <f ca="1">COUNTIF(OFFSET(class11_1,MATCH(P$1,'11 класс'!$A:$A,0)-7+'Итог по классам'!$B243,,,),"ш")</f>
        <v>#N/A</v>
      </c>
      <c r="Q243" s="111" t="e">
        <f ca="1">COUNTIF(OFFSET(class11_2,MATCH(Q$1,'11 класс'!$A:$A,0)-7+'Итог по классам'!$B243,,,),"Ф")</f>
        <v>#N/A</v>
      </c>
      <c r="R243" s="111" t="e">
        <f ca="1">COUNTIF(OFFSET(class11_2,MATCH(R$1,'11 класс'!$A:$A,0)-7+'Итог по классам'!$B243,,,),"р")</f>
        <v>#N/A</v>
      </c>
      <c r="S243" s="111" t="e">
        <f ca="1">COUNTIF(OFFSET(class11_2,MATCH(S$1,'11 класс'!$A:$A,0)-7+'Итог по классам'!$B243,,,),"ш")</f>
        <v>#N/A</v>
      </c>
      <c r="T243" s="112" t="e">
        <f t="shared" ref="T243:V243" ca="1" si="918">Q243+N243</f>
        <v>#N/A</v>
      </c>
      <c r="U243" s="113" t="e">
        <f t="shared" ca="1" si="918"/>
        <v>#N/A</v>
      </c>
      <c r="V243" s="113" t="e">
        <f t="shared" ca="1" si="918"/>
        <v>#N/A</v>
      </c>
      <c r="W243" s="114" t="e">
        <f ca="1">COUNTIF(OFFSET(class11_1,MATCH(W$1,'11 класс'!$A:$A,0)-7+'Итог по классам'!$B243,,,),"Ф")</f>
        <v>#N/A</v>
      </c>
      <c r="X243" s="111" t="e">
        <f ca="1">COUNTIF(OFFSET(class11_1,MATCH(X$1,'11 класс'!$A:$A,0)-7+'Итог по классам'!$B243,,,),"р")</f>
        <v>#N/A</v>
      </c>
      <c r="Y243" s="111" t="e">
        <f ca="1">COUNTIF(OFFSET(class11_1,MATCH(Y$1,'11 класс'!$A:$A,0)-7+'Итог по классам'!$B243,,,),"ш")</f>
        <v>#N/A</v>
      </c>
      <c r="Z243" s="111" t="e">
        <f ca="1">COUNTIF(OFFSET(class11_2,MATCH(Z$1,'11 класс'!$A:$A,0)-7+'Итог по классам'!$B243,,,),"Ф")</f>
        <v>#N/A</v>
      </c>
      <c r="AA243" s="111" t="e">
        <f ca="1">COUNTIF(OFFSET(class11_2,MATCH(AA$1,'11 класс'!$A:$A,0)-7+'Итог по классам'!$B243,,,),"р")</f>
        <v>#N/A</v>
      </c>
      <c r="AB243" s="111" t="e">
        <f ca="1">COUNTIF(OFFSET(class11_2,MATCH(AB$1,'11 класс'!$A:$A,0)-7+'Итог по классам'!$B243,,,),"ш")</f>
        <v>#N/A</v>
      </c>
      <c r="AC243" s="112" t="e">
        <f t="shared" ref="AC243:AE243" ca="1" si="919">Z243+W243</f>
        <v>#N/A</v>
      </c>
      <c r="AD243" s="113" t="e">
        <f t="shared" ca="1" si="919"/>
        <v>#N/A</v>
      </c>
      <c r="AE243" s="113" t="e">
        <f t="shared" ca="1" si="919"/>
        <v>#N/A</v>
      </c>
      <c r="AF243" s="114" t="e">
        <f ca="1">COUNTIF(OFFSET(class11_1,MATCH(AF$1,'11 класс'!$A:$A,0)-7+'Итог по классам'!$B243,,,),"Ф")</f>
        <v>#N/A</v>
      </c>
      <c r="AG243" s="111" t="e">
        <f ca="1">COUNTIF(OFFSET(class11_1,MATCH(AG$1,'11 класс'!$A:$A,0)-7+'Итог по классам'!$B243,,,),"р")</f>
        <v>#N/A</v>
      </c>
      <c r="AH243" s="111" t="e">
        <f ca="1">COUNTIF(OFFSET(class11_1,MATCH(AH$1,'11 класс'!$A:$A,0)-7+'Итог по классам'!$B243,,,),"ш")</f>
        <v>#N/A</v>
      </c>
      <c r="AI243" s="111" t="e">
        <f ca="1">COUNTIF(OFFSET(class11_2,MATCH(AI$1,'11 класс'!$A:$A,0)-7+'Итог по классам'!$B243,,,),"Ф")</f>
        <v>#N/A</v>
      </c>
      <c r="AJ243" s="111" t="e">
        <f ca="1">COUNTIF(OFFSET(class11_2,MATCH(AJ$1,'11 класс'!$A:$A,0)-7+'Итог по классам'!$B243,,,),"р")</f>
        <v>#N/A</v>
      </c>
      <c r="AK243" s="111" t="e">
        <f ca="1">COUNTIF(OFFSET(class11_2,MATCH(AK$1,'11 класс'!$A:$A,0)-7+'Итог по классам'!$B243,,,),"ш")</f>
        <v>#N/A</v>
      </c>
      <c r="AL243" s="112" t="e">
        <f t="shared" ref="AL243:AN243" ca="1" si="920">AI243+AF243</f>
        <v>#N/A</v>
      </c>
      <c r="AM243" s="113" t="e">
        <f t="shared" ca="1" si="920"/>
        <v>#N/A</v>
      </c>
      <c r="AN243" s="113" t="e">
        <f t="shared" ca="1" si="920"/>
        <v>#N/A</v>
      </c>
    </row>
    <row r="244" spans="1:40" ht="15.75" x14ac:dyDescent="0.25">
      <c r="A244" s="68">
        <f t="shared" si="832"/>
        <v>1</v>
      </c>
      <c r="B244" s="23">
        <v>23</v>
      </c>
      <c r="C244" s="110" t="s">
        <v>127</v>
      </c>
      <c r="D244" s="110" t="s">
        <v>132</v>
      </c>
      <c r="E244" s="111">
        <f ca="1">COUNTIF(OFFSET(class11_1,MATCH(E$1,'11 класс'!$A:$A,0)-7+'Итог по классам'!$B244,,,),"Ф")</f>
        <v>0</v>
      </c>
      <c r="F244" s="111">
        <f ca="1">COUNTIF(OFFSET(class11_1,MATCH(F$1,'11 класс'!$A:$A,0)-7+'Итог по классам'!$B244,,,),"р")</f>
        <v>0</v>
      </c>
      <c r="G244" s="111">
        <f ca="1">COUNTIF(OFFSET(class11_1,MATCH(G$1,'11 класс'!$A:$A,0)-7+'Итог по классам'!$B244,,,),"ш")</f>
        <v>0</v>
      </c>
      <c r="H244" s="111">
        <f ca="1">COUNTIF(OFFSET(class11_2,MATCH(H$1,'11 класс'!$A:$A,0)-7+'Итог по классам'!$B244,,,),"Ф")</f>
        <v>0</v>
      </c>
      <c r="I244" s="111">
        <f ca="1">COUNTIF(OFFSET(class11_2,MATCH(I$1,'11 класс'!$A:$A,0)-7+'Итог по классам'!$B244,,,),"р")</f>
        <v>0</v>
      </c>
      <c r="J244" s="111">
        <f ca="1">COUNTIF(OFFSET(class11_2,MATCH(J$1,'11 класс'!$A:$A,0)-7+'Итог по классам'!$B244,,,),"ш")</f>
        <v>0</v>
      </c>
      <c r="K244" s="112">
        <f t="shared" ref="K244:M244" ca="1" si="921">H244+E244</f>
        <v>0</v>
      </c>
      <c r="L244" s="113">
        <f t="shared" ca="1" si="921"/>
        <v>0</v>
      </c>
      <c r="M244" s="113">
        <f t="shared" ca="1" si="921"/>
        <v>0</v>
      </c>
      <c r="N244" s="114" t="e">
        <f ca="1">COUNTIF(OFFSET(class11_1,MATCH(N$1,'11 класс'!$A:$A,0)-7+'Итог по классам'!$B244,,,),"Ф")</f>
        <v>#N/A</v>
      </c>
      <c r="O244" s="111" t="e">
        <f ca="1">COUNTIF(OFFSET(class11_1,MATCH(O$1,'11 класс'!$A:$A,0)-7+'Итог по классам'!$B244,,,),"р")</f>
        <v>#N/A</v>
      </c>
      <c r="P244" s="111" t="e">
        <f ca="1">COUNTIF(OFFSET(class11_1,MATCH(P$1,'11 класс'!$A:$A,0)-7+'Итог по классам'!$B244,,,),"ш")</f>
        <v>#N/A</v>
      </c>
      <c r="Q244" s="111" t="e">
        <f ca="1">COUNTIF(OFFSET(class11_2,MATCH(Q$1,'11 класс'!$A:$A,0)-7+'Итог по классам'!$B244,,,),"Ф")</f>
        <v>#N/A</v>
      </c>
      <c r="R244" s="111" t="e">
        <f ca="1">COUNTIF(OFFSET(class11_2,MATCH(R$1,'11 класс'!$A:$A,0)-7+'Итог по классам'!$B244,,,),"р")</f>
        <v>#N/A</v>
      </c>
      <c r="S244" s="111" t="e">
        <f ca="1">COUNTIF(OFFSET(class11_2,MATCH(S$1,'11 класс'!$A:$A,0)-7+'Итог по классам'!$B244,,,),"ш")</f>
        <v>#N/A</v>
      </c>
      <c r="T244" s="112" t="e">
        <f t="shared" ref="T244:V244" ca="1" si="922">Q244+N244</f>
        <v>#N/A</v>
      </c>
      <c r="U244" s="113" t="e">
        <f t="shared" ca="1" si="922"/>
        <v>#N/A</v>
      </c>
      <c r="V244" s="113" t="e">
        <f t="shared" ca="1" si="922"/>
        <v>#N/A</v>
      </c>
      <c r="W244" s="114" t="e">
        <f ca="1">COUNTIF(OFFSET(class11_1,MATCH(W$1,'11 класс'!$A:$A,0)-7+'Итог по классам'!$B244,,,),"Ф")</f>
        <v>#N/A</v>
      </c>
      <c r="X244" s="111" t="e">
        <f ca="1">COUNTIF(OFFSET(class11_1,MATCH(X$1,'11 класс'!$A:$A,0)-7+'Итог по классам'!$B244,,,),"р")</f>
        <v>#N/A</v>
      </c>
      <c r="Y244" s="111" t="e">
        <f ca="1">COUNTIF(OFFSET(class11_1,MATCH(Y$1,'11 класс'!$A:$A,0)-7+'Итог по классам'!$B244,,,),"ш")</f>
        <v>#N/A</v>
      </c>
      <c r="Z244" s="111" t="e">
        <f ca="1">COUNTIF(OFFSET(class11_2,MATCH(Z$1,'11 класс'!$A:$A,0)-7+'Итог по классам'!$B244,,,),"Ф")</f>
        <v>#N/A</v>
      </c>
      <c r="AA244" s="111" t="e">
        <f ca="1">COUNTIF(OFFSET(class11_2,MATCH(AA$1,'11 класс'!$A:$A,0)-7+'Итог по классам'!$B244,,,),"р")</f>
        <v>#N/A</v>
      </c>
      <c r="AB244" s="111" t="e">
        <f ca="1">COUNTIF(OFFSET(class11_2,MATCH(AB$1,'11 класс'!$A:$A,0)-7+'Итог по классам'!$B244,,,),"ш")</f>
        <v>#N/A</v>
      </c>
      <c r="AC244" s="112" t="e">
        <f t="shared" ref="AC244:AE244" ca="1" si="923">Z244+W244</f>
        <v>#N/A</v>
      </c>
      <c r="AD244" s="113" t="e">
        <f t="shared" ca="1" si="923"/>
        <v>#N/A</v>
      </c>
      <c r="AE244" s="113" t="e">
        <f t="shared" ca="1" si="923"/>
        <v>#N/A</v>
      </c>
      <c r="AF244" s="114" t="e">
        <f ca="1">COUNTIF(OFFSET(class11_1,MATCH(AF$1,'11 класс'!$A:$A,0)-7+'Итог по классам'!$B244,,,),"Ф")</f>
        <v>#N/A</v>
      </c>
      <c r="AG244" s="111" t="e">
        <f ca="1">COUNTIF(OFFSET(class11_1,MATCH(AG$1,'11 класс'!$A:$A,0)-7+'Итог по классам'!$B244,,,),"р")</f>
        <v>#N/A</v>
      </c>
      <c r="AH244" s="111" t="e">
        <f ca="1">COUNTIF(OFFSET(class11_1,MATCH(AH$1,'11 класс'!$A:$A,0)-7+'Итог по классам'!$B244,,,),"ш")</f>
        <v>#N/A</v>
      </c>
      <c r="AI244" s="111" t="e">
        <f ca="1">COUNTIF(OFFSET(class11_2,MATCH(AI$1,'11 класс'!$A:$A,0)-7+'Итог по классам'!$B244,,,),"Ф")</f>
        <v>#N/A</v>
      </c>
      <c r="AJ244" s="111" t="e">
        <f ca="1">COUNTIF(OFFSET(class11_2,MATCH(AJ$1,'11 класс'!$A:$A,0)-7+'Итог по классам'!$B244,,,),"р")</f>
        <v>#N/A</v>
      </c>
      <c r="AK244" s="111" t="e">
        <f ca="1">COUNTIF(OFFSET(class11_2,MATCH(AK$1,'11 класс'!$A:$A,0)-7+'Итог по классам'!$B244,,,),"ш")</f>
        <v>#N/A</v>
      </c>
      <c r="AL244" s="112" t="e">
        <f t="shared" ref="AL244:AN244" ca="1" si="924">AI244+AF244</f>
        <v>#N/A</v>
      </c>
      <c r="AM244" s="113" t="e">
        <f t="shared" ca="1" si="924"/>
        <v>#N/A</v>
      </c>
      <c r="AN244" s="113" t="e">
        <f t="shared" ca="1" si="924"/>
        <v>#N/A</v>
      </c>
    </row>
    <row r="245" spans="1:40" ht="15.75" x14ac:dyDescent="0.25">
      <c r="A245" s="68">
        <f t="shared" si="832"/>
        <v>1</v>
      </c>
      <c r="B245" s="23">
        <v>24</v>
      </c>
      <c r="C245" s="110" t="s">
        <v>83</v>
      </c>
      <c r="D245" s="110" t="s">
        <v>132</v>
      </c>
      <c r="E245" s="111">
        <f ca="1">COUNTIF(OFFSET(class11_1,MATCH(E$1,'11 класс'!$A:$A,0)-7+'Итог по классам'!$B245,,,),"Ф")</f>
        <v>0</v>
      </c>
      <c r="F245" s="111">
        <f ca="1">COUNTIF(OFFSET(class11_1,MATCH(F$1,'11 класс'!$A:$A,0)-7+'Итог по классам'!$B245,,,),"р")</f>
        <v>0</v>
      </c>
      <c r="G245" s="111">
        <f ca="1">COUNTIF(OFFSET(class11_1,MATCH(G$1,'11 класс'!$A:$A,0)-7+'Итог по классам'!$B245,,,),"ш")</f>
        <v>0</v>
      </c>
      <c r="H245" s="111">
        <f ca="1">COUNTIF(OFFSET(class11_2,MATCH(H$1,'11 класс'!$A:$A,0)-7+'Итог по классам'!$B245,,,),"Ф")</f>
        <v>0</v>
      </c>
      <c r="I245" s="111">
        <f ca="1">COUNTIF(OFFSET(class11_2,MATCH(I$1,'11 класс'!$A:$A,0)-7+'Итог по классам'!$B245,,,),"р")</f>
        <v>0</v>
      </c>
      <c r="J245" s="111">
        <f ca="1">COUNTIF(OFFSET(class11_2,MATCH(J$1,'11 класс'!$A:$A,0)-7+'Итог по классам'!$B245,,,),"ш")</f>
        <v>0</v>
      </c>
      <c r="K245" s="112">
        <f t="shared" ref="K245:M245" ca="1" si="925">H245+E245</f>
        <v>0</v>
      </c>
      <c r="L245" s="113">
        <f t="shared" ca="1" si="925"/>
        <v>0</v>
      </c>
      <c r="M245" s="113">
        <f t="shared" ca="1" si="925"/>
        <v>0</v>
      </c>
      <c r="N245" s="114" t="e">
        <f ca="1">COUNTIF(OFFSET(class11_1,MATCH(N$1,'11 класс'!$A:$A,0)-7+'Итог по классам'!$B245,,,),"Ф")</f>
        <v>#N/A</v>
      </c>
      <c r="O245" s="111" t="e">
        <f ca="1">COUNTIF(OFFSET(class11_1,MATCH(O$1,'11 класс'!$A:$A,0)-7+'Итог по классам'!$B245,,,),"р")</f>
        <v>#N/A</v>
      </c>
      <c r="P245" s="111" t="e">
        <f ca="1">COUNTIF(OFFSET(class11_1,MATCH(P$1,'11 класс'!$A:$A,0)-7+'Итог по классам'!$B245,,,),"ш")</f>
        <v>#N/A</v>
      </c>
      <c r="Q245" s="111" t="e">
        <f ca="1">COUNTIF(OFFSET(class11_2,MATCH(Q$1,'11 класс'!$A:$A,0)-7+'Итог по классам'!$B245,,,),"Ф")</f>
        <v>#N/A</v>
      </c>
      <c r="R245" s="111" t="e">
        <f ca="1">COUNTIF(OFFSET(class11_2,MATCH(R$1,'11 класс'!$A:$A,0)-7+'Итог по классам'!$B245,,,),"р")</f>
        <v>#N/A</v>
      </c>
      <c r="S245" s="111" t="e">
        <f ca="1">COUNTIF(OFFSET(class11_2,MATCH(S$1,'11 класс'!$A:$A,0)-7+'Итог по классам'!$B245,,,),"ш")</f>
        <v>#N/A</v>
      </c>
      <c r="T245" s="112" t="e">
        <f t="shared" ref="T245:V245" ca="1" si="926">Q245+N245</f>
        <v>#N/A</v>
      </c>
      <c r="U245" s="113" t="e">
        <f t="shared" ca="1" si="926"/>
        <v>#N/A</v>
      </c>
      <c r="V245" s="113" t="e">
        <f t="shared" ca="1" si="926"/>
        <v>#N/A</v>
      </c>
      <c r="W245" s="114" t="e">
        <f ca="1">COUNTIF(OFFSET(class11_1,MATCH(W$1,'11 класс'!$A:$A,0)-7+'Итог по классам'!$B245,,,),"Ф")</f>
        <v>#N/A</v>
      </c>
      <c r="X245" s="111" t="e">
        <f ca="1">COUNTIF(OFFSET(class11_1,MATCH(X$1,'11 класс'!$A:$A,0)-7+'Итог по классам'!$B245,,,),"р")</f>
        <v>#N/A</v>
      </c>
      <c r="Y245" s="111" t="e">
        <f ca="1">COUNTIF(OFFSET(class11_1,MATCH(Y$1,'11 класс'!$A:$A,0)-7+'Итог по классам'!$B245,,,),"ш")</f>
        <v>#N/A</v>
      </c>
      <c r="Z245" s="111" t="e">
        <f ca="1">COUNTIF(OFFSET(class11_2,MATCH(Z$1,'11 класс'!$A:$A,0)-7+'Итог по классам'!$B245,,,),"Ф")</f>
        <v>#N/A</v>
      </c>
      <c r="AA245" s="111" t="e">
        <f ca="1">COUNTIF(OFFSET(class11_2,MATCH(AA$1,'11 класс'!$A:$A,0)-7+'Итог по классам'!$B245,,,),"р")</f>
        <v>#N/A</v>
      </c>
      <c r="AB245" s="111" t="e">
        <f ca="1">COUNTIF(OFFSET(class11_2,MATCH(AB$1,'11 класс'!$A:$A,0)-7+'Итог по классам'!$B245,,,),"ш")</f>
        <v>#N/A</v>
      </c>
      <c r="AC245" s="112" t="e">
        <f t="shared" ref="AC245:AE245" ca="1" si="927">Z245+W245</f>
        <v>#N/A</v>
      </c>
      <c r="AD245" s="113" t="e">
        <f t="shared" ca="1" si="927"/>
        <v>#N/A</v>
      </c>
      <c r="AE245" s="113" t="e">
        <f t="shared" ca="1" si="927"/>
        <v>#N/A</v>
      </c>
      <c r="AF245" s="114" t="e">
        <f ca="1">COUNTIF(OFFSET(class11_1,MATCH(AF$1,'11 класс'!$A:$A,0)-7+'Итог по классам'!$B245,,,),"Ф")</f>
        <v>#N/A</v>
      </c>
      <c r="AG245" s="111" t="e">
        <f ca="1">COUNTIF(OFFSET(class11_1,MATCH(AG$1,'11 класс'!$A:$A,0)-7+'Итог по классам'!$B245,,,),"р")</f>
        <v>#N/A</v>
      </c>
      <c r="AH245" s="111" t="e">
        <f ca="1">COUNTIF(OFFSET(class11_1,MATCH(AH$1,'11 класс'!$A:$A,0)-7+'Итог по классам'!$B245,,,),"ш")</f>
        <v>#N/A</v>
      </c>
      <c r="AI245" s="111" t="e">
        <f ca="1">COUNTIF(OFFSET(class11_2,MATCH(AI$1,'11 класс'!$A:$A,0)-7+'Итог по классам'!$B245,,,),"Ф")</f>
        <v>#N/A</v>
      </c>
      <c r="AJ245" s="111" t="e">
        <f ca="1">COUNTIF(OFFSET(class11_2,MATCH(AJ$1,'11 класс'!$A:$A,0)-7+'Итог по классам'!$B245,,,),"р")</f>
        <v>#N/A</v>
      </c>
      <c r="AK245" s="111" t="e">
        <f ca="1">COUNTIF(OFFSET(class11_2,MATCH(AK$1,'11 класс'!$A:$A,0)-7+'Итог по классам'!$B245,,,),"ш")</f>
        <v>#N/A</v>
      </c>
      <c r="AL245" s="112" t="e">
        <f t="shared" ref="AL245:AN245" ca="1" si="928">AI245+AF245</f>
        <v>#N/A</v>
      </c>
      <c r="AM245" s="113" t="e">
        <f t="shared" ca="1" si="928"/>
        <v>#N/A</v>
      </c>
      <c r="AN245" s="113" t="e">
        <f t="shared" ca="1" si="928"/>
        <v>#N/A</v>
      </c>
    </row>
    <row r="246" spans="1:40" ht="15.75" x14ac:dyDescent="0.25">
      <c r="A246" s="68">
        <f t="shared" si="832"/>
        <v>1</v>
      </c>
      <c r="B246" s="23">
        <v>25</v>
      </c>
      <c r="C246" s="110" t="s">
        <v>128</v>
      </c>
      <c r="D246" s="110" t="s">
        <v>132</v>
      </c>
      <c r="E246" s="111">
        <f ca="1">COUNTIF(OFFSET(class11_1,MATCH(E$1,'11 класс'!$A:$A,0)-7+'Итог по классам'!$B246,,,),"Ф")</f>
        <v>0</v>
      </c>
      <c r="F246" s="111">
        <f ca="1">COUNTIF(OFFSET(class11_1,MATCH(F$1,'11 класс'!$A:$A,0)-7+'Итог по классам'!$B246,,,),"р")</f>
        <v>0</v>
      </c>
      <c r="G246" s="111">
        <f ca="1">COUNTIF(OFFSET(class11_1,MATCH(G$1,'11 класс'!$A:$A,0)-7+'Итог по классам'!$B246,,,),"ш")</f>
        <v>0</v>
      </c>
      <c r="H246" s="111">
        <f ca="1">COUNTIF(OFFSET(class11_2,MATCH(H$1,'11 класс'!$A:$A,0)-7+'Итог по классам'!$B246,,,),"Ф")</f>
        <v>0</v>
      </c>
      <c r="I246" s="111">
        <f ca="1">COUNTIF(OFFSET(class11_2,MATCH(I$1,'11 класс'!$A:$A,0)-7+'Итог по классам'!$B246,,,),"р")</f>
        <v>0</v>
      </c>
      <c r="J246" s="111">
        <f ca="1">COUNTIF(OFFSET(class11_2,MATCH(J$1,'11 класс'!$A:$A,0)-7+'Итог по классам'!$B246,,,),"ш")</f>
        <v>0</v>
      </c>
      <c r="K246" s="112">
        <f t="shared" ref="K246:M246" ca="1" si="929">H246+E246</f>
        <v>0</v>
      </c>
      <c r="L246" s="113">
        <f t="shared" ca="1" si="929"/>
        <v>0</v>
      </c>
      <c r="M246" s="113">
        <f t="shared" ca="1" si="929"/>
        <v>0</v>
      </c>
      <c r="N246" s="114" t="e">
        <f ca="1">COUNTIF(OFFSET(class11_1,MATCH(N$1,'11 класс'!$A:$A,0)-7+'Итог по классам'!$B246,,,),"Ф")</f>
        <v>#N/A</v>
      </c>
      <c r="O246" s="111" t="e">
        <f ca="1">COUNTIF(OFFSET(class11_1,MATCH(O$1,'11 класс'!$A:$A,0)-7+'Итог по классам'!$B246,,,),"р")</f>
        <v>#N/A</v>
      </c>
      <c r="P246" s="111" t="e">
        <f ca="1">COUNTIF(OFFSET(class11_1,MATCH(P$1,'11 класс'!$A:$A,0)-7+'Итог по классам'!$B246,,,),"ш")</f>
        <v>#N/A</v>
      </c>
      <c r="Q246" s="111" t="e">
        <f ca="1">COUNTIF(OFFSET(class11_2,MATCH(Q$1,'11 класс'!$A:$A,0)-7+'Итог по классам'!$B246,,,),"Ф")</f>
        <v>#N/A</v>
      </c>
      <c r="R246" s="111" t="e">
        <f ca="1">COUNTIF(OFFSET(class11_2,MATCH(R$1,'11 класс'!$A:$A,0)-7+'Итог по классам'!$B246,,,),"р")</f>
        <v>#N/A</v>
      </c>
      <c r="S246" s="111" t="e">
        <f ca="1">COUNTIF(OFFSET(class11_2,MATCH(S$1,'11 класс'!$A:$A,0)-7+'Итог по классам'!$B246,,,),"ш")</f>
        <v>#N/A</v>
      </c>
      <c r="T246" s="112" t="e">
        <f t="shared" ref="T246:V246" ca="1" si="930">Q246+N246</f>
        <v>#N/A</v>
      </c>
      <c r="U246" s="113" t="e">
        <f t="shared" ca="1" si="930"/>
        <v>#N/A</v>
      </c>
      <c r="V246" s="113" t="e">
        <f t="shared" ca="1" si="930"/>
        <v>#N/A</v>
      </c>
      <c r="W246" s="114" t="e">
        <f ca="1">COUNTIF(OFFSET(class11_1,MATCH(W$1,'11 класс'!$A:$A,0)-7+'Итог по классам'!$B246,,,),"Ф")</f>
        <v>#N/A</v>
      </c>
      <c r="X246" s="111" t="e">
        <f ca="1">COUNTIF(OFFSET(class11_1,MATCH(X$1,'11 класс'!$A:$A,0)-7+'Итог по классам'!$B246,,,),"р")</f>
        <v>#N/A</v>
      </c>
      <c r="Y246" s="111" t="e">
        <f ca="1">COUNTIF(OFFSET(class11_1,MATCH(Y$1,'11 класс'!$A:$A,0)-7+'Итог по классам'!$B246,,,),"ш")</f>
        <v>#N/A</v>
      </c>
      <c r="Z246" s="111" t="e">
        <f ca="1">COUNTIF(OFFSET(class11_2,MATCH(Z$1,'11 класс'!$A:$A,0)-7+'Итог по классам'!$B246,,,),"Ф")</f>
        <v>#N/A</v>
      </c>
      <c r="AA246" s="111" t="e">
        <f ca="1">COUNTIF(OFFSET(class11_2,MATCH(AA$1,'11 класс'!$A:$A,0)-7+'Итог по классам'!$B246,,,),"р")</f>
        <v>#N/A</v>
      </c>
      <c r="AB246" s="111" t="e">
        <f ca="1">COUNTIF(OFFSET(class11_2,MATCH(AB$1,'11 класс'!$A:$A,0)-7+'Итог по классам'!$B246,,,),"ш")</f>
        <v>#N/A</v>
      </c>
      <c r="AC246" s="112" t="e">
        <f t="shared" ref="AC246:AE246" ca="1" si="931">Z246+W246</f>
        <v>#N/A</v>
      </c>
      <c r="AD246" s="113" t="e">
        <f t="shared" ca="1" si="931"/>
        <v>#N/A</v>
      </c>
      <c r="AE246" s="113" t="e">
        <f t="shared" ca="1" si="931"/>
        <v>#N/A</v>
      </c>
      <c r="AF246" s="114" t="e">
        <f ca="1">COUNTIF(OFFSET(class11_1,MATCH(AF$1,'11 класс'!$A:$A,0)-7+'Итог по классам'!$B246,,,),"Ф")</f>
        <v>#N/A</v>
      </c>
      <c r="AG246" s="111" t="e">
        <f ca="1">COUNTIF(OFFSET(class11_1,MATCH(AG$1,'11 класс'!$A:$A,0)-7+'Итог по классам'!$B246,,,),"р")</f>
        <v>#N/A</v>
      </c>
      <c r="AH246" s="111" t="e">
        <f ca="1">COUNTIF(OFFSET(class11_1,MATCH(AH$1,'11 класс'!$A:$A,0)-7+'Итог по классам'!$B246,,,),"ш")</f>
        <v>#N/A</v>
      </c>
      <c r="AI246" s="111" t="e">
        <f ca="1">COUNTIF(OFFSET(class11_2,MATCH(AI$1,'11 класс'!$A:$A,0)-7+'Итог по классам'!$B246,,,),"Ф")</f>
        <v>#N/A</v>
      </c>
      <c r="AJ246" s="111" t="e">
        <f ca="1">COUNTIF(OFFSET(class11_2,MATCH(AJ$1,'11 класс'!$A:$A,0)-7+'Итог по классам'!$B246,,,),"р")</f>
        <v>#N/A</v>
      </c>
      <c r="AK246" s="111" t="e">
        <f ca="1">COUNTIF(OFFSET(class11_2,MATCH(AK$1,'11 класс'!$A:$A,0)-7+'Итог по классам'!$B246,,,),"ш")</f>
        <v>#N/A</v>
      </c>
      <c r="AL246" s="112" t="e">
        <f t="shared" ref="AL246:AN246" ca="1" si="932">AI246+AF246</f>
        <v>#N/A</v>
      </c>
      <c r="AM246" s="113" t="e">
        <f t="shared" ca="1" si="932"/>
        <v>#N/A</v>
      </c>
      <c r="AN246" s="113" t="e">
        <f t="shared" ca="1" si="932"/>
        <v>#N/A</v>
      </c>
    </row>
    <row r="247" spans="1:40" ht="15.75" x14ac:dyDescent="0.25">
      <c r="A247" s="68">
        <f t="shared" si="832"/>
        <v>1</v>
      </c>
      <c r="B247" s="23">
        <v>26</v>
      </c>
      <c r="C247" s="110" t="s">
        <v>104</v>
      </c>
      <c r="D247" s="110" t="s">
        <v>132</v>
      </c>
      <c r="E247" s="111">
        <f ca="1">COUNTIF(OFFSET(class11_1,MATCH(E$1,'11 класс'!$A:$A,0)-7+'Итог по классам'!$B247,,,),"Ф")</f>
        <v>0</v>
      </c>
      <c r="F247" s="111">
        <f ca="1">COUNTIF(OFFSET(class11_1,MATCH(F$1,'11 класс'!$A:$A,0)-7+'Итог по классам'!$B247,,,),"р")</f>
        <v>0</v>
      </c>
      <c r="G247" s="111">
        <f ca="1">COUNTIF(OFFSET(class11_1,MATCH(G$1,'11 класс'!$A:$A,0)-7+'Итог по классам'!$B247,,,),"ш")</f>
        <v>0</v>
      </c>
      <c r="H247" s="111">
        <f ca="1">COUNTIF(OFFSET(class11_2,MATCH(H$1,'11 класс'!$A:$A,0)-7+'Итог по классам'!$B247,,,),"Ф")</f>
        <v>0</v>
      </c>
      <c r="I247" s="111">
        <f ca="1">COUNTIF(OFFSET(class11_2,MATCH(I$1,'11 класс'!$A:$A,0)-7+'Итог по классам'!$B247,,,),"р")</f>
        <v>0</v>
      </c>
      <c r="J247" s="111">
        <f ca="1">COUNTIF(OFFSET(class11_2,MATCH(J$1,'11 класс'!$A:$A,0)-7+'Итог по классам'!$B247,,,),"ш")</f>
        <v>0</v>
      </c>
      <c r="K247" s="112">
        <f t="shared" ref="K247:M247" ca="1" si="933">H247+E247</f>
        <v>0</v>
      </c>
      <c r="L247" s="113">
        <f t="shared" ca="1" si="933"/>
        <v>0</v>
      </c>
      <c r="M247" s="113">
        <f t="shared" ca="1" si="933"/>
        <v>0</v>
      </c>
      <c r="N247" s="114" t="e">
        <f ca="1">COUNTIF(OFFSET(class11_1,MATCH(N$1,'11 класс'!$A:$A,0)-7+'Итог по классам'!$B247,,,),"Ф")</f>
        <v>#N/A</v>
      </c>
      <c r="O247" s="111" t="e">
        <f ca="1">COUNTIF(OFFSET(class11_1,MATCH(O$1,'11 класс'!$A:$A,0)-7+'Итог по классам'!$B247,,,),"р")</f>
        <v>#N/A</v>
      </c>
      <c r="P247" s="111" t="e">
        <f ca="1">COUNTIF(OFFSET(class11_1,MATCH(P$1,'11 класс'!$A:$A,0)-7+'Итог по классам'!$B247,,,),"ш")</f>
        <v>#N/A</v>
      </c>
      <c r="Q247" s="111" t="e">
        <f ca="1">COUNTIF(OFFSET(class11_2,MATCH(Q$1,'11 класс'!$A:$A,0)-7+'Итог по классам'!$B247,,,),"Ф")</f>
        <v>#N/A</v>
      </c>
      <c r="R247" s="111" t="e">
        <f ca="1">COUNTIF(OFFSET(class11_2,MATCH(R$1,'11 класс'!$A:$A,0)-7+'Итог по классам'!$B247,,,),"р")</f>
        <v>#N/A</v>
      </c>
      <c r="S247" s="111" t="e">
        <f ca="1">COUNTIF(OFFSET(class11_2,MATCH(S$1,'11 класс'!$A:$A,0)-7+'Итог по классам'!$B247,,,),"ш")</f>
        <v>#N/A</v>
      </c>
      <c r="T247" s="112" t="e">
        <f t="shared" ref="T247:V247" ca="1" si="934">Q247+N247</f>
        <v>#N/A</v>
      </c>
      <c r="U247" s="113" t="e">
        <f t="shared" ca="1" si="934"/>
        <v>#N/A</v>
      </c>
      <c r="V247" s="113" t="e">
        <f t="shared" ca="1" si="934"/>
        <v>#N/A</v>
      </c>
      <c r="W247" s="114" t="e">
        <f ca="1">COUNTIF(OFFSET(class11_1,MATCH(W$1,'11 класс'!$A:$A,0)-7+'Итог по классам'!$B247,,,),"Ф")</f>
        <v>#N/A</v>
      </c>
      <c r="X247" s="111" t="e">
        <f ca="1">COUNTIF(OFFSET(class11_1,MATCH(X$1,'11 класс'!$A:$A,0)-7+'Итог по классам'!$B247,,,),"р")</f>
        <v>#N/A</v>
      </c>
      <c r="Y247" s="111" t="e">
        <f ca="1">COUNTIF(OFFSET(class11_1,MATCH(Y$1,'11 класс'!$A:$A,0)-7+'Итог по классам'!$B247,,,),"ш")</f>
        <v>#N/A</v>
      </c>
      <c r="Z247" s="111" t="e">
        <f ca="1">COUNTIF(OFFSET(class11_2,MATCH(Z$1,'11 класс'!$A:$A,0)-7+'Итог по классам'!$B247,,,),"Ф")</f>
        <v>#N/A</v>
      </c>
      <c r="AA247" s="111" t="e">
        <f ca="1">COUNTIF(OFFSET(class11_2,MATCH(AA$1,'11 класс'!$A:$A,0)-7+'Итог по классам'!$B247,,,),"р")</f>
        <v>#N/A</v>
      </c>
      <c r="AB247" s="111" t="e">
        <f ca="1">COUNTIF(OFFSET(class11_2,MATCH(AB$1,'11 класс'!$A:$A,0)-7+'Итог по классам'!$B247,,,),"ш")</f>
        <v>#N/A</v>
      </c>
      <c r="AC247" s="112" t="e">
        <f t="shared" ref="AC247:AE247" ca="1" si="935">Z247+W247</f>
        <v>#N/A</v>
      </c>
      <c r="AD247" s="113" t="e">
        <f t="shared" ca="1" si="935"/>
        <v>#N/A</v>
      </c>
      <c r="AE247" s="113" t="e">
        <f t="shared" ca="1" si="935"/>
        <v>#N/A</v>
      </c>
      <c r="AF247" s="114" t="e">
        <f ca="1">COUNTIF(OFFSET(class11_1,MATCH(AF$1,'11 класс'!$A:$A,0)-7+'Итог по классам'!$B247,,,),"Ф")</f>
        <v>#N/A</v>
      </c>
      <c r="AG247" s="111" t="e">
        <f ca="1">COUNTIF(OFFSET(class11_1,MATCH(AG$1,'11 класс'!$A:$A,0)-7+'Итог по классам'!$B247,,,),"р")</f>
        <v>#N/A</v>
      </c>
      <c r="AH247" s="111" t="e">
        <f ca="1">COUNTIF(OFFSET(class11_1,MATCH(AH$1,'11 класс'!$A:$A,0)-7+'Итог по классам'!$B247,,,),"ш")</f>
        <v>#N/A</v>
      </c>
      <c r="AI247" s="111" t="e">
        <f ca="1">COUNTIF(OFFSET(class11_2,MATCH(AI$1,'11 класс'!$A:$A,0)-7+'Итог по классам'!$B247,,,),"Ф")</f>
        <v>#N/A</v>
      </c>
      <c r="AJ247" s="111" t="e">
        <f ca="1">COUNTIF(OFFSET(class11_2,MATCH(AJ$1,'11 класс'!$A:$A,0)-7+'Итог по классам'!$B247,,,),"р")</f>
        <v>#N/A</v>
      </c>
      <c r="AK247" s="111" t="e">
        <f ca="1">COUNTIF(OFFSET(class11_2,MATCH(AK$1,'11 класс'!$A:$A,0)-7+'Итог по классам'!$B247,,,),"ш")</f>
        <v>#N/A</v>
      </c>
      <c r="AL247" s="112" t="e">
        <f t="shared" ref="AL247:AN247" ca="1" si="936">AI247+AF247</f>
        <v>#N/A</v>
      </c>
      <c r="AM247" s="113" t="e">
        <f t="shared" ca="1" si="936"/>
        <v>#N/A</v>
      </c>
      <c r="AN247" s="113" t="e">
        <f t="shared" ca="1" si="936"/>
        <v>#N/A</v>
      </c>
    </row>
    <row r="248" spans="1:40" ht="15.75" x14ac:dyDescent="0.25">
      <c r="A248" s="68">
        <f t="shared" si="832"/>
        <v>1</v>
      </c>
      <c r="B248" s="23">
        <v>27</v>
      </c>
      <c r="C248" s="119" t="s">
        <v>84</v>
      </c>
      <c r="D248" s="119" t="s">
        <v>132</v>
      </c>
      <c r="E248" s="111">
        <f ca="1">COUNTIF(OFFSET(class11_1,MATCH(E$1,'11 класс'!$A:$A,0)-7+'Итог по классам'!$B248,,,),"Ф")</f>
        <v>0</v>
      </c>
      <c r="F248" s="111">
        <f ca="1">COUNTIF(OFFSET(class11_1,MATCH(F$1,'11 класс'!$A:$A,0)-7+'Итог по классам'!$B248,,,),"р")</f>
        <v>0</v>
      </c>
      <c r="G248" s="111">
        <f ca="1">COUNTIF(OFFSET(class11_1,MATCH(G$1,'11 класс'!$A:$A,0)-7+'Итог по классам'!$B248,,,),"ш")</f>
        <v>0</v>
      </c>
      <c r="H248" s="111">
        <f ca="1">COUNTIF(OFFSET(class11_2,MATCH(H$1,'11 класс'!$A:$A,0)-7+'Итог по классам'!$B248,,,),"Ф")</f>
        <v>0</v>
      </c>
      <c r="I248" s="111">
        <f ca="1">COUNTIF(OFFSET(class11_2,MATCH(I$1,'11 класс'!$A:$A,0)-7+'Итог по классам'!$B248,,,),"р")</f>
        <v>0</v>
      </c>
      <c r="J248" s="111">
        <f ca="1">COUNTIF(OFFSET(class11_2,MATCH(J$1,'11 класс'!$A:$A,0)-7+'Итог по классам'!$B248,,,),"ш")</f>
        <v>0</v>
      </c>
      <c r="K248" s="112">
        <f t="shared" ref="K248:M248" ca="1" si="937">H248+E248</f>
        <v>0</v>
      </c>
      <c r="L248" s="113">
        <f t="shared" ca="1" si="937"/>
        <v>0</v>
      </c>
      <c r="M248" s="113">
        <f t="shared" ca="1" si="937"/>
        <v>0</v>
      </c>
      <c r="N248" s="114" t="e">
        <f ca="1">COUNTIF(OFFSET(class11_1,MATCH(N$1,'11 класс'!$A:$A,0)-7+'Итог по классам'!$B248,,,),"Ф")</f>
        <v>#N/A</v>
      </c>
      <c r="O248" s="111" t="e">
        <f ca="1">COUNTIF(OFFSET(class11_1,MATCH(O$1,'11 класс'!$A:$A,0)-7+'Итог по классам'!$B248,,,),"р")</f>
        <v>#N/A</v>
      </c>
      <c r="P248" s="111" t="e">
        <f ca="1">COUNTIF(OFFSET(class11_1,MATCH(P$1,'11 класс'!$A:$A,0)-7+'Итог по классам'!$B248,,,),"ш")</f>
        <v>#N/A</v>
      </c>
      <c r="Q248" s="111" t="e">
        <f ca="1">COUNTIF(OFFSET(class11_2,MATCH(Q$1,'11 класс'!$A:$A,0)-7+'Итог по классам'!$B248,,,),"Ф")</f>
        <v>#N/A</v>
      </c>
      <c r="R248" s="111" t="e">
        <f ca="1">COUNTIF(OFFSET(class11_2,MATCH(R$1,'11 класс'!$A:$A,0)-7+'Итог по классам'!$B248,,,),"р")</f>
        <v>#N/A</v>
      </c>
      <c r="S248" s="111" t="e">
        <f ca="1">COUNTIF(OFFSET(class11_2,MATCH(S$1,'11 класс'!$A:$A,0)-7+'Итог по классам'!$B248,,,),"ш")</f>
        <v>#N/A</v>
      </c>
      <c r="T248" s="112" t="e">
        <f t="shared" ref="T248:V248" ca="1" si="938">Q248+N248</f>
        <v>#N/A</v>
      </c>
      <c r="U248" s="113" t="e">
        <f t="shared" ca="1" si="938"/>
        <v>#N/A</v>
      </c>
      <c r="V248" s="113" t="e">
        <f t="shared" ca="1" si="938"/>
        <v>#N/A</v>
      </c>
      <c r="W248" s="114" t="e">
        <f ca="1">COUNTIF(OFFSET(class11_1,MATCH(W$1,'11 класс'!$A:$A,0)-7+'Итог по классам'!$B248,,,),"Ф")</f>
        <v>#N/A</v>
      </c>
      <c r="X248" s="111" t="e">
        <f ca="1">COUNTIF(OFFSET(class11_1,MATCH(X$1,'11 класс'!$A:$A,0)-7+'Итог по классам'!$B248,,,),"р")</f>
        <v>#N/A</v>
      </c>
      <c r="Y248" s="111" t="e">
        <f ca="1">COUNTIF(OFFSET(class11_1,MATCH(Y$1,'11 класс'!$A:$A,0)-7+'Итог по классам'!$B248,,,),"ш")</f>
        <v>#N/A</v>
      </c>
      <c r="Z248" s="111" t="e">
        <f ca="1">COUNTIF(OFFSET(class11_2,MATCH(Z$1,'11 класс'!$A:$A,0)-7+'Итог по классам'!$B248,,,),"Ф")</f>
        <v>#N/A</v>
      </c>
      <c r="AA248" s="111" t="e">
        <f ca="1">COUNTIF(OFFSET(class11_2,MATCH(AA$1,'11 класс'!$A:$A,0)-7+'Итог по классам'!$B248,,,),"р")</f>
        <v>#N/A</v>
      </c>
      <c r="AB248" s="111" t="e">
        <f ca="1">COUNTIF(OFFSET(class11_2,MATCH(AB$1,'11 класс'!$A:$A,0)-7+'Итог по классам'!$B248,,,),"ш")</f>
        <v>#N/A</v>
      </c>
      <c r="AC248" s="112" t="e">
        <f t="shared" ref="AC248:AE248" ca="1" si="939">Z248+W248</f>
        <v>#N/A</v>
      </c>
      <c r="AD248" s="113" t="e">
        <f t="shared" ca="1" si="939"/>
        <v>#N/A</v>
      </c>
      <c r="AE248" s="113" t="e">
        <f t="shared" ca="1" si="939"/>
        <v>#N/A</v>
      </c>
      <c r="AF248" s="114" t="e">
        <f ca="1">COUNTIF(OFFSET(class11_1,MATCH(AF$1,'11 класс'!$A:$A,0)-7+'Итог по классам'!$B248,,,),"Ф")</f>
        <v>#N/A</v>
      </c>
      <c r="AG248" s="111" t="e">
        <f ca="1">COUNTIF(OFFSET(class11_1,MATCH(AG$1,'11 класс'!$A:$A,0)-7+'Итог по классам'!$B248,,,),"р")</f>
        <v>#N/A</v>
      </c>
      <c r="AH248" s="111" t="e">
        <f ca="1">COUNTIF(OFFSET(class11_1,MATCH(AH$1,'11 класс'!$A:$A,0)-7+'Итог по классам'!$B248,,,),"ш")</f>
        <v>#N/A</v>
      </c>
      <c r="AI248" s="111" t="e">
        <f ca="1">COUNTIF(OFFSET(class11_2,MATCH(AI$1,'11 класс'!$A:$A,0)-7+'Итог по классам'!$B248,,,),"Ф")</f>
        <v>#N/A</v>
      </c>
      <c r="AJ248" s="111" t="e">
        <f ca="1">COUNTIF(OFFSET(class11_2,MATCH(AJ$1,'11 класс'!$A:$A,0)-7+'Итог по классам'!$B248,,,),"р")</f>
        <v>#N/A</v>
      </c>
      <c r="AK248" s="111" t="e">
        <f ca="1">COUNTIF(OFFSET(class11_2,MATCH(AK$1,'11 класс'!$A:$A,0)-7+'Итог по классам'!$B248,,,),"ш")</f>
        <v>#N/A</v>
      </c>
      <c r="AL248" s="112" t="e">
        <f t="shared" ref="AL248:AN248" ca="1" si="940">AI248+AF248</f>
        <v>#N/A</v>
      </c>
      <c r="AM248" s="113" t="e">
        <f t="shared" ca="1" si="940"/>
        <v>#N/A</v>
      </c>
      <c r="AN248" s="113" t="e">
        <f t="shared" ca="1" si="940"/>
        <v>#N/A</v>
      </c>
    </row>
    <row r="249" spans="1:40" ht="15.75" x14ac:dyDescent="0.25">
      <c r="A249" s="68">
        <f t="shared" si="832"/>
        <v>1</v>
      </c>
      <c r="B249" s="23">
        <v>28</v>
      </c>
      <c r="C249" s="110"/>
      <c r="D249" s="119" t="s">
        <v>132</v>
      </c>
      <c r="E249" s="114"/>
      <c r="F249" s="111"/>
      <c r="G249" s="111"/>
      <c r="H249" s="111"/>
      <c r="I249" s="111"/>
      <c r="J249" s="118"/>
      <c r="K249" s="112">
        <f t="shared" ref="K249:M249" si="941">H249+E249</f>
        <v>0</v>
      </c>
      <c r="L249" s="113">
        <f t="shared" si="941"/>
        <v>0</v>
      </c>
      <c r="M249" s="120">
        <f t="shared" si="941"/>
        <v>0</v>
      </c>
      <c r="N249" s="111"/>
      <c r="O249" s="111"/>
      <c r="P249" s="111"/>
      <c r="Q249" s="111"/>
      <c r="R249" s="111"/>
      <c r="S249" s="118"/>
      <c r="T249" s="112">
        <f t="shared" ref="T249:V249" si="942">Q249+N249</f>
        <v>0</v>
      </c>
      <c r="U249" s="113">
        <f t="shared" si="942"/>
        <v>0</v>
      </c>
      <c r="V249" s="120">
        <f t="shared" si="942"/>
        <v>0</v>
      </c>
      <c r="W249" s="111"/>
      <c r="X249" s="111"/>
      <c r="Y249" s="111"/>
      <c r="Z249" s="111"/>
      <c r="AA249" s="111"/>
      <c r="AB249" s="118"/>
      <c r="AC249" s="112">
        <f t="shared" ref="AC249:AE249" si="943">Z249+W249</f>
        <v>0</v>
      </c>
      <c r="AD249" s="113">
        <f t="shared" si="943"/>
        <v>0</v>
      </c>
      <c r="AE249" s="120">
        <f t="shared" si="943"/>
        <v>0</v>
      </c>
      <c r="AF249" s="111"/>
      <c r="AG249" s="111"/>
      <c r="AH249" s="111"/>
      <c r="AI249" s="111"/>
      <c r="AJ249" s="111"/>
      <c r="AK249" s="118"/>
      <c r="AL249" s="112">
        <f t="shared" ref="AL249:AN249" si="944">AI249+AF249</f>
        <v>0</v>
      </c>
      <c r="AM249" s="113">
        <f t="shared" si="944"/>
        <v>0</v>
      </c>
      <c r="AN249" s="120">
        <f t="shared" si="944"/>
        <v>0</v>
      </c>
    </row>
  </sheetData>
  <mergeCells count="54">
    <mergeCell ref="W74:AE74"/>
    <mergeCell ref="AF74:AN74"/>
    <mergeCell ref="E33:M33"/>
    <mergeCell ref="E48:M48"/>
    <mergeCell ref="N48:V48"/>
    <mergeCell ref="W48:AE48"/>
    <mergeCell ref="AF48:AN48"/>
    <mergeCell ref="E74:M74"/>
    <mergeCell ref="N74:V74"/>
    <mergeCell ref="E19:M19"/>
    <mergeCell ref="N19:V19"/>
    <mergeCell ref="W19:AE19"/>
    <mergeCell ref="AF19:AN19"/>
    <mergeCell ref="N33:V33"/>
    <mergeCell ref="W33:AE33"/>
    <mergeCell ref="AF33:AN33"/>
    <mergeCell ref="C2:C3"/>
    <mergeCell ref="D2:D3"/>
    <mergeCell ref="E2:G2"/>
    <mergeCell ref="H2:J2"/>
    <mergeCell ref="K2:M2"/>
    <mergeCell ref="AI2:AK2"/>
    <mergeCell ref="AL2:AN2"/>
    <mergeCell ref="E5:M5"/>
    <mergeCell ref="N5:V5"/>
    <mergeCell ref="W5:AE5"/>
    <mergeCell ref="AF5:AN5"/>
    <mergeCell ref="N2:P2"/>
    <mergeCell ref="Q2:S2"/>
    <mergeCell ref="T2:V2"/>
    <mergeCell ref="W2:Y2"/>
    <mergeCell ref="Z2:AB2"/>
    <mergeCell ref="AC2:AE2"/>
    <mergeCell ref="AF2:AH2"/>
    <mergeCell ref="E221:M221"/>
    <mergeCell ref="N221:V221"/>
    <mergeCell ref="W221:AE221"/>
    <mergeCell ref="AF221:AN221"/>
    <mergeCell ref="E130:M130"/>
    <mergeCell ref="E159:M159"/>
    <mergeCell ref="N159:V159"/>
    <mergeCell ref="W159:AE159"/>
    <mergeCell ref="AF159:AN159"/>
    <mergeCell ref="E189:M189"/>
    <mergeCell ref="N189:V189"/>
    <mergeCell ref="W189:AE189"/>
    <mergeCell ref="AF189:AN189"/>
    <mergeCell ref="E101:M101"/>
    <mergeCell ref="N101:V101"/>
    <mergeCell ref="W101:AE101"/>
    <mergeCell ref="AF101:AN101"/>
    <mergeCell ref="N130:V130"/>
    <mergeCell ref="W130:AE130"/>
    <mergeCell ref="AF130:AN130"/>
  </mergeCells>
  <conditionalFormatting sqref="C228:C230">
    <cfRule type="expression" dxfId="2" priority="1">
      <formula>$A228&gt;$C$2</formula>
    </cfRule>
  </conditionalFormatting>
  <conditionalFormatting sqref="E2:AN249">
    <cfRule type="expression" dxfId="1" priority="2">
      <formula>E$1&gt;$A$1</formula>
    </cfRule>
  </conditionalFormatting>
  <conditionalFormatting sqref="E5:AN249">
    <cfRule type="expression" dxfId="0" priority="3">
      <formula>E$1&gt;$A5</formula>
    </cfRule>
  </conditionalFormatting>
  <pageMargins left="0.7" right="0.7" top="0.75" bottom="0.75" header="0" footer="0"/>
  <pageSetup paperSize="9" scale="87" fitToHeight="0" orientation="landscape" r:id="rId1"/>
  <rowBreaks count="9" manualBreakCount="9">
    <brk id="18" max="16383" man="1"/>
    <brk id="32" max="16383" man="1"/>
    <brk id="47" max="16383" man="1"/>
    <brk id="73" max="16383" man="1"/>
    <brk id="100" max="16383" man="1"/>
    <brk id="129" max="16383" man="1"/>
    <brk id="158" max="16383" man="1"/>
    <brk id="187" max="16383" man="1"/>
    <brk id="2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BF50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6" hidden="1" customWidth="1"/>
    <col min="2" max="2" width="45.5" customWidth="1"/>
    <col min="3" max="3" width="9.375" customWidth="1"/>
    <col min="4" max="57" width="4.75" customWidth="1"/>
    <col min="58" max="58" width="10.2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G1" s="23"/>
      <c r="H1" s="2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50</v>
      </c>
      <c r="C2" s="25">
        <v>3</v>
      </c>
      <c r="D2" s="21"/>
      <c r="E2" s="21"/>
      <c r="F2" s="21"/>
      <c r="G2" s="23"/>
      <c r="H2" s="2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70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38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81"/>
      <c r="D6" s="82" t="s">
        <v>71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4"/>
      <c r="BF6" s="39"/>
    </row>
    <row r="7" spans="1:58" ht="15.75" x14ac:dyDescent="0.25">
      <c r="A7" s="21">
        <v>1</v>
      </c>
      <c r="B7" s="40" t="s">
        <v>72</v>
      </c>
      <c r="C7" s="41" t="s">
        <v>70</v>
      </c>
      <c r="D7" s="42"/>
      <c r="E7" s="40"/>
      <c r="F7" s="40" t="s">
        <v>49</v>
      </c>
      <c r="G7" s="43"/>
      <c r="H7" s="43"/>
      <c r="I7" s="44">
        <f t="shared" ref="I7:I19" si="0">COUNTA(D7:H7)</f>
        <v>1</v>
      </c>
      <c r="J7" s="40"/>
      <c r="K7" s="40"/>
      <c r="L7" s="40"/>
      <c r="M7" s="43" t="s">
        <v>49</v>
      </c>
      <c r="N7" s="43"/>
      <c r="O7" s="44">
        <f t="shared" ref="O7:O19" si="1">COUNTA(J7:N7)</f>
        <v>1</v>
      </c>
      <c r="P7" s="40"/>
      <c r="Q7" s="40"/>
      <c r="R7" s="40" t="s">
        <v>49</v>
      </c>
      <c r="S7" s="43"/>
      <c r="T7" s="43"/>
      <c r="U7" s="44">
        <f t="shared" ref="U7:U19" si="2">COUNTA(P7:T7)</f>
        <v>1</v>
      </c>
      <c r="V7" s="40"/>
      <c r="W7" s="40"/>
      <c r="X7" s="40" t="s">
        <v>49</v>
      </c>
      <c r="Y7" s="43"/>
      <c r="Z7" s="43"/>
      <c r="AA7" s="44">
        <f t="shared" ref="AA7:AA19" si="3">COUNTA(V7:Z7)</f>
        <v>1</v>
      </c>
      <c r="AB7" s="40"/>
      <c r="AC7" s="40"/>
      <c r="AD7" s="40" t="s">
        <v>49</v>
      </c>
      <c r="AE7" s="43"/>
      <c r="AF7" s="43"/>
      <c r="AG7" s="44">
        <f t="shared" ref="AG7:AG19" si="4">COUNTA(AB7:AF7)</f>
        <v>1</v>
      </c>
      <c r="AH7" s="40"/>
      <c r="AI7" s="40"/>
      <c r="AJ7" s="40" t="s">
        <v>49</v>
      </c>
      <c r="AK7" s="43"/>
      <c r="AL7" s="43"/>
      <c r="AM7" s="44">
        <f t="shared" ref="AM7:AM19" si="5">COUNTA(AH7:AL7)</f>
        <v>1</v>
      </c>
      <c r="AN7" s="40" t="s">
        <v>49</v>
      </c>
      <c r="AO7" s="40"/>
      <c r="AP7" s="40"/>
      <c r="AQ7" s="43" t="s">
        <v>49</v>
      </c>
      <c r="AR7" s="43"/>
      <c r="AS7" s="44">
        <f t="shared" ref="AS7:AS19" si="6">COUNTA(AN7:AR7)</f>
        <v>2</v>
      </c>
      <c r="AT7" s="40"/>
      <c r="AU7" s="40"/>
      <c r="AV7" s="40" t="s">
        <v>49</v>
      </c>
      <c r="AW7" s="43"/>
      <c r="AX7" s="43"/>
      <c r="AY7" s="44">
        <f t="shared" ref="AY7:AY19" si="7">COUNTA(AT7:AX7)</f>
        <v>1</v>
      </c>
      <c r="AZ7" s="40"/>
      <c r="BA7" s="40"/>
      <c r="BB7" s="40" t="s">
        <v>49</v>
      </c>
      <c r="BC7" s="43"/>
      <c r="BD7" s="45"/>
      <c r="BE7" s="44">
        <f t="shared" ref="BE7:BE19" si="8">COUNTA(AZ7:BD7)</f>
        <v>1</v>
      </c>
      <c r="BF7" s="40" t="s">
        <v>49</v>
      </c>
    </row>
    <row r="8" spans="1:58" ht="15.75" x14ac:dyDescent="0.25">
      <c r="A8" s="21">
        <v>1</v>
      </c>
      <c r="B8" s="26" t="s">
        <v>73</v>
      </c>
      <c r="C8" s="41" t="s">
        <v>70</v>
      </c>
      <c r="D8" s="46"/>
      <c r="E8" s="26"/>
      <c r="F8" s="26"/>
      <c r="G8" s="47"/>
      <c r="H8" s="47" t="s">
        <v>49</v>
      </c>
      <c r="I8" s="44">
        <f t="shared" si="0"/>
        <v>1</v>
      </c>
      <c r="J8" s="26"/>
      <c r="K8" s="26"/>
      <c r="L8" s="26" t="s">
        <v>49</v>
      </c>
      <c r="M8" s="47"/>
      <c r="N8" s="47"/>
      <c r="O8" s="44">
        <f t="shared" si="1"/>
        <v>1</v>
      </c>
      <c r="P8" s="26"/>
      <c r="Q8" s="26"/>
      <c r="R8" s="26"/>
      <c r="S8" s="47"/>
      <c r="T8" s="47"/>
      <c r="U8" s="44">
        <f t="shared" si="2"/>
        <v>0</v>
      </c>
      <c r="V8" s="26"/>
      <c r="W8" s="26"/>
      <c r="X8" s="26"/>
      <c r="Y8" s="47" t="s">
        <v>49</v>
      </c>
      <c r="Z8" s="47"/>
      <c r="AA8" s="44">
        <f t="shared" si="3"/>
        <v>1</v>
      </c>
      <c r="AB8" s="26"/>
      <c r="AC8" s="26"/>
      <c r="AD8" s="26"/>
      <c r="AE8" s="47" t="s">
        <v>49</v>
      </c>
      <c r="AF8" s="47"/>
      <c r="AG8" s="44">
        <f t="shared" si="4"/>
        <v>1</v>
      </c>
      <c r="AH8" s="26"/>
      <c r="AI8" s="26"/>
      <c r="AJ8" s="26"/>
      <c r="AK8" s="47"/>
      <c r="AL8" s="47"/>
      <c r="AM8" s="44">
        <f t="shared" si="5"/>
        <v>0</v>
      </c>
      <c r="AN8" s="26"/>
      <c r="AO8" s="26"/>
      <c r="AP8" s="26"/>
      <c r="AQ8" s="47"/>
      <c r="AR8" s="47"/>
      <c r="AS8" s="44">
        <f t="shared" si="6"/>
        <v>0</v>
      </c>
      <c r="AT8" s="26"/>
      <c r="AU8" s="26" t="s">
        <v>49</v>
      </c>
      <c r="AV8" s="26"/>
      <c r="AW8" s="47"/>
      <c r="AX8" s="47"/>
      <c r="AY8" s="48">
        <f t="shared" si="7"/>
        <v>1</v>
      </c>
      <c r="AZ8" s="26"/>
      <c r="BA8" s="26"/>
      <c r="BB8" s="26" t="s">
        <v>49</v>
      </c>
      <c r="BC8" s="47"/>
      <c r="BD8" s="49"/>
      <c r="BE8" s="44">
        <f t="shared" si="8"/>
        <v>1</v>
      </c>
      <c r="BF8" s="26" t="s">
        <v>49</v>
      </c>
    </row>
    <row r="9" spans="1:58" ht="15.75" x14ac:dyDescent="0.25">
      <c r="A9" s="21">
        <v>1</v>
      </c>
      <c r="B9" s="26" t="s">
        <v>74</v>
      </c>
      <c r="C9" s="41" t="s">
        <v>70</v>
      </c>
      <c r="D9" s="46"/>
      <c r="E9" s="26"/>
      <c r="F9" s="26"/>
      <c r="G9" s="47"/>
      <c r="H9" s="47"/>
      <c r="I9" s="44">
        <f t="shared" si="0"/>
        <v>0</v>
      </c>
      <c r="J9" s="26"/>
      <c r="K9" s="26"/>
      <c r="L9" s="26"/>
      <c r="M9" s="47"/>
      <c r="N9" s="47"/>
      <c r="O9" s="44">
        <f t="shared" si="1"/>
        <v>0</v>
      </c>
      <c r="P9" s="26"/>
      <c r="Q9" s="26"/>
      <c r="R9" s="26"/>
      <c r="S9" s="47"/>
      <c r="T9" s="47"/>
      <c r="U9" s="44">
        <f t="shared" si="2"/>
        <v>0</v>
      </c>
      <c r="V9" s="26"/>
      <c r="W9" s="26"/>
      <c r="X9" s="26"/>
      <c r="Y9" s="47"/>
      <c r="Z9" s="47"/>
      <c r="AA9" s="44">
        <f t="shared" si="3"/>
        <v>0</v>
      </c>
      <c r="AB9" s="26"/>
      <c r="AC9" s="26"/>
      <c r="AD9" s="26"/>
      <c r="AE9" s="47"/>
      <c r="AF9" s="47"/>
      <c r="AG9" s="44">
        <f t="shared" si="4"/>
        <v>0</v>
      </c>
      <c r="AH9" s="26"/>
      <c r="AI9" s="26"/>
      <c r="AJ9" s="26"/>
      <c r="AK9" s="47"/>
      <c r="AL9" s="47"/>
      <c r="AM9" s="44">
        <f t="shared" si="5"/>
        <v>0</v>
      </c>
      <c r="AN9" s="26"/>
      <c r="AO9" s="26"/>
      <c r="AP9" s="26"/>
      <c r="AQ9" s="47"/>
      <c r="AR9" s="47"/>
      <c r="AS9" s="44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4">
        <f t="shared" si="8"/>
        <v>0</v>
      </c>
      <c r="BF9" s="26"/>
    </row>
    <row r="10" spans="1:58" ht="15.75" x14ac:dyDescent="0.25">
      <c r="A10" s="21">
        <v>1</v>
      </c>
      <c r="B10" s="26" t="s">
        <v>75</v>
      </c>
      <c r="C10" s="41" t="s">
        <v>70</v>
      </c>
      <c r="D10" s="46"/>
      <c r="E10" s="26"/>
      <c r="F10" s="26"/>
      <c r="G10" s="47"/>
      <c r="H10" s="47"/>
      <c r="I10" s="44">
        <f t="shared" si="0"/>
        <v>0</v>
      </c>
      <c r="J10" s="26"/>
      <c r="K10" s="26"/>
      <c r="L10" s="26"/>
      <c r="M10" s="47"/>
      <c r="N10" s="47"/>
      <c r="O10" s="44">
        <f t="shared" si="1"/>
        <v>0</v>
      </c>
      <c r="P10" s="26"/>
      <c r="Q10" s="26"/>
      <c r="R10" s="26"/>
      <c r="S10" s="47"/>
      <c r="T10" s="47"/>
      <c r="U10" s="44">
        <f t="shared" si="2"/>
        <v>0</v>
      </c>
      <c r="V10" s="26"/>
      <c r="W10" s="26"/>
      <c r="X10" s="26"/>
      <c r="Y10" s="47"/>
      <c r="Z10" s="47"/>
      <c r="AA10" s="44">
        <f t="shared" si="3"/>
        <v>0</v>
      </c>
      <c r="AB10" s="26"/>
      <c r="AC10" s="26"/>
      <c r="AD10" s="26"/>
      <c r="AE10" s="47"/>
      <c r="AF10" s="47"/>
      <c r="AG10" s="44">
        <f t="shared" si="4"/>
        <v>0</v>
      </c>
      <c r="AH10" s="26"/>
      <c r="AI10" s="26"/>
      <c r="AJ10" s="26"/>
      <c r="AK10" s="47"/>
      <c r="AL10" s="47"/>
      <c r="AM10" s="44">
        <f t="shared" si="5"/>
        <v>0</v>
      </c>
      <c r="AN10" s="26"/>
      <c r="AO10" s="26"/>
      <c r="AP10" s="26"/>
      <c r="AQ10" s="47"/>
      <c r="AR10" s="47"/>
      <c r="AS10" s="44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4">
        <f t="shared" si="8"/>
        <v>0</v>
      </c>
      <c r="BF10" s="26"/>
    </row>
    <row r="11" spans="1:58" ht="15.75" x14ac:dyDescent="0.25">
      <c r="A11" s="21">
        <v>1</v>
      </c>
      <c r="B11" s="26" t="s">
        <v>76</v>
      </c>
      <c r="C11" s="50" t="s">
        <v>70</v>
      </c>
      <c r="D11" s="46"/>
      <c r="E11" s="26"/>
      <c r="F11" s="26"/>
      <c r="G11" s="47"/>
      <c r="H11" s="47"/>
      <c r="I11" s="44">
        <f t="shared" si="0"/>
        <v>0</v>
      </c>
      <c r="J11" s="26"/>
      <c r="K11" s="26"/>
      <c r="L11" s="26"/>
      <c r="M11" s="47"/>
      <c r="N11" s="47"/>
      <c r="O11" s="44">
        <f t="shared" si="1"/>
        <v>0</v>
      </c>
      <c r="P11" s="26"/>
      <c r="Q11" s="26"/>
      <c r="R11" s="26"/>
      <c r="S11" s="47"/>
      <c r="T11" s="47"/>
      <c r="U11" s="44">
        <f t="shared" si="2"/>
        <v>0</v>
      </c>
      <c r="V11" s="26"/>
      <c r="W11" s="26"/>
      <c r="X11" s="26"/>
      <c r="Y11" s="47"/>
      <c r="Z11" s="47"/>
      <c r="AA11" s="44">
        <f t="shared" si="3"/>
        <v>0</v>
      </c>
      <c r="AB11" s="26"/>
      <c r="AC11" s="26"/>
      <c r="AD11" s="26"/>
      <c r="AE11" s="47"/>
      <c r="AF11" s="47"/>
      <c r="AG11" s="44">
        <f t="shared" si="4"/>
        <v>0</v>
      </c>
      <c r="AH11" s="26"/>
      <c r="AI11" s="26"/>
      <c r="AJ11" s="26"/>
      <c r="AK11" s="47"/>
      <c r="AL11" s="47"/>
      <c r="AM11" s="44">
        <f t="shared" si="5"/>
        <v>0</v>
      </c>
      <c r="AN11" s="26"/>
      <c r="AO11" s="26"/>
      <c r="AP11" s="26"/>
      <c r="AQ11" s="47"/>
      <c r="AR11" s="47"/>
      <c r="AS11" s="44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/>
      <c r="BC11" s="47"/>
      <c r="BD11" s="49"/>
      <c r="BE11" s="44">
        <f t="shared" si="8"/>
        <v>0</v>
      </c>
      <c r="BF11" s="26"/>
    </row>
    <row r="12" spans="1:58" ht="15.75" x14ac:dyDescent="0.25">
      <c r="A12" s="21">
        <v>1</v>
      </c>
      <c r="B12" s="26" t="s">
        <v>77</v>
      </c>
      <c r="C12" s="50" t="s">
        <v>70</v>
      </c>
      <c r="D12" s="46"/>
      <c r="E12" s="26"/>
      <c r="F12" s="26" t="s">
        <v>49</v>
      </c>
      <c r="G12" s="47"/>
      <c r="H12" s="47"/>
      <c r="I12" s="44">
        <f t="shared" si="0"/>
        <v>1</v>
      </c>
      <c r="J12" s="26"/>
      <c r="K12" s="26"/>
      <c r="L12" s="26"/>
      <c r="M12" s="47" t="s">
        <v>49</v>
      </c>
      <c r="N12" s="47"/>
      <c r="O12" s="44">
        <f t="shared" si="1"/>
        <v>1</v>
      </c>
      <c r="P12" s="26"/>
      <c r="Q12" s="26"/>
      <c r="R12" s="26"/>
      <c r="S12" s="47" t="s">
        <v>49</v>
      </c>
      <c r="T12" s="47"/>
      <c r="U12" s="44">
        <f t="shared" si="2"/>
        <v>1</v>
      </c>
      <c r="V12" s="26"/>
      <c r="W12" s="26"/>
      <c r="X12" s="26" t="s">
        <v>49</v>
      </c>
      <c r="Y12" s="47"/>
      <c r="Z12" s="47"/>
      <c r="AA12" s="44">
        <f t="shared" si="3"/>
        <v>1</v>
      </c>
      <c r="AB12" s="26"/>
      <c r="AC12" s="26"/>
      <c r="AD12" s="26"/>
      <c r="AE12" s="47"/>
      <c r="AF12" s="47"/>
      <c r="AG12" s="44">
        <f t="shared" si="4"/>
        <v>0</v>
      </c>
      <c r="AH12" s="26"/>
      <c r="AI12" s="26" t="s">
        <v>49</v>
      </c>
      <c r="AJ12" s="26"/>
      <c r="AK12" s="47"/>
      <c r="AL12" s="47"/>
      <c r="AM12" s="44">
        <f t="shared" si="5"/>
        <v>1</v>
      </c>
      <c r="AN12" s="26" t="s">
        <v>49</v>
      </c>
      <c r="AO12" s="26"/>
      <c r="AP12" s="26"/>
      <c r="AQ12" s="47"/>
      <c r="AR12" s="47"/>
      <c r="AS12" s="44">
        <f t="shared" si="6"/>
        <v>1</v>
      </c>
      <c r="AT12" s="26"/>
      <c r="AU12" s="26"/>
      <c r="AV12" s="26" t="s">
        <v>49</v>
      </c>
      <c r="AW12" s="47"/>
      <c r="AX12" s="47"/>
      <c r="AY12" s="48">
        <f t="shared" si="7"/>
        <v>1</v>
      </c>
      <c r="AZ12" s="26"/>
      <c r="BA12" s="26" t="s">
        <v>49</v>
      </c>
      <c r="BB12" s="26"/>
      <c r="BC12" s="47"/>
      <c r="BD12" s="49"/>
      <c r="BE12" s="44">
        <f t="shared" si="8"/>
        <v>1</v>
      </c>
      <c r="BF12" s="26" t="s">
        <v>49</v>
      </c>
    </row>
    <row r="13" spans="1:58" ht="15.75" x14ac:dyDescent="0.25">
      <c r="A13" s="21">
        <v>1</v>
      </c>
      <c r="B13" s="26" t="s">
        <v>78</v>
      </c>
      <c r="C13" s="50" t="s">
        <v>70</v>
      </c>
      <c r="D13" s="46"/>
      <c r="E13" s="26"/>
      <c r="F13" s="26"/>
      <c r="G13" s="47"/>
      <c r="H13" s="47"/>
      <c r="I13" s="44">
        <f t="shared" si="0"/>
        <v>0</v>
      </c>
      <c r="J13" s="26" t="s">
        <v>49</v>
      </c>
      <c r="K13" s="26"/>
      <c r="L13" s="26"/>
      <c r="M13" s="47"/>
      <c r="N13" s="47"/>
      <c r="O13" s="44">
        <f t="shared" si="1"/>
        <v>1</v>
      </c>
      <c r="P13" s="26"/>
      <c r="Q13" s="26"/>
      <c r="R13" s="26"/>
      <c r="S13" s="47"/>
      <c r="T13" s="47"/>
      <c r="U13" s="44">
        <f t="shared" si="2"/>
        <v>0</v>
      </c>
      <c r="V13" s="26"/>
      <c r="W13" s="26"/>
      <c r="X13" s="26"/>
      <c r="Y13" s="47"/>
      <c r="Z13" s="47"/>
      <c r="AA13" s="44">
        <f t="shared" si="3"/>
        <v>0</v>
      </c>
      <c r="AB13" s="26"/>
      <c r="AC13" s="26"/>
      <c r="AD13" s="26"/>
      <c r="AE13" s="47" t="s">
        <v>49</v>
      </c>
      <c r="AF13" s="47"/>
      <c r="AG13" s="44">
        <f t="shared" si="4"/>
        <v>1</v>
      </c>
      <c r="AH13" s="26"/>
      <c r="AI13" s="26"/>
      <c r="AJ13" s="26"/>
      <c r="AK13" s="47"/>
      <c r="AL13" s="47"/>
      <c r="AM13" s="44">
        <f t="shared" si="5"/>
        <v>0</v>
      </c>
      <c r="AN13" s="26"/>
      <c r="AO13" s="26"/>
      <c r="AP13" s="26"/>
      <c r="AQ13" s="47"/>
      <c r="AR13" s="47"/>
      <c r="AS13" s="44">
        <f t="shared" si="6"/>
        <v>0</v>
      </c>
      <c r="AT13" s="26"/>
      <c r="AU13" s="26"/>
      <c r="AV13" s="26"/>
      <c r="AW13" s="47"/>
      <c r="AX13" s="47"/>
      <c r="AY13" s="48">
        <f t="shared" si="7"/>
        <v>0</v>
      </c>
      <c r="AZ13" s="26"/>
      <c r="BA13" s="26" t="s">
        <v>49</v>
      </c>
      <c r="BB13" s="26"/>
      <c r="BC13" s="47"/>
      <c r="BD13" s="49"/>
      <c r="BE13" s="44">
        <f t="shared" si="8"/>
        <v>1</v>
      </c>
      <c r="BF13" s="26" t="s">
        <v>49</v>
      </c>
    </row>
    <row r="14" spans="1:58" ht="15.75" x14ac:dyDescent="0.25">
      <c r="A14" s="21">
        <v>1</v>
      </c>
      <c r="B14" s="4" t="s">
        <v>79</v>
      </c>
      <c r="C14" s="50" t="s">
        <v>70</v>
      </c>
      <c r="D14" s="46"/>
      <c r="E14" s="26"/>
      <c r="F14" s="26"/>
      <c r="G14" s="47"/>
      <c r="H14" s="47"/>
      <c r="I14" s="44">
        <f t="shared" si="0"/>
        <v>0</v>
      </c>
      <c r="J14" s="26"/>
      <c r="K14" s="26"/>
      <c r="L14" s="26"/>
      <c r="M14" s="47"/>
      <c r="N14" s="47"/>
      <c r="O14" s="44">
        <f t="shared" si="1"/>
        <v>0</v>
      </c>
      <c r="P14" s="26"/>
      <c r="Q14" s="26"/>
      <c r="R14" s="26"/>
      <c r="S14" s="47"/>
      <c r="T14" s="47"/>
      <c r="U14" s="44">
        <f t="shared" si="2"/>
        <v>0</v>
      </c>
      <c r="V14" s="26"/>
      <c r="W14" s="26"/>
      <c r="X14" s="26"/>
      <c r="Y14" s="47"/>
      <c r="Z14" s="47"/>
      <c r="AA14" s="44">
        <f t="shared" si="3"/>
        <v>0</v>
      </c>
      <c r="AB14" s="26"/>
      <c r="AC14" s="26"/>
      <c r="AD14" s="26"/>
      <c r="AE14" s="47"/>
      <c r="AF14" s="47"/>
      <c r="AG14" s="44">
        <f t="shared" si="4"/>
        <v>0</v>
      </c>
      <c r="AH14" s="26"/>
      <c r="AI14" s="26"/>
      <c r="AJ14" s="26"/>
      <c r="AK14" s="47"/>
      <c r="AL14" s="47"/>
      <c r="AM14" s="44">
        <f t="shared" si="5"/>
        <v>0</v>
      </c>
      <c r="AN14" s="26"/>
      <c r="AO14" s="26"/>
      <c r="AP14" s="26"/>
      <c r="AQ14" s="47"/>
      <c r="AR14" s="47"/>
      <c r="AS14" s="44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/>
      <c r="BD14" s="49"/>
      <c r="BE14" s="44">
        <f t="shared" si="8"/>
        <v>0</v>
      </c>
      <c r="BF14" s="26"/>
    </row>
    <row r="15" spans="1:58" ht="15.75" x14ac:dyDescent="0.25">
      <c r="A15" s="21">
        <v>1</v>
      </c>
      <c r="B15" s="26" t="s">
        <v>80</v>
      </c>
      <c r="C15" s="50" t="s">
        <v>70</v>
      </c>
      <c r="D15" s="46"/>
      <c r="E15" s="26"/>
      <c r="F15" s="26"/>
      <c r="G15" s="47"/>
      <c r="H15" s="47"/>
      <c r="I15" s="44">
        <f t="shared" si="0"/>
        <v>0</v>
      </c>
      <c r="J15" s="26"/>
      <c r="K15" s="26"/>
      <c r="L15" s="26"/>
      <c r="M15" s="47"/>
      <c r="N15" s="47"/>
      <c r="O15" s="44">
        <f t="shared" si="1"/>
        <v>0</v>
      </c>
      <c r="P15" s="26"/>
      <c r="Q15" s="26"/>
      <c r="R15" s="26"/>
      <c r="S15" s="47"/>
      <c r="T15" s="47"/>
      <c r="U15" s="44">
        <f t="shared" si="2"/>
        <v>0</v>
      </c>
      <c r="V15" s="26"/>
      <c r="W15" s="26"/>
      <c r="X15" s="26"/>
      <c r="Y15" s="47"/>
      <c r="Z15" s="47"/>
      <c r="AA15" s="44">
        <f t="shared" si="3"/>
        <v>0</v>
      </c>
      <c r="AB15" s="26"/>
      <c r="AC15" s="26"/>
      <c r="AD15" s="26"/>
      <c r="AE15" s="47"/>
      <c r="AF15" s="47"/>
      <c r="AG15" s="44">
        <f t="shared" si="4"/>
        <v>0</v>
      </c>
      <c r="AH15" s="26"/>
      <c r="AI15" s="26"/>
      <c r="AJ15" s="26"/>
      <c r="AK15" s="47"/>
      <c r="AL15" s="47"/>
      <c r="AM15" s="44">
        <f t="shared" si="5"/>
        <v>0</v>
      </c>
      <c r="AN15" s="26"/>
      <c r="AO15" s="26"/>
      <c r="AP15" s="26"/>
      <c r="AQ15" s="47"/>
      <c r="AR15" s="47"/>
      <c r="AS15" s="44">
        <f t="shared" si="6"/>
        <v>0</v>
      </c>
      <c r="AT15" s="26"/>
      <c r="AU15" s="26"/>
      <c r="AV15" s="26"/>
      <c r="AW15" s="47"/>
      <c r="AX15" s="47" t="s">
        <v>49</v>
      </c>
      <c r="AY15" s="48">
        <f t="shared" si="7"/>
        <v>1</v>
      </c>
      <c r="AZ15" s="26"/>
      <c r="BA15" s="26"/>
      <c r="BB15" s="26"/>
      <c r="BC15" s="47"/>
      <c r="BD15" s="49"/>
      <c r="BE15" s="44">
        <f t="shared" si="8"/>
        <v>0</v>
      </c>
      <c r="BF15" s="26" t="s">
        <v>49</v>
      </c>
    </row>
    <row r="16" spans="1:58" ht="15.75" x14ac:dyDescent="0.25">
      <c r="A16" s="21">
        <v>1</v>
      </c>
      <c r="B16" s="26" t="s">
        <v>81</v>
      </c>
      <c r="C16" s="50" t="s">
        <v>70</v>
      </c>
      <c r="D16" s="46"/>
      <c r="E16" s="26"/>
      <c r="F16" s="26"/>
      <c r="G16" s="47"/>
      <c r="H16" s="47"/>
      <c r="I16" s="44">
        <f t="shared" si="0"/>
        <v>0</v>
      </c>
      <c r="J16" s="26"/>
      <c r="K16" s="26"/>
      <c r="L16" s="26"/>
      <c r="M16" s="47"/>
      <c r="N16" s="47"/>
      <c r="O16" s="44">
        <f t="shared" si="1"/>
        <v>0</v>
      </c>
      <c r="P16" s="26"/>
      <c r="Q16" s="26"/>
      <c r="R16" s="26"/>
      <c r="S16" s="47"/>
      <c r="T16" s="47"/>
      <c r="U16" s="44">
        <f t="shared" si="2"/>
        <v>0</v>
      </c>
      <c r="V16" s="26"/>
      <c r="W16" s="26"/>
      <c r="X16" s="26"/>
      <c r="Y16" s="47"/>
      <c r="Z16" s="47"/>
      <c r="AA16" s="44">
        <f t="shared" si="3"/>
        <v>0</v>
      </c>
      <c r="AB16" s="26"/>
      <c r="AC16" s="26"/>
      <c r="AD16" s="26"/>
      <c r="AE16" s="47"/>
      <c r="AF16" s="47"/>
      <c r="AG16" s="44">
        <f t="shared" si="4"/>
        <v>0</v>
      </c>
      <c r="AH16" s="26"/>
      <c r="AI16" s="26"/>
      <c r="AJ16" s="26"/>
      <c r="AK16" s="47"/>
      <c r="AL16" s="47"/>
      <c r="AM16" s="44">
        <f t="shared" si="5"/>
        <v>0</v>
      </c>
      <c r="AN16" s="26"/>
      <c r="AO16" s="26"/>
      <c r="AP16" s="26"/>
      <c r="AQ16" s="47"/>
      <c r="AR16" s="47"/>
      <c r="AS16" s="44">
        <f t="shared" si="6"/>
        <v>0</v>
      </c>
      <c r="AT16" s="26"/>
      <c r="AU16" s="26"/>
      <c r="AV16" s="26"/>
      <c r="AW16" s="47"/>
      <c r="AX16" s="47" t="s">
        <v>49</v>
      </c>
      <c r="AY16" s="48">
        <f t="shared" si="7"/>
        <v>1</v>
      </c>
      <c r="AZ16" s="26"/>
      <c r="BA16" s="26"/>
      <c r="BB16" s="26"/>
      <c r="BC16" s="47"/>
      <c r="BD16" s="49"/>
      <c r="BE16" s="44">
        <f t="shared" si="8"/>
        <v>0</v>
      </c>
      <c r="BF16" s="26" t="s">
        <v>49</v>
      </c>
    </row>
    <row r="17" spans="1:58" ht="15.75" x14ac:dyDescent="0.25">
      <c r="A17" s="21">
        <v>1</v>
      </c>
      <c r="B17" s="26" t="s">
        <v>82</v>
      </c>
      <c r="C17" s="50" t="s">
        <v>70</v>
      </c>
      <c r="D17" s="46"/>
      <c r="E17" s="26"/>
      <c r="F17" s="26"/>
      <c r="G17" s="47"/>
      <c r="H17" s="47"/>
      <c r="I17" s="44">
        <f t="shared" si="0"/>
        <v>0</v>
      </c>
      <c r="J17" s="26"/>
      <c r="K17" s="26"/>
      <c r="L17" s="26"/>
      <c r="M17" s="47"/>
      <c r="N17" s="47"/>
      <c r="O17" s="44">
        <f t="shared" si="1"/>
        <v>0</v>
      </c>
      <c r="P17" s="26"/>
      <c r="Q17" s="26"/>
      <c r="R17" s="26"/>
      <c r="S17" s="47"/>
      <c r="T17" s="47"/>
      <c r="U17" s="44">
        <f t="shared" si="2"/>
        <v>0</v>
      </c>
      <c r="V17" s="26"/>
      <c r="W17" s="26"/>
      <c r="X17" s="26"/>
      <c r="Y17" s="47"/>
      <c r="Z17" s="47"/>
      <c r="AA17" s="44">
        <f t="shared" si="3"/>
        <v>0</v>
      </c>
      <c r="AB17" s="26"/>
      <c r="AC17" s="26"/>
      <c r="AD17" s="26"/>
      <c r="AE17" s="47"/>
      <c r="AF17" s="47"/>
      <c r="AG17" s="44">
        <f t="shared" si="4"/>
        <v>0</v>
      </c>
      <c r="AH17" s="26"/>
      <c r="AI17" s="26"/>
      <c r="AJ17" s="26"/>
      <c r="AK17" s="47"/>
      <c r="AL17" s="47"/>
      <c r="AM17" s="44">
        <f t="shared" si="5"/>
        <v>0</v>
      </c>
      <c r="AN17" s="26"/>
      <c r="AO17" s="26"/>
      <c r="AP17" s="26"/>
      <c r="AQ17" s="47"/>
      <c r="AR17" s="47"/>
      <c r="AS17" s="44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 t="s">
        <v>49</v>
      </c>
      <c r="BC17" s="47"/>
      <c r="BD17" s="49"/>
      <c r="BE17" s="44">
        <f t="shared" si="8"/>
        <v>1</v>
      </c>
      <c r="BF17" s="26" t="s">
        <v>49</v>
      </c>
    </row>
    <row r="18" spans="1:58" ht="15.75" x14ac:dyDescent="0.25">
      <c r="A18" s="21">
        <v>1</v>
      </c>
      <c r="B18" s="26" t="s">
        <v>83</v>
      </c>
      <c r="C18" s="50" t="s">
        <v>70</v>
      </c>
      <c r="D18" s="46"/>
      <c r="E18" s="26"/>
      <c r="F18" s="26"/>
      <c r="G18" s="47"/>
      <c r="H18" s="47"/>
      <c r="I18" s="44">
        <f t="shared" si="0"/>
        <v>0</v>
      </c>
      <c r="J18" s="26"/>
      <c r="K18" s="26"/>
      <c r="L18" s="26"/>
      <c r="M18" s="47"/>
      <c r="N18" s="47"/>
      <c r="O18" s="44">
        <f t="shared" si="1"/>
        <v>0</v>
      </c>
      <c r="P18" s="26"/>
      <c r="Q18" s="26"/>
      <c r="R18" s="26"/>
      <c r="S18" s="47"/>
      <c r="T18" s="47"/>
      <c r="U18" s="44">
        <f t="shared" si="2"/>
        <v>0</v>
      </c>
      <c r="V18" s="26"/>
      <c r="W18" s="26"/>
      <c r="X18" s="26"/>
      <c r="Y18" s="47"/>
      <c r="Z18" s="47"/>
      <c r="AA18" s="44">
        <f t="shared" si="3"/>
        <v>0</v>
      </c>
      <c r="AB18" s="26"/>
      <c r="AC18" s="26"/>
      <c r="AD18" s="26"/>
      <c r="AE18" s="47"/>
      <c r="AF18" s="47"/>
      <c r="AG18" s="44">
        <f t="shared" si="4"/>
        <v>0</v>
      </c>
      <c r="AH18" s="26"/>
      <c r="AI18" s="26"/>
      <c r="AJ18" s="26"/>
      <c r="AK18" s="47"/>
      <c r="AL18" s="47"/>
      <c r="AM18" s="44">
        <f t="shared" si="5"/>
        <v>0</v>
      </c>
      <c r="AN18" s="26"/>
      <c r="AO18" s="26"/>
      <c r="AP18" s="26"/>
      <c r="AQ18" s="47"/>
      <c r="AR18" s="47"/>
      <c r="AS18" s="44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4">
        <f t="shared" si="8"/>
        <v>0</v>
      </c>
      <c r="BF18" s="26"/>
    </row>
    <row r="19" spans="1:58" ht="15.75" x14ac:dyDescent="0.25">
      <c r="A19" s="21">
        <v>1</v>
      </c>
      <c r="B19" s="50" t="s">
        <v>84</v>
      </c>
      <c r="C19" s="50" t="s">
        <v>70</v>
      </c>
      <c r="D19" s="51"/>
      <c r="E19" s="52"/>
      <c r="F19" s="52"/>
      <c r="G19" s="53"/>
      <c r="H19" s="53"/>
      <c r="I19" s="44">
        <f t="shared" si="0"/>
        <v>0</v>
      </c>
      <c r="J19" s="52"/>
      <c r="K19" s="52"/>
      <c r="L19" s="52"/>
      <c r="M19" s="53"/>
      <c r="N19" s="53"/>
      <c r="O19" s="44">
        <f t="shared" si="1"/>
        <v>0</v>
      </c>
      <c r="P19" s="52"/>
      <c r="Q19" s="52"/>
      <c r="R19" s="52"/>
      <c r="S19" s="53"/>
      <c r="T19" s="53"/>
      <c r="U19" s="44">
        <f t="shared" si="2"/>
        <v>0</v>
      </c>
      <c r="V19" s="52"/>
      <c r="W19" s="52"/>
      <c r="X19" s="52"/>
      <c r="Y19" s="53"/>
      <c r="Z19" s="53"/>
      <c r="AA19" s="44">
        <f t="shared" si="3"/>
        <v>0</v>
      </c>
      <c r="AB19" s="52"/>
      <c r="AC19" s="52"/>
      <c r="AD19" s="52"/>
      <c r="AE19" s="53"/>
      <c r="AF19" s="53"/>
      <c r="AG19" s="44">
        <f t="shared" si="4"/>
        <v>0</v>
      </c>
      <c r="AH19" s="52"/>
      <c r="AI19" s="52"/>
      <c r="AJ19" s="52"/>
      <c r="AK19" s="53"/>
      <c r="AL19" s="53"/>
      <c r="AM19" s="44">
        <f t="shared" si="5"/>
        <v>0</v>
      </c>
      <c r="AN19" s="52"/>
      <c r="AO19" s="52"/>
      <c r="AP19" s="52"/>
      <c r="AQ19" s="53"/>
      <c r="AR19" s="53"/>
      <c r="AS19" s="44">
        <f t="shared" si="6"/>
        <v>0</v>
      </c>
      <c r="AT19" s="52"/>
      <c r="AU19" s="52"/>
      <c r="AV19" s="52"/>
      <c r="AW19" s="53"/>
      <c r="AX19" s="53"/>
      <c r="AY19" s="48">
        <f t="shared" si="7"/>
        <v>0</v>
      </c>
      <c r="AZ19" s="52"/>
      <c r="BA19" s="52"/>
      <c r="BB19" s="52"/>
      <c r="BC19" s="53"/>
      <c r="BD19" s="54"/>
      <c r="BE19" s="44">
        <f t="shared" si="8"/>
        <v>0</v>
      </c>
      <c r="BF19" s="26"/>
    </row>
    <row r="20" spans="1:58" ht="15.75" x14ac:dyDescent="0.25">
      <c r="A20" s="21">
        <v>1</v>
      </c>
      <c r="B20" s="55"/>
      <c r="C20" s="56"/>
      <c r="D20" s="57"/>
      <c r="E20" s="58"/>
      <c r="F20" s="58"/>
      <c r="G20" s="58"/>
      <c r="H20" s="58"/>
      <c r="I20" s="58">
        <f>SUM(I7:I19)</f>
        <v>3</v>
      </c>
      <c r="J20" s="58"/>
      <c r="K20" s="58"/>
      <c r="L20" s="58"/>
      <c r="M20" s="58"/>
      <c r="N20" s="58"/>
      <c r="O20" s="58">
        <f>SUM(O7:O19)</f>
        <v>4</v>
      </c>
      <c r="P20" s="58"/>
      <c r="Q20" s="58"/>
      <c r="R20" s="58"/>
      <c r="S20" s="58"/>
      <c r="T20" s="58"/>
      <c r="U20" s="58">
        <f>SUM(U7:U19)</f>
        <v>2</v>
      </c>
      <c r="V20" s="58"/>
      <c r="W20" s="58"/>
      <c r="X20" s="58"/>
      <c r="Y20" s="58"/>
      <c r="Z20" s="58"/>
      <c r="AA20" s="58">
        <f>SUM(AA7:AA19)</f>
        <v>3</v>
      </c>
      <c r="AB20" s="58"/>
      <c r="AC20" s="58"/>
      <c r="AD20" s="58"/>
      <c r="AE20" s="58"/>
      <c r="AF20" s="58"/>
      <c r="AG20" s="58">
        <f>SUM(AG7:AG19)</f>
        <v>3</v>
      </c>
      <c r="AH20" s="58"/>
      <c r="AI20" s="58"/>
      <c r="AJ20" s="58"/>
      <c r="AK20" s="58"/>
      <c r="AL20" s="58"/>
      <c r="AM20" s="58">
        <f>SUM(AM7:AM19)</f>
        <v>2</v>
      </c>
      <c r="AN20" s="58"/>
      <c r="AO20" s="58"/>
      <c r="AP20" s="58"/>
      <c r="AQ20" s="58"/>
      <c r="AR20" s="58"/>
      <c r="AS20" s="58">
        <f>SUM(AS7:AS19)</f>
        <v>3</v>
      </c>
      <c r="AT20" s="58"/>
      <c r="AU20" s="58"/>
      <c r="AV20" s="58"/>
      <c r="AW20" s="58"/>
      <c r="AX20" s="58"/>
      <c r="AY20" s="58">
        <f>SUM(AY7:AY19)</f>
        <v>5</v>
      </c>
      <c r="AZ20" s="58"/>
      <c r="BA20" s="58"/>
      <c r="BB20" s="58"/>
      <c r="BC20" s="58"/>
      <c r="BD20" s="58"/>
      <c r="BE20" s="58">
        <f>SUM(BE7:BE19)</f>
        <v>5</v>
      </c>
      <c r="BF20" s="58">
        <f>COUNTIF(BF7:BF19,"*")</f>
        <v>7</v>
      </c>
    </row>
    <row r="21" spans="1:58" ht="15.75" x14ac:dyDescent="0.25">
      <c r="A21" s="21">
        <v>2</v>
      </c>
      <c r="B21" s="80" t="str">
        <f>"Буква (или иное название) класса "&amp;A21&amp;":"</f>
        <v>Буква (или иное название) класса 2:</v>
      </c>
      <c r="C21" s="81"/>
      <c r="D21" s="85" t="s">
        <v>85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1"/>
      <c r="BF21" s="39"/>
    </row>
    <row r="22" spans="1:58" ht="15.75" x14ac:dyDescent="0.25">
      <c r="A22" s="21">
        <v>2</v>
      </c>
      <c r="B22" s="40" t="s">
        <v>72</v>
      </c>
      <c r="C22" s="41" t="s">
        <v>70</v>
      </c>
      <c r="D22" s="42"/>
      <c r="E22" s="40"/>
      <c r="F22" s="40" t="s">
        <v>49</v>
      </c>
      <c r="G22" s="43"/>
      <c r="H22" s="43"/>
      <c r="I22" s="44">
        <f t="shared" ref="I22:I34" si="9">COUNTA(D22:H22)</f>
        <v>1</v>
      </c>
      <c r="J22" s="40"/>
      <c r="K22" s="40"/>
      <c r="L22" s="40"/>
      <c r="M22" s="43" t="s">
        <v>49</v>
      </c>
      <c r="N22" s="43"/>
      <c r="O22" s="44">
        <f t="shared" ref="O22:O34" si="10">COUNTA(J22:N22)</f>
        <v>1</v>
      </c>
      <c r="P22" s="40"/>
      <c r="Q22" s="40"/>
      <c r="R22" s="40" t="s">
        <v>49</v>
      </c>
      <c r="S22" s="43"/>
      <c r="T22" s="43"/>
      <c r="U22" s="44">
        <f t="shared" ref="U22:U34" si="11">COUNTA(P22:T22)</f>
        <v>1</v>
      </c>
      <c r="V22" s="40"/>
      <c r="W22" s="40"/>
      <c r="X22" s="40" t="s">
        <v>49</v>
      </c>
      <c r="Y22" s="43"/>
      <c r="Z22" s="43"/>
      <c r="AA22" s="44">
        <f t="shared" ref="AA22:AA34" si="12">COUNTA(V22:Z22)</f>
        <v>1</v>
      </c>
      <c r="AB22" s="40"/>
      <c r="AC22" s="40"/>
      <c r="AD22" s="40" t="s">
        <v>49</v>
      </c>
      <c r="AE22" s="43"/>
      <c r="AF22" s="43"/>
      <c r="AG22" s="44">
        <f t="shared" ref="AG22:AG34" si="13">COUNTA(AB22:AF22)</f>
        <v>1</v>
      </c>
      <c r="AH22" s="40"/>
      <c r="AI22" s="40"/>
      <c r="AJ22" s="40" t="s">
        <v>49</v>
      </c>
      <c r="AK22" s="43"/>
      <c r="AL22" s="43"/>
      <c r="AM22" s="44">
        <f t="shared" ref="AM22:AM34" si="14">COUNTA(AH22:AL22)</f>
        <v>1</v>
      </c>
      <c r="AN22" s="40" t="s">
        <v>49</v>
      </c>
      <c r="AO22" s="40"/>
      <c r="AP22" s="40"/>
      <c r="AQ22" s="43" t="s">
        <v>49</v>
      </c>
      <c r="AR22" s="43"/>
      <c r="AS22" s="44">
        <f t="shared" ref="AS22:AS34" si="15">COUNTA(AN22:AR22)</f>
        <v>2</v>
      </c>
      <c r="AT22" s="40"/>
      <c r="AU22" s="40"/>
      <c r="AV22" s="40" t="s">
        <v>49</v>
      </c>
      <c r="AW22" s="43"/>
      <c r="AX22" s="43"/>
      <c r="AY22" s="44">
        <f t="shared" ref="AY22:AY34" si="16">COUNTA(AT22:AX22)</f>
        <v>1</v>
      </c>
      <c r="AZ22" s="40"/>
      <c r="BA22" s="40"/>
      <c r="BB22" s="40" t="s">
        <v>49</v>
      </c>
      <c r="BC22" s="43"/>
      <c r="BD22" s="45"/>
      <c r="BE22" s="44">
        <f t="shared" ref="BE22:BE34" si="17">COUNTA(AZ22:BD22)</f>
        <v>1</v>
      </c>
      <c r="BF22" s="40" t="s">
        <v>49</v>
      </c>
    </row>
    <row r="23" spans="1:58" ht="15.75" x14ac:dyDescent="0.25">
      <c r="A23" s="21">
        <v>2</v>
      </c>
      <c r="B23" s="26" t="s">
        <v>73</v>
      </c>
      <c r="C23" s="50" t="s">
        <v>70</v>
      </c>
      <c r="D23" s="46"/>
      <c r="E23" s="26"/>
      <c r="F23" s="26"/>
      <c r="G23" s="47"/>
      <c r="H23" s="47" t="s">
        <v>49</v>
      </c>
      <c r="I23" s="44">
        <f t="shared" si="9"/>
        <v>1</v>
      </c>
      <c r="J23" s="26"/>
      <c r="K23" s="26"/>
      <c r="L23" s="26" t="s">
        <v>49</v>
      </c>
      <c r="M23" s="47"/>
      <c r="N23" s="47"/>
      <c r="O23" s="44">
        <f t="shared" si="10"/>
        <v>1</v>
      </c>
      <c r="P23" s="26"/>
      <c r="Q23" s="26"/>
      <c r="R23" s="26"/>
      <c r="S23" s="47"/>
      <c r="T23" s="47"/>
      <c r="U23" s="44">
        <f t="shared" si="11"/>
        <v>0</v>
      </c>
      <c r="V23" s="26"/>
      <c r="W23" s="26"/>
      <c r="X23" s="26"/>
      <c r="Y23" s="47" t="s">
        <v>49</v>
      </c>
      <c r="Z23" s="47"/>
      <c r="AA23" s="44">
        <f t="shared" si="12"/>
        <v>1</v>
      </c>
      <c r="AB23" s="26"/>
      <c r="AC23" s="26"/>
      <c r="AD23" s="26"/>
      <c r="AE23" s="47" t="s">
        <v>49</v>
      </c>
      <c r="AF23" s="47"/>
      <c r="AG23" s="44">
        <f t="shared" si="13"/>
        <v>1</v>
      </c>
      <c r="AH23" s="26"/>
      <c r="AI23" s="26"/>
      <c r="AJ23" s="26"/>
      <c r="AK23" s="47"/>
      <c r="AL23" s="47"/>
      <c r="AM23" s="44">
        <f t="shared" si="14"/>
        <v>0</v>
      </c>
      <c r="AN23" s="26"/>
      <c r="AO23" s="26"/>
      <c r="AP23" s="26"/>
      <c r="AQ23" s="47"/>
      <c r="AR23" s="47"/>
      <c r="AS23" s="44">
        <f t="shared" si="15"/>
        <v>0</v>
      </c>
      <c r="AT23" s="26"/>
      <c r="AU23" s="26" t="s">
        <v>49</v>
      </c>
      <c r="AV23" s="26"/>
      <c r="AW23" s="47"/>
      <c r="AX23" s="47"/>
      <c r="AY23" s="48">
        <f t="shared" si="16"/>
        <v>1</v>
      </c>
      <c r="AZ23" s="26"/>
      <c r="BA23" s="26"/>
      <c r="BB23" s="26" t="s">
        <v>49</v>
      </c>
      <c r="BC23" s="47"/>
      <c r="BD23" s="49"/>
      <c r="BE23" s="44">
        <f t="shared" si="17"/>
        <v>1</v>
      </c>
      <c r="BF23" s="26" t="s">
        <v>49</v>
      </c>
    </row>
    <row r="24" spans="1:58" ht="15.75" x14ac:dyDescent="0.25">
      <c r="A24" s="21">
        <v>2</v>
      </c>
      <c r="B24" s="26" t="s">
        <v>74</v>
      </c>
      <c r="C24" s="50" t="s">
        <v>70</v>
      </c>
      <c r="D24" s="46"/>
      <c r="E24" s="26"/>
      <c r="F24" s="26"/>
      <c r="G24" s="47"/>
      <c r="H24" s="47"/>
      <c r="I24" s="44">
        <f t="shared" si="9"/>
        <v>0</v>
      </c>
      <c r="J24" s="26"/>
      <c r="K24" s="26"/>
      <c r="L24" s="26"/>
      <c r="M24" s="47"/>
      <c r="N24" s="47"/>
      <c r="O24" s="44">
        <f t="shared" si="10"/>
        <v>0</v>
      </c>
      <c r="P24" s="26"/>
      <c r="Q24" s="26"/>
      <c r="R24" s="26"/>
      <c r="S24" s="47"/>
      <c r="T24" s="47"/>
      <c r="U24" s="44">
        <f t="shared" si="11"/>
        <v>0</v>
      </c>
      <c r="V24" s="26"/>
      <c r="W24" s="26"/>
      <c r="X24" s="26"/>
      <c r="Y24" s="47"/>
      <c r="Z24" s="47"/>
      <c r="AA24" s="44">
        <f t="shared" si="12"/>
        <v>0</v>
      </c>
      <c r="AB24" s="26"/>
      <c r="AC24" s="26"/>
      <c r="AD24" s="26"/>
      <c r="AE24" s="47"/>
      <c r="AF24" s="47"/>
      <c r="AG24" s="44">
        <f t="shared" si="13"/>
        <v>0</v>
      </c>
      <c r="AH24" s="26"/>
      <c r="AI24" s="26"/>
      <c r="AJ24" s="26"/>
      <c r="AK24" s="47"/>
      <c r="AL24" s="47"/>
      <c r="AM24" s="44">
        <f t="shared" si="14"/>
        <v>0</v>
      </c>
      <c r="AN24" s="26"/>
      <c r="AO24" s="26"/>
      <c r="AP24" s="26"/>
      <c r="AQ24" s="47"/>
      <c r="AR24" s="47"/>
      <c r="AS24" s="44">
        <f t="shared" si="15"/>
        <v>0</v>
      </c>
      <c r="AT24" s="26"/>
      <c r="AU24" s="26"/>
      <c r="AV24" s="26"/>
      <c r="AW24" s="47"/>
      <c r="AX24" s="47"/>
      <c r="AY24" s="48">
        <f t="shared" si="16"/>
        <v>0</v>
      </c>
      <c r="AZ24" s="26"/>
      <c r="BA24" s="26"/>
      <c r="BB24" s="26"/>
      <c r="BC24" s="47"/>
      <c r="BD24" s="49"/>
      <c r="BE24" s="44">
        <f t="shared" si="17"/>
        <v>0</v>
      </c>
      <c r="BF24" s="26"/>
    </row>
    <row r="25" spans="1:58" ht="15.75" x14ac:dyDescent="0.25">
      <c r="A25" s="21">
        <v>2</v>
      </c>
      <c r="B25" s="26" t="s">
        <v>75</v>
      </c>
      <c r="C25" s="50" t="s">
        <v>70</v>
      </c>
      <c r="D25" s="46"/>
      <c r="E25" s="26"/>
      <c r="F25" s="26"/>
      <c r="G25" s="47"/>
      <c r="H25" s="47"/>
      <c r="I25" s="44">
        <f t="shared" si="9"/>
        <v>0</v>
      </c>
      <c r="J25" s="26"/>
      <c r="K25" s="26"/>
      <c r="L25" s="26"/>
      <c r="M25" s="47"/>
      <c r="N25" s="47"/>
      <c r="O25" s="44">
        <f t="shared" si="10"/>
        <v>0</v>
      </c>
      <c r="P25" s="26"/>
      <c r="Q25" s="26"/>
      <c r="R25" s="26"/>
      <c r="S25" s="47"/>
      <c r="T25" s="47"/>
      <c r="U25" s="44">
        <f t="shared" si="11"/>
        <v>0</v>
      </c>
      <c r="V25" s="26"/>
      <c r="W25" s="26"/>
      <c r="X25" s="26"/>
      <c r="Y25" s="47"/>
      <c r="Z25" s="47"/>
      <c r="AA25" s="44">
        <f t="shared" si="12"/>
        <v>0</v>
      </c>
      <c r="AB25" s="26"/>
      <c r="AC25" s="26"/>
      <c r="AD25" s="26"/>
      <c r="AE25" s="47"/>
      <c r="AF25" s="47"/>
      <c r="AG25" s="44">
        <f t="shared" si="13"/>
        <v>0</v>
      </c>
      <c r="AH25" s="26"/>
      <c r="AI25" s="26"/>
      <c r="AJ25" s="26"/>
      <c r="AK25" s="47"/>
      <c r="AL25" s="47"/>
      <c r="AM25" s="44">
        <f t="shared" si="14"/>
        <v>0</v>
      </c>
      <c r="AN25" s="26"/>
      <c r="AO25" s="26"/>
      <c r="AP25" s="26"/>
      <c r="AQ25" s="47"/>
      <c r="AR25" s="47"/>
      <c r="AS25" s="44">
        <f t="shared" si="15"/>
        <v>0</v>
      </c>
      <c r="AT25" s="26"/>
      <c r="AU25" s="26"/>
      <c r="AV25" s="26"/>
      <c r="AW25" s="47"/>
      <c r="AX25" s="47"/>
      <c r="AY25" s="48">
        <f t="shared" si="16"/>
        <v>0</v>
      </c>
      <c r="AZ25" s="26"/>
      <c r="BA25" s="26"/>
      <c r="BB25" s="26"/>
      <c r="BC25" s="47"/>
      <c r="BD25" s="49"/>
      <c r="BE25" s="44">
        <f t="shared" si="17"/>
        <v>0</v>
      </c>
      <c r="BF25" s="26"/>
    </row>
    <row r="26" spans="1:58" ht="15.75" x14ac:dyDescent="0.25">
      <c r="A26" s="21">
        <v>2</v>
      </c>
      <c r="B26" s="26" t="s">
        <v>76</v>
      </c>
      <c r="C26" s="50" t="s">
        <v>70</v>
      </c>
      <c r="D26" s="46"/>
      <c r="E26" s="26"/>
      <c r="F26" s="26"/>
      <c r="G26" s="47"/>
      <c r="H26" s="47"/>
      <c r="I26" s="44">
        <f t="shared" si="9"/>
        <v>0</v>
      </c>
      <c r="J26" s="26"/>
      <c r="K26" s="26"/>
      <c r="L26" s="26"/>
      <c r="M26" s="47"/>
      <c r="N26" s="47"/>
      <c r="O26" s="44">
        <f t="shared" si="10"/>
        <v>0</v>
      </c>
      <c r="P26" s="26"/>
      <c r="Q26" s="26"/>
      <c r="R26" s="26"/>
      <c r="S26" s="47"/>
      <c r="T26" s="47"/>
      <c r="U26" s="44">
        <f t="shared" si="11"/>
        <v>0</v>
      </c>
      <c r="V26" s="26"/>
      <c r="W26" s="26"/>
      <c r="X26" s="26"/>
      <c r="Y26" s="47"/>
      <c r="Z26" s="47"/>
      <c r="AA26" s="44">
        <f t="shared" si="12"/>
        <v>0</v>
      </c>
      <c r="AB26" s="26"/>
      <c r="AC26" s="26"/>
      <c r="AD26" s="26"/>
      <c r="AE26" s="47"/>
      <c r="AF26" s="47"/>
      <c r="AG26" s="44">
        <f t="shared" si="13"/>
        <v>0</v>
      </c>
      <c r="AH26" s="26"/>
      <c r="AI26" s="26"/>
      <c r="AJ26" s="26"/>
      <c r="AK26" s="47"/>
      <c r="AL26" s="47"/>
      <c r="AM26" s="44">
        <f t="shared" si="14"/>
        <v>0</v>
      </c>
      <c r="AN26" s="26"/>
      <c r="AO26" s="26"/>
      <c r="AP26" s="26"/>
      <c r="AQ26" s="47"/>
      <c r="AR26" s="47"/>
      <c r="AS26" s="44">
        <f t="shared" si="15"/>
        <v>0</v>
      </c>
      <c r="AT26" s="26"/>
      <c r="AU26" s="26"/>
      <c r="AV26" s="26"/>
      <c r="AW26" s="47"/>
      <c r="AX26" s="47"/>
      <c r="AY26" s="48">
        <f t="shared" si="16"/>
        <v>0</v>
      </c>
      <c r="AZ26" s="26"/>
      <c r="BA26" s="26"/>
      <c r="BB26" s="26"/>
      <c r="BC26" s="47"/>
      <c r="BD26" s="49"/>
      <c r="BE26" s="44">
        <f t="shared" si="17"/>
        <v>0</v>
      </c>
      <c r="BF26" s="26"/>
    </row>
    <row r="27" spans="1:58" ht="15.75" x14ac:dyDescent="0.25">
      <c r="A27" s="21">
        <v>2</v>
      </c>
      <c r="B27" s="26" t="s">
        <v>77</v>
      </c>
      <c r="C27" s="50" t="s">
        <v>70</v>
      </c>
      <c r="D27" s="46"/>
      <c r="E27" s="26"/>
      <c r="F27" s="26" t="s">
        <v>49</v>
      </c>
      <c r="G27" s="47"/>
      <c r="H27" s="47"/>
      <c r="I27" s="44">
        <f t="shared" si="9"/>
        <v>1</v>
      </c>
      <c r="J27" s="26"/>
      <c r="K27" s="26"/>
      <c r="L27" s="26"/>
      <c r="M27" s="47" t="s">
        <v>49</v>
      </c>
      <c r="N27" s="47"/>
      <c r="O27" s="44">
        <f t="shared" si="10"/>
        <v>1</v>
      </c>
      <c r="P27" s="26"/>
      <c r="Q27" s="26"/>
      <c r="R27" s="26"/>
      <c r="S27" s="47" t="s">
        <v>49</v>
      </c>
      <c r="T27" s="47"/>
      <c r="U27" s="44">
        <f t="shared" si="11"/>
        <v>1</v>
      </c>
      <c r="V27" s="26"/>
      <c r="W27" s="26"/>
      <c r="X27" s="26" t="s">
        <v>49</v>
      </c>
      <c r="Y27" s="47"/>
      <c r="Z27" s="47"/>
      <c r="AA27" s="44">
        <f t="shared" si="12"/>
        <v>1</v>
      </c>
      <c r="AB27" s="26"/>
      <c r="AC27" s="26"/>
      <c r="AD27" s="26"/>
      <c r="AE27" s="47"/>
      <c r="AF27" s="47"/>
      <c r="AG27" s="44">
        <f t="shared" si="13"/>
        <v>0</v>
      </c>
      <c r="AH27" s="26"/>
      <c r="AI27" s="26" t="s">
        <v>49</v>
      </c>
      <c r="AJ27" s="26"/>
      <c r="AK27" s="47"/>
      <c r="AL27" s="47"/>
      <c r="AM27" s="44">
        <f t="shared" si="14"/>
        <v>1</v>
      </c>
      <c r="AN27" s="26" t="s">
        <v>49</v>
      </c>
      <c r="AO27" s="26"/>
      <c r="AP27" s="26"/>
      <c r="AQ27" s="47"/>
      <c r="AR27" s="47"/>
      <c r="AS27" s="44">
        <f t="shared" si="15"/>
        <v>1</v>
      </c>
      <c r="AT27" s="26"/>
      <c r="AU27" s="26"/>
      <c r="AV27" s="26" t="s">
        <v>49</v>
      </c>
      <c r="AW27" s="47"/>
      <c r="AX27" s="47"/>
      <c r="AY27" s="48">
        <f t="shared" si="16"/>
        <v>1</v>
      </c>
      <c r="AZ27" s="26"/>
      <c r="BA27" s="26" t="s">
        <v>49</v>
      </c>
      <c r="BB27" s="26"/>
      <c r="BC27" s="47"/>
      <c r="BD27" s="49"/>
      <c r="BE27" s="44">
        <f t="shared" si="17"/>
        <v>1</v>
      </c>
      <c r="BF27" s="26" t="s">
        <v>49</v>
      </c>
    </row>
    <row r="28" spans="1:58" ht="15.75" x14ac:dyDescent="0.25">
      <c r="A28" s="21">
        <v>2</v>
      </c>
      <c r="B28" s="26" t="s">
        <v>78</v>
      </c>
      <c r="C28" s="50" t="s">
        <v>70</v>
      </c>
      <c r="D28" s="46"/>
      <c r="E28" s="26"/>
      <c r="F28" s="26"/>
      <c r="G28" s="47"/>
      <c r="H28" s="47"/>
      <c r="I28" s="44">
        <f t="shared" si="9"/>
        <v>0</v>
      </c>
      <c r="J28" s="26" t="s">
        <v>49</v>
      </c>
      <c r="K28" s="26"/>
      <c r="L28" s="26"/>
      <c r="M28" s="47"/>
      <c r="N28" s="47"/>
      <c r="O28" s="44">
        <f t="shared" si="10"/>
        <v>1</v>
      </c>
      <c r="P28" s="26"/>
      <c r="Q28" s="26"/>
      <c r="R28" s="26"/>
      <c r="S28" s="47"/>
      <c r="T28" s="47"/>
      <c r="U28" s="44">
        <f t="shared" si="11"/>
        <v>0</v>
      </c>
      <c r="V28" s="26"/>
      <c r="W28" s="26"/>
      <c r="X28" s="26"/>
      <c r="Y28" s="47"/>
      <c r="Z28" s="47"/>
      <c r="AA28" s="44">
        <f t="shared" si="12"/>
        <v>0</v>
      </c>
      <c r="AB28" s="26"/>
      <c r="AC28" s="26"/>
      <c r="AD28" s="26"/>
      <c r="AE28" s="47" t="s">
        <v>49</v>
      </c>
      <c r="AF28" s="47"/>
      <c r="AG28" s="44">
        <f t="shared" si="13"/>
        <v>1</v>
      </c>
      <c r="AH28" s="26"/>
      <c r="AI28" s="26"/>
      <c r="AJ28" s="26"/>
      <c r="AK28" s="47"/>
      <c r="AL28" s="47"/>
      <c r="AM28" s="44">
        <f t="shared" si="14"/>
        <v>0</v>
      </c>
      <c r="AN28" s="26"/>
      <c r="AO28" s="26"/>
      <c r="AP28" s="26"/>
      <c r="AQ28" s="47"/>
      <c r="AR28" s="47"/>
      <c r="AS28" s="44">
        <f t="shared" si="15"/>
        <v>0</v>
      </c>
      <c r="AT28" s="26"/>
      <c r="AU28" s="26"/>
      <c r="AV28" s="26"/>
      <c r="AW28" s="47"/>
      <c r="AX28" s="47"/>
      <c r="AY28" s="48">
        <f t="shared" si="16"/>
        <v>0</v>
      </c>
      <c r="AZ28" s="26"/>
      <c r="BA28" s="26" t="s">
        <v>49</v>
      </c>
      <c r="BB28" s="26"/>
      <c r="BC28" s="47"/>
      <c r="BD28" s="49"/>
      <c r="BE28" s="44">
        <f t="shared" si="17"/>
        <v>1</v>
      </c>
      <c r="BF28" s="26" t="s">
        <v>49</v>
      </c>
    </row>
    <row r="29" spans="1:58" ht="15.75" x14ac:dyDescent="0.25">
      <c r="A29" s="21">
        <v>2</v>
      </c>
      <c r="B29" s="4" t="s">
        <v>79</v>
      </c>
      <c r="C29" s="50" t="s">
        <v>70</v>
      </c>
      <c r="D29" s="46"/>
      <c r="E29" s="26"/>
      <c r="F29" s="26"/>
      <c r="G29" s="47"/>
      <c r="H29" s="47"/>
      <c r="I29" s="44">
        <f t="shared" si="9"/>
        <v>0</v>
      </c>
      <c r="J29" s="26"/>
      <c r="K29" s="26"/>
      <c r="L29" s="26"/>
      <c r="M29" s="47"/>
      <c r="N29" s="47"/>
      <c r="O29" s="44">
        <f t="shared" si="10"/>
        <v>0</v>
      </c>
      <c r="P29" s="26"/>
      <c r="Q29" s="26"/>
      <c r="R29" s="26"/>
      <c r="S29" s="47"/>
      <c r="T29" s="47"/>
      <c r="U29" s="44">
        <f t="shared" si="11"/>
        <v>0</v>
      </c>
      <c r="V29" s="26"/>
      <c r="W29" s="26"/>
      <c r="X29" s="26"/>
      <c r="Y29" s="47"/>
      <c r="Z29" s="47"/>
      <c r="AA29" s="44">
        <f t="shared" si="12"/>
        <v>0</v>
      </c>
      <c r="AB29" s="26"/>
      <c r="AC29" s="26"/>
      <c r="AD29" s="26"/>
      <c r="AE29" s="47"/>
      <c r="AF29" s="47"/>
      <c r="AG29" s="44">
        <f t="shared" si="13"/>
        <v>0</v>
      </c>
      <c r="AH29" s="26"/>
      <c r="AI29" s="26"/>
      <c r="AJ29" s="26"/>
      <c r="AK29" s="47"/>
      <c r="AL29" s="47"/>
      <c r="AM29" s="44">
        <f t="shared" si="14"/>
        <v>0</v>
      </c>
      <c r="AN29" s="26"/>
      <c r="AO29" s="26"/>
      <c r="AP29" s="26"/>
      <c r="AQ29" s="47"/>
      <c r="AR29" s="47"/>
      <c r="AS29" s="44">
        <f t="shared" si="15"/>
        <v>0</v>
      </c>
      <c r="AT29" s="26"/>
      <c r="AU29" s="26"/>
      <c r="AV29" s="26"/>
      <c r="AW29" s="47"/>
      <c r="AX29" s="47"/>
      <c r="AY29" s="48">
        <f t="shared" si="16"/>
        <v>0</v>
      </c>
      <c r="AZ29" s="26"/>
      <c r="BA29" s="26"/>
      <c r="BB29" s="26"/>
      <c r="BC29" s="47"/>
      <c r="BD29" s="49"/>
      <c r="BE29" s="44">
        <f t="shared" si="17"/>
        <v>0</v>
      </c>
      <c r="BF29" s="26"/>
    </row>
    <row r="30" spans="1:58" ht="15.75" x14ac:dyDescent="0.25">
      <c r="A30" s="21">
        <v>2</v>
      </c>
      <c r="B30" s="26" t="s">
        <v>80</v>
      </c>
      <c r="C30" s="50" t="s">
        <v>70</v>
      </c>
      <c r="D30" s="46"/>
      <c r="E30" s="26"/>
      <c r="F30" s="26"/>
      <c r="G30" s="47"/>
      <c r="H30" s="47"/>
      <c r="I30" s="44">
        <f t="shared" si="9"/>
        <v>0</v>
      </c>
      <c r="J30" s="26"/>
      <c r="K30" s="26"/>
      <c r="L30" s="26"/>
      <c r="M30" s="47"/>
      <c r="N30" s="47"/>
      <c r="O30" s="44">
        <f t="shared" si="10"/>
        <v>0</v>
      </c>
      <c r="P30" s="26"/>
      <c r="Q30" s="26"/>
      <c r="R30" s="26"/>
      <c r="S30" s="47"/>
      <c r="T30" s="47"/>
      <c r="U30" s="44">
        <f t="shared" si="11"/>
        <v>0</v>
      </c>
      <c r="V30" s="26"/>
      <c r="W30" s="26"/>
      <c r="X30" s="26"/>
      <c r="Y30" s="47"/>
      <c r="Z30" s="47"/>
      <c r="AA30" s="44">
        <f t="shared" si="12"/>
        <v>0</v>
      </c>
      <c r="AB30" s="26"/>
      <c r="AC30" s="26"/>
      <c r="AD30" s="26"/>
      <c r="AE30" s="47"/>
      <c r="AF30" s="47"/>
      <c r="AG30" s="44">
        <f t="shared" si="13"/>
        <v>0</v>
      </c>
      <c r="AH30" s="26"/>
      <c r="AI30" s="26"/>
      <c r="AJ30" s="26"/>
      <c r="AK30" s="47"/>
      <c r="AL30" s="47"/>
      <c r="AM30" s="44">
        <f t="shared" si="14"/>
        <v>0</v>
      </c>
      <c r="AN30" s="26"/>
      <c r="AO30" s="26"/>
      <c r="AP30" s="26"/>
      <c r="AQ30" s="47"/>
      <c r="AR30" s="47"/>
      <c r="AS30" s="44">
        <f t="shared" si="15"/>
        <v>0</v>
      </c>
      <c r="AT30" s="26"/>
      <c r="AU30" s="26"/>
      <c r="AV30" s="26"/>
      <c r="AW30" s="47"/>
      <c r="AX30" s="47"/>
      <c r="AY30" s="48">
        <f t="shared" si="16"/>
        <v>0</v>
      </c>
      <c r="AZ30" s="26"/>
      <c r="BA30" s="26" t="s">
        <v>49</v>
      </c>
      <c r="BB30" s="26"/>
      <c r="BC30" s="47"/>
      <c r="BD30" s="49"/>
      <c r="BE30" s="44">
        <f t="shared" si="17"/>
        <v>1</v>
      </c>
      <c r="BF30" s="26"/>
    </row>
    <row r="31" spans="1:58" ht="15.75" x14ac:dyDescent="0.25">
      <c r="A31" s="21">
        <v>2</v>
      </c>
      <c r="B31" s="26" t="s">
        <v>81</v>
      </c>
      <c r="C31" s="50" t="s">
        <v>70</v>
      </c>
      <c r="D31" s="46"/>
      <c r="E31" s="26"/>
      <c r="F31" s="26"/>
      <c r="G31" s="47"/>
      <c r="H31" s="47"/>
      <c r="I31" s="44">
        <f t="shared" si="9"/>
        <v>0</v>
      </c>
      <c r="J31" s="26"/>
      <c r="K31" s="26"/>
      <c r="L31" s="26"/>
      <c r="M31" s="47"/>
      <c r="N31" s="47"/>
      <c r="O31" s="44">
        <f t="shared" si="10"/>
        <v>0</v>
      </c>
      <c r="P31" s="26"/>
      <c r="Q31" s="26"/>
      <c r="R31" s="26"/>
      <c r="S31" s="47"/>
      <c r="T31" s="47"/>
      <c r="U31" s="44">
        <f t="shared" si="11"/>
        <v>0</v>
      </c>
      <c r="V31" s="26"/>
      <c r="W31" s="26"/>
      <c r="X31" s="26"/>
      <c r="Y31" s="47"/>
      <c r="Z31" s="47"/>
      <c r="AA31" s="44">
        <f t="shared" si="12"/>
        <v>0</v>
      </c>
      <c r="AB31" s="26"/>
      <c r="AC31" s="26"/>
      <c r="AD31" s="26"/>
      <c r="AE31" s="47"/>
      <c r="AF31" s="47"/>
      <c r="AG31" s="44">
        <f t="shared" si="13"/>
        <v>0</v>
      </c>
      <c r="AH31" s="26"/>
      <c r="AI31" s="26"/>
      <c r="AJ31" s="26"/>
      <c r="AK31" s="47"/>
      <c r="AL31" s="47"/>
      <c r="AM31" s="44">
        <f t="shared" si="14"/>
        <v>0</v>
      </c>
      <c r="AN31" s="26"/>
      <c r="AO31" s="26"/>
      <c r="AP31" s="26"/>
      <c r="AQ31" s="47"/>
      <c r="AR31" s="47"/>
      <c r="AS31" s="44">
        <f t="shared" si="15"/>
        <v>0</v>
      </c>
      <c r="AT31" s="26"/>
      <c r="AU31" s="26"/>
      <c r="AV31" s="26"/>
      <c r="AW31" s="47"/>
      <c r="AX31" s="47" t="s">
        <v>49</v>
      </c>
      <c r="AY31" s="48">
        <f t="shared" si="16"/>
        <v>1</v>
      </c>
      <c r="AZ31" s="26"/>
      <c r="BA31" s="26"/>
      <c r="BB31" s="26"/>
      <c r="BC31" s="47"/>
      <c r="BD31" s="49"/>
      <c r="BE31" s="44">
        <f t="shared" si="17"/>
        <v>0</v>
      </c>
      <c r="BF31" s="26" t="s">
        <v>49</v>
      </c>
    </row>
    <row r="32" spans="1:58" ht="15.75" x14ac:dyDescent="0.25">
      <c r="A32" s="21">
        <v>2</v>
      </c>
      <c r="B32" s="26" t="s">
        <v>82</v>
      </c>
      <c r="C32" s="50" t="s">
        <v>70</v>
      </c>
      <c r="D32" s="46"/>
      <c r="E32" s="26"/>
      <c r="F32" s="26"/>
      <c r="G32" s="47"/>
      <c r="H32" s="47"/>
      <c r="I32" s="44">
        <f t="shared" si="9"/>
        <v>0</v>
      </c>
      <c r="J32" s="26"/>
      <c r="K32" s="26"/>
      <c r="L32" s="26"/>
      <c r="M32" s="47"/>
      <c r="N32" s="47"/>
      <c r="O32" s="44">
        <f t="shared" si="10"/>
        <v>0</v>
      </c>
      <c r="P32" s="26"/>
      <c r="Q32" s="26"/>
      <c r="R32" s="26"/>
      <c r="S32" s="47"/>
      <c r="T32" s="47"/>
      <c r="U32" s="44">
        <f t="shared" si="11"/>
        <v>0</v>
      </c>
      <c r="V32" s="26"/>
      <c r="W32" s="26"/>
      <c r="X32" s="26"/>
      <c r="Y32" s="47"/>
      <c r="Z32" s="47"/>
      <c r="AA32" s="44">
        <f t="shared" si="12"/>
        <v>0</v>
      </c>
      <c r="AB32" s="26"/>
      <c r="AC32" s="26"/>
      <c r="AD32" s="26"/>
      <c r="AE32" s="47"/>
      <c r="AF32" s="47"/>
      <c r="AG32" s="44">
        <f t="shared" si="13"/>
        <v>0</v>
      </c>
      <c r="AH32" s="26"/>
      <c r="AI32" s="26"/>
      <c r="AJ32" s="26"/>
      <c r="AK32" s="47"/>
      <c r="AL32" s="47"/>
      <c r="AM32" s="44">
        <f t="shared" si="14"/>
        <v>0</v>
      </c>
      <c r="AN32" s="26"/>
      <c r="AO32" s="26"/>
      <c r="AP32" s="26"/>
      <c r="AQ32" s="47"/>
      <c r="AR32" s="47"/>
      <c r="AS32" s="44">
        <f t="shared" si="15"/>
        <v>0</v>
      </c>
      <c r="AT32" s="26"/>
      <c r="AU32" s="26"/>
      <c r="AV32" s="26"/>
      <c r="AW32" s="47"/>
      <c r="AX32" s="47"/>
      <c r="AY32" s="48">
        <f t="shared" si="16"/>
        <v>0</v>
      </c>
      <c r="AZ32" s="26"/>
      <c r="BA32" s="26"/>
      <c r="BB32" s="26" t="s">
        <v>49</v>
      </c>
      <c r="BC32" s="47"/>
      <c r="BD32" s="49"/>
      <c r="BE32" s="44">
        <f t="shared" si="17"/>
        <v>1</v>
      </c>
      <c r="BF32" s="26" t="s">
        <v>49</v>
      </c>
    </row>
    <row r="33" spans="1:58" ht="15.75" x14ac:dyDescent="0.25">
      <c r="A33" s="21">
        <v>2</v>
      </c>
      <c r="B33" s="26" t="s">
        <v>83</v>
      </c>
      <c r="C33" s="50" t="s">
        <v>70</v>
      </c>
      <c r="D33" s="46"/>
      <c r="E33" s="26"/>
      <c r="F33" s="26"/>
      <c r="G33" s="47"/>
      <c r="H33" s="47"/>
      <c r="I33" s="44">
        <f t="shared" si="9"/>
        <v>0</v>
      </c>
      <c r="J33" s="26"/>
      <c r="K33" s="26"/>
      <c r="L33" s="26"/>
      <c r="M33" s="47"/>
      <c r="N33" s="47"/>
      <c r="O33" s="44">
        <f t="shared" si="10"/>
        <v>0</v>
      </c>
      <c r="P33" s="26"/>
      <c r="Q33" s="26"/>
      <c r="R33" s="26"/>
      <c r="S33" s="47"/>
      <c r="T33" s="47"/>
      <c r="U33" s="44">
        <f t="shared" si="11"/>
        <v>0</v>
      </c>
      <c r="V33" s="26"/>
      <c r="W33" s="26"/>
      <c r="X33" s="26"/>
      <c r="Y33" s="47"/>
      <c r="Z33" s="47"/>
      <c r="AA33" s="44">
        <f t="shared" si="12"/>
        <v>0</v>
      </c>
      <c r="AB33" s="26"/>
      <c r="AC33" s="26"/>
      <c r="AD33" s="26"/>
      <c r="AE33" s="47"/>
      <c r="AF33" s="47"/>
      <c r="AG33" s="44">
        <f t="shared" si="13"/>
        <v>0</v>
      </c>
      <c r="AH33" s="26"/>
      <c r="AI33" s="26"/>
      <c r="AJ33" s="26"/>
      <c r="AK33" s="47"/>
      <c r="AL33" s="47"/>
      <c r="AM33" s="44">
        <f t="shared" si="14"/>
        <v>0</v>
      </c>
      <c r="AN33" s="26"/>
      <c r="AO33" s="26"/>
      <c r="AP33" s="26"/>
      <c r="AQ33" s="47"/>
      <c r="AR33" s="47"/>
      <c r="AS33" s="44">
        <f t="shared" si="15"/>
        <v>0</v>
      </c>
      <c r="AT33" s="26"/>
      <c r="AU33" s="26"/>
      <c r="AV33" s="26"/>
      <c r="AW33" s="47"/>
      <c r="AX33" s="47"/>
      <c r="AY33" s="48">
        <f t="shared" si="16"/>
        <v>0</v>
      </c>
      <c r="AZ33" s="26"/>
      <c r="BA33" s="26"/>
      <c r="BB33" s="26"/>
      <c r="BC33" s="47"/>
      <c r="BD33" s="49"/>
      <c r="BE33" s="44">
        <f t="shared" si="17"/>
        <v>0</v>
      </c>
      <c r="BF33" s="26"/>
    </row>
    <row r="34" spans="1:58" ht="15.75" x14ac:dyDescent="0.25">
      <c r="A34" s="21">
        <v>2</v>
      </c>
      <c r="B34" s="50" t="s">
        <v>84</v>
      </c>
      <c r="C34" s="50" t="s">
        <v>70</v>
      </c>
      <c r="D34" s="51"/>
      <c r="E34" s="52"/>
      <c r="F34" s="52"/>
      <c r="G34" s="53"/>
      <c r="H34" s="53"/>
      <c r="I34" s="44">
        <f t="shared" si="9"/>
        <v>0</v>
      </c>
      <c r="J34" s="52"/>
      <c r="K34" s="52"/>
      <c r="L34" s="52"/>
      <c r="M34" s="53"/>
      <c r="N34" s="53"/>
      <c r="O34" s="44">
        <f t="shared" si="10"/>
        <v>0</v>
      </c>
      <c r="P34" s="52"/>
      <c r="Q34" s="52"/>
      <c r="R34" s="52"/>
      <c r="S34" s="53"/>
      <c r="T34" s="53"/>
      <c r="U34" s="44">
        <f t="shared" si="11"/>
        <v>0</v>
      </c>
      <c r="V34" s="52"/>
      <c r="W34" s="52"/>
      <c r="X34" s="52"/>
      <c r="Y34" s="53"/>
      <c r="Z34" s="53"/>
      <c r="AA34" s="44">
        <f t="shared" si="12"/>
        <v>0</v>
      </c>
      <c r="AB34" s="52"/>
      <c r="AC34" s="52"/>
      <c r="AD34" s="52"/>
      <c r="AE34" s="53"/>
      <c r="AF34" s="53"/>
      <c r="AG34" s="44">
        <f t="shared" si="13"/>
        <v>0</v>
      </c>
      <c r="AH34" s="52"/>
      <c r="AI34" s="52"/>
      <c r="AJ34" s="52"/>
      <c r="AK34" s="53"/>
      <c r="AL34" s="53"/>
      <c r="AM34" s="44">
        <f t="shared" si="14"/>
        <v>0</v>
      </c>
      <c r="AN34" s="52"/>
      <c r="AO34" s="52"/>
      <c r="AP34" s="52"/>
      <c r="AQ34" s="53"/>
      <c r="AR34" s="53"/>
      <c r="AS34" s="44">
        <f t="shared" si="15"/>
        <v>0</v>
      </c>
      <c r="AT34" s="52"/>
      <c r="AU34" s="52"/>
      <c r="AV34" s="52"/>
      <c r="AW34" s="53"/>
      <c r="AX34" s="53"/>
      <c r="AY34" s="48">
        <f t="shared" si="16"/>
        <v>0</v>
      </c>
      <c r="AZ34" s="52"/>
      <c r="BA34" s="52"/>
      <c r="BB34" s="52"/>
      <c r="BC34" s="53"/>
      <c r="BD34" s="54"/>
      <c r="BE34" s="44">
        <f t="shared" si="17"/>
        <v>0</v>
      </c>
      <c r="BF34" s="26"/>
    </row>
    <row r="35" spans="1:58" ht="15.75" x14ac:dyDescent="0.25">
      <c r="A35" s="21">
        <v>2</v>
      </c>
      <c r="B35" s="55"/>
      <c r="C35" s="56"/>
      <c r="D35" s="57"/>
      <c r="E35" s="58"/>
      <c r="F35" s="58"/>
      <c r="G35" s="58"/>
      <c r="H35" s="58"/>
      <c r="I35" s="58">
        <f>SUM(I22:I34)</f>
        <v>3</v>
      </c>
      <c r="J35" s="58"/>
      <c r="K35" s="58"/>
      <c r="L35" s="58"/>
      <c r="M35" s="58"/>
      <c r="N35" s="58"/>
      <c r="O35" s="58">
        <f>SUM(O22:O34)</f>
        <v>4</v>
      </c>
      <c r="P35" s="58"/>
      <c r="Q35" s="58"/>
      <c r="R35" s="58"/>
      <c r="S35" s="58"/>
      <c r="T35" s="58"/>
      <c r="U35" s="58">
        <f>SUM(U22:U34)</f>
        <v>2</v>
      </c>
      <c r="V35" s="58"/>
      <c r="W35" s="58"/>
      <c r="X35" s="58"/>
      <c r="Y35" s="58"/>
      <c r="Z35" s="58"/>
      <c r="AA35" s="58">
        <f>SUM(AA22:AA34)</f>
        <v>3</v>
      </c>
      <c r="AB35" s="58"/>
      <c r="AC35" s="58"/>
      <c r="AD35" s="58"/>
      <c r="AE35" s="58"/>
      <c r="AF35" s="58"/>
      <c r="AG35" s="58">
        <f>SUM(AG22:AG34)</f>
        <v>3</v>
      </c>
      <c r="AH35" s="58"/>
      <c r="AI35" s="58"/>
      <c r="AJ35" s="58"/>
      <c r="AK35" s="58"/>
      <c r="AL35" s="58"/>
      <c r="AM35" s="58">
        <f>SUM(AM22:AM34)</f>
        <v>2</v>
      </c>
      <c r="AN35" s="58"/>
      <c r="AO35" s="58"/>
      <c r="AP35" s="58"/>
      <c r="AQ35" s="58"/>
      <c r="AR35" s="58"/>
      <c r="AS35" s="58">
        <f>SUM(AS22:AS34)</f>
        <v>3</v>
      </c>
      <c r="AT35" s="58"/>
      <c r="AU35" s="58"/>
      <c r="AV35" s="58"/>
      <c r="AW35" s="58"/>
      <c r="AX35" s="58"/>
      <c r="AY35" s="58">
        <f>SUM(AY22:AY34)</f>
        <v>4</v>
      </c>
      <c r="AZ35" s="58"/>
      <c r="BA35" s="58"/>
      <c r="BB35" s="58"/>
      <c r="BC35" s="58"/>
      <c r="BD35" s="58"/>
      <c r="BE35" s="58">
        <f>SUM(BE22:BE34)</f>
        <v>6</v>
      </c>
      <c r="BF35" s="58">
        <f>COUNTIF(BF22:BF34,"*")</f>
        <v>6</v>
      </c>
    </row>
    <row r="36" spans="1:58" ht="15.75" x14ac:dyDescent="0.25">
      <c r="A36" s="21">
        <v>3</v>
      </c>
      <c r="B36" s="80" t="str">
        <f>"Буква (или иное название) класса "&amp;A36&amp;":"</f>
        <v>Буква (или иное название) класса 3:</v>
      </c>
      <c r="C36" s="81"/>
      <c r="D36" s="85" t="s">
        <v>86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39"/>
    </row>
    <row r="37" spans="1:58" ht="15.75" x14ac:dyDescent="0.25">
      <c r="A37" s="21">
        <v>3</v>
      </c>
      <c r="B37" s="40" t="s">
        <v>72</v>
      </c>
      <c r="C37" s="41" t="s">
        <v>70</v>
      </c>
      <c r="D37" s="42"/>
      <c r="E37" s="40"/>
      <c r="F37" s="40" t="s">
        <v>49</v>
      </c>
      <c r="G37" s="43"/>
      <c r="H37" s="43"/>
      <c r="I37" s="44">
        <f t="shared" ref="I37:I49" si="18">COUNTA(D37:H37)</f>
        <v>1</v>
      </c>
      <c r="J37" s="40"/>
      <c r="K37" s="40"/>
      <c r="L37" s="40"/>
      <c r="M37" s="43" t="s">
        <v>49</v>
      </c>
      <c r="N37" s="43"/>
      <c r="O37" s="44">
        <f t="shared" ref="O37:O49" si="19">COUNTA(J37:N37)</f>
        <v>1</v>
      </c>
      <c r="P37" s="40"/>
      <c r="Q37" s="40"/>
      <c r="R37" s="40" t="s">
        <v>49</v>
      </c>
      <c r="S37" s="43"/>
      <c r="T37" s="43"/>
      <c r="U37" s="44">
        <f t="shared" ref="U37:U49" si="20">COUNTA(P37:T37)</f>
        <v>1</v>
      </c>
      <c r="V37" s="40"/>
      <c r="W37" s="40"/>
      <c r="X37" s="40" t="s">
        <v>49</v>
      </c>
      <c r="Y37" s="43"/>
      <c r="Z37" s="43"/>
      <c r="AA37" s="44">
        <f t="shared" ref="AA37:AA49" si="21">COUNTA(V37:Z37)</f>
        <v>1</v>
      </c>
      <c r="AB37" s="40"/>
      <c r="AC37" s="40"/>
      <c r="AD37" s="40" t="s">
        <v>49</v>
      </c>
      <c r="AE37" s="43"/>
      <c r="AF37" s="43"/>
      <c r="AG37" s="44">
        <f t="shared" ref="AG37:AG49" si="22">COUNTA(AB37:AF37)</f>
        <v>1</v>
      </c>
      <c r="AH37" s="40"/>
      <c r="AI37" s="40"/>
      <c r="AJ37" s="40" t="s">
        <v>49</v>
      </c>
      <c r="AK37" s="43"/>
      <c r="AL37" s="43"/>
      <c r="AM37" s="44">
        <f t="shared" ref="AM37:AM49" si="23">COUNTA(AH37:AL37)</f>
        <v>1</v>
      </c>
      <c r="AN37" s="40" t="s">
        <v>49</v>
      </c>
      <c r="AO37" s="40"/>
      <c r="AP37" s="40"/>
      <c r="AQ37" s="43" t="s">
        <v>49</v>
      </c>
      <c r="AR37" s="43"/>
      <c r="AS37" s="44">
        <f t="shared" ref="AS37:AS49" si="24">COUNTA(AN37:AR37)</f>
        <v>2</v>
      </c>
      <c r="AT37" s="40"/>
      <c r="AU37" s="40"/>
      <c r="AV37" s="40" t="s">
        <v>49</v>
      </c>
      <c r="AW37" s="43"/>
      <c r="AX37" s="43"/>
      <c r="AY37" s="44">
        <f t="shared" ref="AY37:AY49" si="25">COUNTA(AT37:AX37)</f>
        <v>1</v>
      </c>
      <c r="AZ37" s="40"/>
      <c r="BA37" s="40"/>
      <c r="BB37" s="40" t="s">
        <v>49</v>
      </c>
      <c r="BC37" s="43"/>
      <c r="BD37" s="45"/>
      <c r="BE37" s="44">
        <f t="shared" ref="BE37:BE49" si="26">COUNTA(AZ37:BD37)</f>
        <v>1</v>
      </c>
      <c r="BF37" s="40" t="s">
        <v>49</v>
      </c>
    </row>
    <row r="38" spans="1:58" ht="15.75" x14ac:dyDescent="0.25">
      <c r="A38" s="21">
        <v>3</v>
      </c>
      <c r="B38" s="26" t="s">
        <v>73</v>
      </c>
      <c r="C38" s="50" t="s">
        <v>70</v>
      </c>
      <c r="D38" s="46"/>
      <c r="E38" s="26"/>
      <c r="F38" s="26"/>
      <c r="G38" s="47"/>
      <c r="H38" s="47" t="s">
        <v>49</v>
      </c>
      <c r="I38" s="44">
        <f t="shared" si="18"/>
        <v>1</v>
      </c>
      <c r="J38" s="26"/>
      <c r="K38" s="26"/>
      <c r="L38" s="26" t="s">
        <v>49</v>
      </c>
      <c r="M38" s="47"/>
      <c r="N38" s="47"/>
      <c r="O38" s="44">
        <f t="shared" si="19"/>
        <v>1</v>
      </c>
      <c r="P38" s="26"/>
      <c r="Q38" s="26"/>
      <c r="R38" s="26"/>
      <c r="S38" s="47"/>
      <c r="T38" s="47"/>
      <c r="U38" s="44">
        <f t="shared" si="20"/>
        <v>0</v>
      </c>
      <c r="V38" s="26"/>
      <c r="W38" s="26"/>
      <c r="X38" s="26"/>
      <c r="Y38" s="47" t="s">
        <v>49</v>
      </c>
      <c r="Z38" s="47"/>
      <c r="AA38" s="44">
        <f t="shared" si="21"/>
        <v>1</v>
      </c>
      <c r="AB38" s="26"/>
      <c r="AC38" s="26"/>
      <c r="AD38" s="26"/>
      <c r="AE38" s="47" t="s">
        <v>49</v>
      </c>
      <c r="AF38" s="47"/>
      <c r="AG38" s="44">
        <f t="shared" si="22"/>
        <v>1</v>
      </c>
      <c r="AH38" s="26"/>
      <c r="AI38" s="26"/>
      <c r="AJ38" s="26"/>
      <c r="AK38" s="47"/>
      <c r="AL38" s="47"/>
      <c r="AM38" s="44">
        <f t="shared" si="23"/>
        <v>0</v>
      </c>
      <c r="AN38" s="26"/>
      <c r="AO38" s="26"/>
      <c r="AP38" s="26"/>
      <c r="AQ38" s="47"/>
      <c r="AR38" s="47"/>
      <c r="AS38" s="44">
        <f t="shared" si="24"/>
        <v>0</v>
      </c>
      <c r="AT38" s="26"/>
      <c r="AU38" s="26" t="s">
        <v>49</v>
      </c>
      <c r="AV38" s="26"/>
      <c r="AW38" s="47"/>
      <c r="AX38" s="47"/>
      <c r="AY38" s="48">
        <f t="shared" si="25"/>
        <v>1</v>
      </c>
      <c r="AZ38" s="26"/>
      <c r="BA38" s="26"/>
      <c r="BB38" s="26" t="s">
        <v>49</v>
      </c>
      <c r="BC38" s="47"/>
      <c r="BD38" s="49"/>
      <c r="BE38" s="44">
        <f t="shared" si="26"/>
        <v>1</v>
      </c>
      <c r="BF38" s="26" t="s">
        <v>49</v>
      </c>
    </row>
    <row r="39" spans="1:58" ht="15.75" x14ac:dyDescent="0.25">
      <c r="A39" s="21">
        <v>3</v>
      </c>
      <c r="B39" s="26" t="s">
        <v>74</v>
      </c>
      <c r="C39" s="50" t="s">
        <v>70</v>
      </c>
      <c r="D39" s="46"/>
      <c r="E39" s="26"/>
      <c r="F39" s="26"/>
      <c r="G39" s="47"/>
      <c r="H39" s="47"/>
      <c r="I39" s="44">
        <f t="shared" si="18"/>
        <v>0</v>
      </c>
      <c r="J39" s="26"/>
      <c r="K39" s="26"/>
      <c r="L39" s="26"/>
      <c r="M39" s="47"/>
      <c r="N39" s="47"/>
      <c r="O39" s="44">
        <f t="shared" si="19"/>
        <v>0</v>
      </c>
      <c r="P39" s="26"/>
      <c r="Q39" s="26"/>
      <c r="R39" s="26"/>
      <c r="S39" s="47"/>
      <c r="T39" s="47"/>
      <c r="U39" s="44">
        <f t="shared" si="20"/>
        <v>0</v>
      </c>
      <c r="V39" s="26"/>
      <c r="W39" s="26"/>
      <c r="X39" s="26"/>
      <c r="Y39" s="47"/>
      <c r="Z39" s="47"/>
      <c r="AA39" s="44">
        <f t="shared" si="21"/>
        <v>0</v>
      </c>
      <c r="AB39" s="26"/>
      <c r="AC39" s="26"/>
      <c r="AD39" s="26"/>
      <c r="AE39" s="47"/>
      <c r="AF39" s="47"/>
      <c r="AG39" s="44">
        <f t="shared" si="22"/>
        <v>0</v>
      </c>
      <c r="AH39" s="26"/>
      <c r="AI39" s="26"/>
      <c r="AJ39" s="26"/>
      <c r="AK39" s="47"/>
      <c r="AL39" s="47"/>
      <c r="AM39" s="44">
        <f t="shared" si="23"/>
        <v>0</v>
      </c>
      <c r="AN39" s="26"/>
      <c r="AO39" s="26"/>
      <c r="AP39" s="26"/>
      <c r="AQ39" s="47"/>
      <c r="AR39" s="47"/>
      <c r="AS39" s="44">
        <f t="shared" si="24"/>
        <v>0</v>
      </c>
      <c r="AT39" s="26"/>
      <c r="AU39" s="26"/>
      <c r="AV39" s="26"/>
      <c r="AW39" s="47"/>
      <c r="AX39" s="47"/>
      <c r="AY39" s="48">
        <f t="shared" si="25"/>
        <v>0</v>
      </c>
      <c r="AZ39" s="26"/>
      <c r="BA39" s="26"/>
      <c r="BB39" s="26"/>
      <c r="BC39" s="47"/>
      <c r="BD39" s="49"/>
      <c r="BE39" s="44">
        <f t="shared" si="26"/>
        <v>0</v>
      </c>
      <c r="BF39" s="26"/>
    </row>
    <row r="40" spans="1:58" ht="15.75" x14ac:dyDescent="0.25">
      <c r="A40" s="21">
        <v>3</v>
      </c>
      <c r="B40" s="26" t="s">
        <v>75</v>
      </c>
      <c r="C40" s="50" t="s">
        <v>70</v>
      </c>
      <c r="D40" s="46"/>
      <c r="E40" s="26"/>
      <c r="F40" s="26"/>
      <c r="G40" s="47"/>
      <c r="H40" s="47"/>
      <c r="I40" s="44">
        <f t="shared" si="18"/>
        <v>0</v>
      </c>
      <c r="J40" s="26"/>
      <c r="K40" s="26"/>
      <c r="L40" s="26"/>
      <c r="M40" s="47"/>
      <c r="N40" s="47"/>
      <c r="O40" s="44">
        <f t="shared" si="19"/>
        <v>0</v>
      </c>
      <c r="P40" s="26"/>
      <c r="Q40" s="26"/>
      <c r="R40" s="26"/>
      <c r="S40" s="47"/>
      <c r="T40" s="47"/>
      <c r="U40" s="44">
        <f t="shared" si="20"/>
        <v>0</v>
      </c>
      <c r="V40" s="26"/>
      <c r="W40" s="26"/>
      <c r="X40" s="26"/>
      <c r="Y40" s="47"/>
      <c r="Z40" s="47"/>
      <c r="AA40" s="44">
        <f t="shared" si="21"/>
        <v>0</v>
      </c>
      <c r="AB40" s="26"/>
      <c r="AC40" s="26"/>
      <c r="AD40" s="26"/>
      <c r="AE40" s="47"/>
      <c r="AF40" s="47"/>
      <c r="AG40" s="44">
        <f t="shared" si="22"/>
        <v>0</v>
      </c>
      <c r="AH40" s="26"/>
      <c r="AI40" s="26"/>
      <c r="AJ40" s="26"/>
      <c r="AK40" s="47"/>
      <c r="AL40" s="47"/>
      <c r="AM40" s="44">
        <f t="shared" si="23"/>
        <v>0</v>
      </c>
      <c r="AN40" s="26"/>
      <c r="AO40" s="26"/>
      <c r="AP40" s="26"/>
      <c r="AQ40" s="47"/>
      <c r="AR40" s="47"/>
      <c r="AS40" s="44">
        <f t="shared" si="24"/>
        <v>0</v>
      </c>
      <c r="AT40" s="26"/>
      <c r="AU40" s="26"/>
      <c r="AV40" s="26"/>
      <c r="AW40" s="47"/>
      <c r="AX40" s="47"/>
      <c r="AY40" s="48">
        <f t="shared" si="25"/>
        <v>0</v>
      </c>
      <c r="AZ40" s="26"/>
      <c r="BA40" s="26"/>
      <c r="BB40" s="26"/>
      <c r="BC40" s="47"/>
      <c r="BD40" s="49"/>
      <c r="BE40" s="44">
        <f t="shared" si="26"/>
        <v>0</v>
      </c>
      <c r="BF40" s="26"/>
    </row>
    <row r="41" spans="1:58" ht="15.75" x14ac:dyDescent="0.25">
      <c r="A41" s="21">
        <v>3</v>
      </c>
      <c r="B41" s="26" t="s">
        <v>76</v>
      </c>
      <c r="C41" s="50" t="s">
        <v>70</v>
      </c>
      <c r="D41" s="46"/>
      <c r="E41" s="26"/>
      <c r="F41" s="26"/>
      <c r="G41" s="47"/>
      <c r="H41" s="47"/>
      <c r="I41" s="44">
        <f t="shared" si="18"/>
        <v>0</v>
      </c>
      <c r="J41" s="26"/>
      <c r="K41" s="26"/>
      <c r="L41" s="26"/>
      <c r="M41" s="47"/>
      <c r="N41" s="47"/>
      <c r="O41" s="44">
        <f t="shared" si="19"/>
        <v>0</v>
      </c>
      <c r="P41" s="26"/>
      <c r="Q41" s="26"/>
      <c r="R41" s="26"/>
      <c r="S41" s="47"/>
      <c r="T41" s="47"/>
      <c r="U41" s="44">
        <f t="shared" si="20"/>
        <v>0</v>
      </c>
      <c r="V41" s="26"/>
      <c r="W41" s="26"/>
      <c r="X41" s="26"/>
      <c r="Y41" s="47"/>
      <c r="Z41" s="47"/>
      <c r="AA41" s="44">
        <f t="shared" si="21"/>
        <v>0</v>
      </c>
      <c r="AB41" s="26"/>
      <c r="AC41" s="26"/>
      <c r="AD41" s="26"/>
      <c r="AE41" s="47"/>
      <c r="AF41" s="47"/>
      <c r="AG41" s="44">
        <f t="shared" si="22"/>
        <v>0</v>
      </c>
      <c r="AH41" s="26"/>
      <c r="AI41" s="26"/>
      <c r="AJ41" s="26"/>
      <c r="AK41" s="47"/>
      <c r="AL41" s="47"/>
      <c r="AM41" s="44">
        <f t="shared" si="23"/>
        <v>0</v>
      </c>
      <c r="AN41" s="26"/>
      <c r="AO41" s="26"/>
      <c r="AP41" s="26"/>
      <c r="AQ41" s="47"/>
      <c r="AR41" s="47"/>
      <c r="AS41" s="44">
        <f t="shared" si="24"/>
        <v>0</v>
      </c>
      <c r="AT41" s="26"/>
      <c r="AU41" s="26"/>
      <c r="AV41" s="26"/>
      <c r="AW41" s="47"/>
      <c r="AX41" s="47"/>
      <c r="AY41" s="48">
        <f t="shared" si="25"/>
        <v>0</v>
      </c>
      <c r="AZ41" s="26"/>
      <c r="BA41" s="26"/>
      <c r="BB41" s="26"/>
      <c r="BC41" s="47"/>
      <c r="BD41" s="49"/>
      <c r="BE41" s="44">
        <f t="shared" si="26"/>
        <v>0</v>
      </c>
      <c r="BF41" s="26"/>
    </row>
    <row r="42" spans="1:58" ht="15.75" x14ac:dyDescent="0.25">
      <c r="A42" s="21">
        <v>3</v>
      </c>
      <c r="B42" s="26" t="s">
        <v>77</v>
      </c>
      <c r="C42" s="50" t="s">
        <v>70</v>
      </c>
      <c r="D42" s="46"/>
      <c r="E42" s="26"/>
      <c r="F42" s="26" t="s">
        <v>49</v>
      </c>
      <c r="G42" s="47"/>
      <c r="H42" s="47"/>
      <c r="I42" s="44">
        <f t="shared" si="18"/>
        <v>1</v>
      </c>
      <c r="J42" s="26"/>
      <c r="K42" s="26"/>
      <c r="L42" s="26"/>
      <c r="M42" s="47" t="s">
        <v>49</v>
      </c>
      <c r="N42" s="47"/>
      <c r="O42" s="44">
        <f t="shared" si="19"/>
        <v>1</v>
      </c>
      <c r="P42" s="26"/>
      <c r="Q42" s="26"/>
      <c r="R42" s="26"/>
      <c r="S42" s="47" t="s">
        <v>49</v>
      </c>
      <c r="T42" s="47"/>
      <c r="U42" s="44">
        <f t="shared" si="20"/>
        <v>1</v>
      </c>
      <c r="V42" s="26"/>
      <c r="W42" s="26"/>
      <c r="X42" s="26" t="s">
        <v>49</v>
      </c>
      <c r="Y42" s="47"/>
      <c r="Z42" s="47"/>
      <c r="AA42" s="44">
        <f t="shared" si="21"/>
        <v>1</v>
      </c>
      <c r="AB42" s="26"/>
      <c r="AC42" s="26"/>
      <c r="AD42" s="26"/>
      <c r="AE42" s="47"/>
      <c r="AF42" s="47"/>
      <c r="AG42" s="44">
        <f t="shared" si="22"/>
        <v>0</v>
      </c>
      <c r="AH42" s="26"/>
      <c r="AI42" s="26" t="s">
        <v>49</v>
      </c>
      <c r="AJ42" s="26"/>
      <c r="AK42" s="47"/>
      <c r="AL42" s="47"/>
      <c r="AM42" s="44">
        <f t="shared" si="23"/>
        <v>1</v>
      </c>
      <c r="AN42" s="26" t="s">
        <v>49</v>
      </c>
      <c r="AO42" s="26"/>
      <c r="AP42" s="26"/>
      <c r="AQ42" s="47"/>
      <c r="AR42" s="47"/>
      <c r="AS42" s="44">
        <f t="shared" si="24"/>
        <v>1</v>
      </c>
      <c r="AT42" s="26"/>
      <c r="AU42" s="26"/>
      <c r="AV42" s="26" t="s">
        <v>49</v>
      </c>
      <c r="AW42" s="47"/>
      <c r="AX42" s="47"/>
      <c r="AY42" s="48">
        <f t="shared" si="25"/>
        <v>1</v>
      </c>
      <c r="AZ42" s="26"/>
      <c r="BA42" s="26" t="s">
        <v>49</v>
      </c>
      <c r="BB42" s="26"/>
      <c r="BC42" s="47"/>
      <c r="BD42" s="49"/>
      <c r="BE42" s="44">
        <f t="shared" si="26"/>
        <v>1</v>
      </c>
      <c r="BF42" s="26" t="s">
        <v>49</v>
      </c>
    </row>
    <row r="43" spans="1:58" ht="15.75" x14ac:dyDescent="0.25">
      <c r="A43" s="21">
        <v>3</v>
      </c>
      <c r="B43" s="26" t="s">
        <v>78</v>
      </c>
      <c r="C43" s="50" t="s">
        <v>70</v>
      </c>
      <c r="D43" s="46"/>
      <c r="E43" s="26"/>
      <c r="F43" s="26"/>
      <c r="G43" s="47"/>
      <c r="H43" s="47"/>
      <c r="I43" s="44">
        <f t="shared" si="18"/>
        <v>0</v>
      </c>
      <c r="J43" s="26" t="s">
        <v>49</v>
      </c>
      <c r="K43" s="26"/>
      <c r="L43" s="26"/>
      <c r="M43" s="47"/>
      <c r="N43" s="47"/>
      <c r="O43" s="44">
        <f t="shared" si="19"/>
        <v>1</v>
      </c>
      <c r="P43" s="26"/>
      <c r="Q43" s="26"/>
      <c r="R43" s="26"/>
      <c r="S43" s="47"/>
      <c r="T43" s="47"/>
      <c r="U43" s="44">
        <f t="shared" si="20"/>
        <v>0</v>
      </c>
      <c r="V43" s="26"/>
      <c r="W43" s="26"/>
      <c r="X43" s="26"/>
      <c r="Y43" s="47"/>
      <c r="Z43" s="47"/>
      <c r="AA43" s="44">
        <f t="shared" si="21"/>
        <v>0</v>
      </c>
      <c r="AB43" s="26"/>
      <c r="AC43" s="26"/>
      <c r="AD43" s="26"/>
      <c r="AE43" s="47" t="s">
        <v>49</v>
      </c>
      <c r="AF43" s="47"/>
      <c r="AG43" s="44">
        <f t="shared" si="22"/>
        <v>1</v>
      </c>
      <c r="AH43" s="26"/>
      <c r="AI43" s="26"/>
      <c r="AJ43" s="26"/>
      <c r="AK43" s="47"/>
      <c r="AL43" s="47"/>
      <c r="AM43" s="44">
        <f t="shared" si="23"/>
        <v>0</v>
      </c>
      <c r="AN43" s="26"/>
      <c r="AO43" s="26"/>
      <c r="AP43" s="26"/>
      <c r="AQ43" s="47"/>
      <c r="AR43" s="47"/>
      <c r="AS43" s="44">
        <f t="shared" si="24"/>
        <v>0</v>
      </c>
      <c r="AT43" s="26"/>
      <c r="AU43" s="26"/>
      <c r="AV43" s="26"/>
      <c r="AW43" s="47"/>
      <c r="AX43" s="47"/>
      <c r="AY43" s="48">
        <f t="shared" si="25"/>
        <v>0</v>
      </c>
      <c r="AZ43" s="26"/>
      <c r="BA43" s="26" t="s">
        <v>49</v>
      </c>
      <c r="BB43" s="26"/>
      <c r="BC43" s="47"/>
      <c r="BD43" s="49"/>
      <c r="BE43" s="44">
        <f t="shared" si="26"/>
        <v>1</v>
      </c>
      <c r="BF43" s="26" t="s">
        <v>49</v>
      </c>
    </row>
    <row r="44" spans="1:58" ht="15.75" x14ac:dyDescent="0.25">
      <c r="A44" s="21">
        <v>3</v>
      </c>
      <c r="B44" s="4" t="s">
        <v>79</v>
      </c>
      <c r="C44" s="50" t="s">
        <v>70</v>
      </c>
      <c r="D44" s="46"/>
      <c r="E44" s="26"/>
      <c r="F44" s="26"/>
      <c r="G44" s="47"/>
      <c r="H44" s="47"/>
      <c r="I44" s="44">
        <f t="shared" si="18"/>
        <v>0</v>
      </c>
      <c r="J44" s="26"/>
      <c r="K44" s="26"/>
      <c r="L44" s="26"/>
      <c r="M44" s="47"/>
      <c r="N44" s="47"/>
      <c r="O44" s="44">
        <f t="shared" si="19"/>
        <v>0</v>
      </c>
      <c r="P44" s="26"/>
      <c r="Q44" s="26"/>
      <c r="R44" s="26"/>
      <c r="S44" s="47"/>
      <c r="T44" s="47"/>
      <c r="U44" s="44">
        <f t="shared" si="20"/>
        <v>0</v>
      </c>
      <c r="V44" s="26"/>
      <c r="W44" s="26"/>
      <c r="X44" s="26"/>
      <c r="Y44" s="47"/>
      <c r="Z44" s="47"/>
      <c r="AA44" s="44">
        <f t="shared" si="21"/>
        <v>0</v>
      </c>
      <c r="AB44" s="26"/>
      <c r="AC44" s="26"/>
      <c r="AD44" s="26"/>
      <c r="AE44" s="47"/>
      <c r="AF44" s="47"/>
      <c r="AG44" s="44">
        <f t="shared" si="22"/>
        <v>0</v>
      </c>
      <c r="AH44" s="26"/>
      <c r="AI44" s="26"/>
      <c r="AJ44" s="26"/>
      <c r="AK44" s="47"/>
      <c r="AL44" s="47"/>
      <c r="AM44" s="44">
        <f t="shared" si="23"/>
        <v>0</v>
      </c>
      <c r="AN44" s="26"/>
      <c r="AO44" s="26"/>
      <c r="AP44" s="26"/>
      <c r="AQ44" s="47"/>
      <c r="AR44" s="47"/>
      <c r="AS44" s="44">
        <f t="shared" si="24"/>
        <v>0</v>
      </c>
      <c r="AT44" s="26"/>
      <c r="AU44" s="26"/>
      <c r="AV44" s="26"/>
      <c r="AW44" s="47"/>
      <c r="AX44" s="47"/>
      <c r="AY44" s="48">
        <f t="shared" si="25"/>
        <v>0</v>
      </c>
      <c r="AZ44" s="26"/>
      <c r="BA44" s="26"/>
      <c r="BB44" s="26"/>
      <c r="BC44" s="47"/>
      <c r="BD44" s="49"/>
      <c r="BE44" s="44">
        <f t="shared" si="26"/>
        <v>0</v>
      </c>
      <c r="BF44" s="26"/>
    </row>
    <row r="45" spans="1:58" ht="15.75" x14ac:dyDescent="0.25">
      <c r="A45" s="21">
        <v>3</v>
      </c>
      <c r="B45" s="26" t="s">
        <v>80</v>
      </c>
      <c r="C45" s="50" t="s">
        <v>70</v>
      </c>
      <c r="D45" s="46"/>
      <c r="E45" s="26"/>
      <c r="F45" s="26"/>
      <c r="G45" s="47"/>
      <c r="H45" s="47"/>
      <c r="I45" s="44">
        <f t="shared" si="18"/>
        <v>0</v>
      </c>
      <c r="J45" s="26"/>
      <c r="K45" s="26"/>
      <c r="L45" s="26"/>
      <c r="M45" s="47"/>
      <c r="N45" s="47"/>
      <c r="O45" s="44">
        <f t="shared" si="19"/>
        <v>0</v>
      </c>
      <c r="P45" s="26"/>
      <c r="Q45" s="26"/>
      <c r="R45" s="26"/>
      <c r="S45" s="47"/>
      <c r="T45" s="47"/>
      <c r="U45" s="44">
        <f t="shared" si="20"/>
        <v>0</v>
      </c>
      <c r="V45" s="26"/>
      <c r="W45" s="26"/>
      <c r="X45" s="26"/>
      <c r="Y45" s="47"/>
      <c r="Z45" s="47"/>
      <c r="AA45" s="44">
        <f t="shared" si="21"/>
        <v>0</v>
      </c>
      <c r="AB45" s="26"/>
      <c r="AC45" s="26"/>
      <c r="AD45" s="26"/>
      <c r="AE45" s="47"/>
      <c r="AF45" s="47"/>
      <c r="AG45" s="44">
        <f t="shared" si="22"/>
        <v>0</v>
      </c>
      <c r="AH45" s="26"/>
      <c r="AI45" s="26"/>
      <c r="AJ45" s="26"/>
      <c r="AK45" s="47"/>
      <c r="AL45" s="47"/>
      <c r="AM45" s="44">
        <f t="shared" si="23"/>
        <v>0</v>
      </c>
      <c r="AN45" s="26"/>
      <c r="AO45" s="26"/>
      <c r="AP45" s="26"/>
      <c r="AQ45" s="47"/>
      <c r="AR45" s="47"/>
      <c r="AS45" s="44">
        <f t="shared" si="24"/>
        <v>0</v>
      </c>
      <c r="AT45" s="26"/>
      <c r="AU45" s="26"/>
      <c r="AV45" s="26"/>
      <c r="AW45" s="47"/>
      <c r="AX45" s="47"/>
      <c r="AY45" s="48">
        <f t="shared" si="25"/>
        <v>0</v>
      </c>
      <c r="AZ45" s="26"/>
      <c r="BA45" s="26" t="s">
        <v>49</v>
      </c>
      <c r="BB45" s="26"/>
      <c r="BC45" s="47"/>
      <c r="BD45" s="49"/>
      <c r="BE45" s="44">
        <f t="shared" si="26"/>
        <v>1</v>
      </c>
      <c r="BF45" s="26"/>
    </row>
    <row r="46" spans="1:58" ht="15.75" x14ac:dyDescent="0.25">
      <c r="A46" s="21">
        <v>3</v>
      </c>
      <c r="B46" s="26" t="s">
        <v>81</v>
      </c>
      <c r="C46" s="50" t="s">
        <v>70</v>
      </c>
      <c r="D46" s="46"/>
      <c r="E46" s="26"/>
      <c r="F46" s="26"/>
      <c r="G46" s="47"/>
      <c r="H46" s="47"/>
      <c r="I46" s="44">
        <f t="shared" si="18"/>
        <v>0</v>
      </c>
      <c r="J46" s="26"/>
      <c r="K46" s="26"/>
      <c r="L46" s="26"/>
      <c r="M46" s="47"/>
      <c r="N46" s="47"/>
      <c r="O46" s="44">
        <f t="shared" si="19"/>
        <v>0</v>
      </c>
      <c r="P46" s="26"/>
      <c r="Q46" s="26"/>
      <c r="R46" s="26"/>
      <c r="S46" s="47"/>
      <c r="T46" s="47"/>
      <c r="U46" s="44">
        <f t="shared" si="20"/>
        <v>0</v>
      </c>
      <c r="V46" s="26"/>
      <c r="W46" s="26"/>
      <c r="X46" s="26"/>
      <c r="Y46" s="47"/>
      <c r="Z46" s="47"/>
      <c r="AA46" s="44">
        <f t="shared" si="21"/>
        <v>0</v>
      </c>
      <c r="AB46" s="26"/>
      <c r="AC46" s="26"/>
      <c r="AD46" s="26"/>
      <c r="AE46" s="47"/>
      <c r="AF46" s="47"/>
      <c r="AG46" s="44">
        <f t="shared" si="22"/>
        <v>0</v>
      </c>
      <c r="AH46" s="26"/>
      <c r="AI46" s="26"/>
      <c r="AJ46" s="26"/>
      <c r="AK46" s="47"/>
      <c r="AL46" s="47"/>
      <c r="AM46" s="44">
        <f t="shared" si="23"/>
        <v>0</v>
      </c>
      <c r="AN46" s="26"/>
      <c r="AO46" s="26"/>
      <c r="AP46" s="26"/>
      <c r="AQ46" s="47"/>
      <c r="AR46" s="47"/>
      <c r="AS46" s="44">
        <f t="shared" si="24"/>
        <v>0</v>
      </c>
      <c r="AT46" s="26"/>
      <c r="AU46" s="26"/>
      <c r="AV46" s="26"/>
      <c r="AW46" s="47"/>
      <c r="AX46" s="47" t="s">
        <v>49</v>
      </c>
      <c r="AY46" s="48">
        <f t="shared" si="25"/>
        <v>1</v>
      </c>
      <c r="AZ46" s="26"/>
      <c r="BA46" s="26"/>
      <c r="BB46" s="26"/>
      <c r="BC46" s="47"/>
      <c r="BD46" s="49"/>
      <c r="BE46" s="44">
        <f t="shared" si="26"/>
        <v>0</v>
      </c>
      <c r="BF46" s="26" t="s">
        <v>49</v>
      </c>
    </row>
    <row r="47" spans="1:58" ht="15.75" x14ac:dyDescent="0.25">
      <c r="A47" s="21">
        <v>3</v>
      </c>
      <c r="B47" s="26" t="s">
        <v>82</v>
      </c>
      <c r="C47" s="50" t="s">
        <v>70</v>
      </c>
      <c r="D47" s="46"/>
      <c r="E47" s="26"/>
      <c r="F47" s="26"/>
      <c r="G47" s="47"/>
      <c r="H47" s="47"/>
      <c r="I47" s="44">
        <f t="shared" si="18"/>
        <v>0</v>
      </c>
      <c r="J47" s="26"/>
      <c r="K47" s="26"/>
      <c r="L47" s="26"/>
      <c r="M47" s="47"/>
      <c r="N47" s="47"/>
      <c r="O47" s="44">
        <f t="shared" si="19"/>
        <v>0</v>
      </c>
      <c r="P47" s="26"/>
      <c r="Q47" s="26"/>
      <c r="R47" s="26"/>
      <c r="S47" s="47"/>
      <c r="T47" s="47"/>
      <c r="U47" s="44">
        <f t="shared" si="20"/>
        <v>0</v>
      </c>
      <c r="V47" s="26"/>
      <c r="W47" s="26"/>
      <c r="X47" s="26"/>
      <c r="Y47" s="47"/>
      <c r="Z47" s="47"/>
      <c r="AA47" s="44">
        <f t="shared" si="21"/>
        <v>0</v>
      </c>
      <c r="AB47" s="26"/>
      <c r="AC47" s="26"/>
      <c r="AD47" s="26"/>
      <c r="AE47" s="47"/>
      <c r="AF47" s="47"/>
      <c r="AG47" s="44">
        <f t="shared" si="22"/>
        <v>0</v>
      </c>
      <c r="AH47" s="26"/>
      <c r="AI47" s="26"/>
      <c r="AJ47" s="26"/>
      <c r="AK47" s="47"/>
      <c r="AL47" s="47"/>
      <c r="AM47" s="44">
        <f t="shared" si="23"/>
        <v>0</v>
      </c>
      <c r="AN47" s="26"/>
      <c r="AO47" s="26"/>
      <c r="AP47" s="26"/>
      <c r="AQ47" s="47"/>
      <c r="AR47" s="47"/>
      <c r="AS47" s="44">
        <f t="shared" si="24"/>
        <v>0</v>
      </c>
      <c r="AT47" s="26"/>
      <c r="AU47" s="26"/>
      <c r="AV47" s="26"/>
      <c r="AW47" s="47"/>
      <c r="AX47" s="47"/>
      <c r="AY47" s="48">
        <f t="shared" si="25"/>
        <v>0</v>
      </c>
      <c r="AZ47" s="26"/>
      <c r="BA47" s="26"/>
      <c r="BB47" s="26" t="s">
        <v>49</v>
      </c>
      <c r="BC47" s="47"/>
      <c r="BD47" s="49"/>
      <c r="BE47" s="44">
        <f t="shared" si="26"/>
        <v>1</v>
      </c>
      <c r="BF47" s="26" t="s">
        <v>49</v>
      </c>
    </row>
    <row r="48" spans="1:58" ht="15.75" x14ac:dyDescent="0.25">
      <c r="A48" s="21">
        <v>3</v>
      </c>
      <c r="B48" s="26" t="s">
        <v>83</v>
      </c>
      <c r="C48" s="50" t="s">
        <v>70</v>
      </c>
      <c r="D48" s="46"/>
      <c r="E48" s="26"/>
      <c r="F48" s="26"/>
      <c r="G48" s="47"/>
      <c r="H48" s="47"/>
      <c r="I48" s="44">
        <f t="shared" si="18"/>
        <v>0</v>
      </c>
      <c r="J48" s="26"/>
      <c r="K48" s="26"/>
      <c r="L48" s="26"/>
      <c r="M48" s="47"/>
      <c r="N48" s="47"/>
      <c r="O48" s="44">
        <f t="shared" si="19"/>
        <v>0</v>
      </c>
      <c r="P48" s="26"/>
      <c r="Q48" s="26"/>
      <c r="R48" s="26"/>
      <c r="S48" s="47"/>
      <c r="T48" s="47"/>
      <c r="U48" s="44">
        <f t="shared" si="20"/>
        <v>0</v>
      </c>
      <c r="V48" s="26"/>
      <c r="W48" s="26"/>
      <c r="X48" s="26"/>
      <c r="Y48" s="47"/>
      <c r="Z48" s="47"/>
      <c r="AA48" s="44">
        <f t="shared" si="21"/>
        <v>0</v>
      </c>
      <c r="AB48" s="26"/>
      <c r="AC48" s="26"/>
      <c r="AD48" s="26"/>
      <c r="AE48" s="47"/>
      <c r="AF48" s="47"/>
      <c r="AG48" s="44">
        <f t="shared" si="22"/>
        <v>0</v>
      </c>
      <c r="AH48" s="26"/>
      <c r="AI48" s="26"/>
      <c r="AJ48" s="26"/>
      <c r="AK48" s="47"/>
      <c r="AL48" s="47"/>
      <c r="AM48" s="44">
        <f t="shared" si="23"/>
        <v>0</v>
      </c>
      <c r="AN48" s="26"/>
      <c r="AO48" s="26"/>
      <c r="AP48" s="26"/>
      <c r="AQ48" s="47"/>
      <c r="AR48" s="47"/>
      <c r="AS48" s="44">
        <f t="shared" si="24"/>
        <v>0</v>
      </c>
      <c r="AT48" s="26"/>
      <c r="AU48" s="26"/>
      <c r="AV48" s="26"/>
      <c r="AW48" s="47"/>
      <c r="AX48" s="47"/>
      <c r="AY48" s="48">
        <f t="shared" si="25"/>
        <v>0</v>
      </c>
      <c r="AZ48" s="26"/>
      <c r="BA48" s="26"/>
      <c r="BB48" s="26"/>
      <c r="BC48" s="47"/>
      <c r="BD48" s="49"/>
      <c r="BE48" s="44">
        <f t="shared" si="26"/>
        <v>0</v>
      </c>
      <c r="BF48" s="26"/>
    </row>
    <row r="49" spans="1:58" ht="15.75" x14ac:dyDescent="0.25">
      <c r="A49" s="21">
        <v>3</v>
      </c>
      <c r="B49" s="50" t="s">
        <v>84</v>
      </c>
      <c r="C49" s="50" t="s">
        <v>70</v>
      </c>
      <c r="D49" s="51"/>
      <c r="E49" s="52"/>
      <c r="F49" s="52"/>
      <c r="G49" s="53"/>
      <c r="H49" s="53"/>
      <c r="I49" s="44">
        <f t="shared" si="18"/>
        <v>0</v>
      </c>
      <c r="J49" s="52"/>
      <c r="K49" s="52"/>
      <c r="L49" s="52"/>
      <c r="M49" s="53"/>
      <c r="N49" s="53"/>
      <c r="O49" s="44">
        <f t="shared" si="19"/>
        <v>0</v>
      </c>
      <c r="P49" s="52"/>
      <c r="Q49" s="52"/>
      <c r="R49" s="52"/>
      <c r="S49" s="53"/>
      <c r="T49" s="53"/>
      <c r="U49" s="44">
        <f t="shared" si="20"/>
        <v>0</v>
      </c>
      <c r="V49" s="52"/>
      <c r="W49" s="52"/>
      <c r="X49" s="52"/>
      <c r="Y49" s="53"/>
      <c r="Z49" s="53"/>
      <c r="AA49" s="44">
        <f t="shared" si="21"/>
        <v>0</v>
      </c>
      <c r="AB49" s="52"/>
      <c r="AC49" s="52"/>
      <c r="AD49" s="52"/>
      <c r="AE49" s="53"/>
      <c r="AF49" s="53"/>
      <c r="AG49" s="44">
        <f t="shared" si="22"/>
        <v>0</v>
      </c>
      <c r="AH49" s="52"/>
      <c r="AI49" s="52"/>
      <c r="AJ49" s="52"/>
      <c r="AK49" s="53"/>
      <c r="AL49" s="53"/>
      <c r="AM49" s="44">
        <f t="shared" si="23"/>
        <v>0</v>
      </c>
      <c r="AN49" s="52"/>
      <c r="AO49" s="52"/>
      <c r="AP49" s="52"/>
      <c r="AQ49" s="53"/>
      <c r="AR49" s="53"/>
      <c r="AS49" s="44">
        <f t="shared" si="24"/>
        <v>0</v>
      </c>
      <c r="AT49" s="52"/>
      <c r="AU49" s="52"/>
      <c r="AV49" s="52"/>
      <c r="AW49" s="53"/>
      <c r="AX49" s="53"/>
      <c r="AY49" s="48">
        <f t="shared" si="25"/>
        <v>0</v>
      </c>
      <c r="AZ49" s="52"/>
      <c r="BA49" s="52"/>
      <c r="BB49" s="52"/>
      <c r="BC49" s="53"/>
      <c r="BD49" s="54"/>
      <c r="BE49" s="44">
        <f t="shared" si="26"/>
        <v>0</v>
      </c>
      <c r="BF49" s="26"/>
    </row>
    <row r="50" spans="1:58" ht="15.75" x14ac:dyDescent="0.25">
      <c r="A50" s="21">
        <v>3</v>
      </c>
      <c r="B50" s="55"/>
      <c r="C50" s="56"/>
      <c r="D50" s="57"/>
      <c r="E50" s="58"/>
      <c r="F50" s="58"/>
      <c r="G50" s="58"/>
      <c r="H50" s="58"/>
      <c r="I50" s="58">
        <f>SUM(I37:I49)</f>
        <v>3</v>
      </c>
      <c r="J50" s="58"/>
      <c r="K50" s="58"/>
      <c r="L50" s="58"/>
      <c r="M50" s="58"/>
      <c r="N50" s="58"/>
      <c r="O50" s="58">
        <f>SUM(O37:O49)</f>
        <v>4</v>
      </c>
      <c r="P50" s="58"/>
      <c r="Q50" s="58"/>
      <c r="R50" s="58"/>
      <c r="S50" s="58"/>
      <c r="T50" s="58"/>
      <c r="U50" s="58">
        <f>SUM(U37:U49)</f>
        <v>2</v>
      </c>
      <c r="V50" s="58"/>
      <c r="W50" s="58"/>
      <c r="X50" s="58"/>
      <c r="Y50" s="58"/>
      <c r="Z50" s="58"/>
      <c r="AA50" s="58">
        <f>SUM(AA37:AA49)</f>
        <v>3</v>
      </c>
      <c r="AB50" s="58"/>
      <c r="AC50" s="58"/>
      <c r="AD50" s="58"/>
      <c r="AE50" s="58"/>
      <c r="AF50" s="58"/>
      <c r="AG50" s="58">
        <f>SUM(AG37:AG49)</f>
        <v>3</v>
      </c>
      <c r="AH50" s="58"/>
      <c r="AI50" s="58"/>
      <c r="AJ50" s="58"/>
      <c r="AK50" s="58"/>
      <c r="AL50" s="58"/>
      <c r="AM50" s="58">
        <f>SUM(AM37:AM49)</f>
        <v>2</v>
      </c>
      <c r="AN50" s="58"/>
      <c r="AO50" s="58"/>
      <c r="AP50" s="58"/>
      <c r="AQ50" s="58"/>
      <c r="AR50" s="58"/>
      <c r="AS50" s="58">
        <f>SUM(AS37:AS49)</f>
        <v>3</v>
      </c>
      <c r="AT50" s="58"/>
      <c r="AU50" s="58"/>
      <c r="AV50" s="58"/>
      <c r="AW50" s="58"/>
      <c r="AX50" s="58"/>
      <c r="AY50" s="58">
        <f>SUM(AY37:AY49)</f>
        <v>4</v>
      </c>
      <c r="AZ50" s="58"/>
      <c r="BA50" s="58"/>
      <c r="BB50" s="58"/>
      <c r="BC50" s="58"/>
      <c r="BD50" s="58"/>
      <c r="BE50" s="58">
        <f>SUM(BE37:BE49)</f>
        <v>6</v>
      </c>
      <c r="BF50" s="58">
        <f>COUNTIF(BF37:BF49,"*")</f>
        <v>6</v>
      </c>
    </row>
  </sheetData>
  <mergeCells count="17">
    <mergeCell ref="B21:C21"/>
    <mergeCell ref="D21:BE21"/>
    <mergeCell ref="B36:C36"/>
    <mergeCell ref="D36:BE36"/>
    <mergeCell ref="B1:C1"/>
    <mergeCell ref="B3:C3"/>
    <mergeCell ref="D3:I3"/>
    <mergeCell ref="J3:O3"/>
    <mergeCell ref="P3:U3"/>
    <mergeCell ref="V3:AA3"/>
    <mergeCell ref="AB3:AG3"/>
    <mergeCell ref="AH3:AM3"/>
    <mergeCell ref="AN3:AS3"/>
    <mergeCell ref="AT3:AY3"/>
    <mergeCell ref="AZ3:BE3"/>
    <mergeCell ref="B6:C6"/>
    <mergeCell ref="D6:BE6"/>
  </mergeCells>
  <conditionalFormatting sqref="B5:BF50">
    <cfRule type="expression" dxfId="32" priority="1">
      <formula>$A5&gt;$C$2</formula>
    </cfRule>
  </conditionalFormatting>
  <conditionalFormatting sqref="C2">
    <cfRule type="expression" dxfId="31" priority="2">
      <formula>LEN($C$2)=0</formula>
    </cfRule>
  </conditionalFormatting>
  <conditionalFormatting sqref="D6:BE6 D21:BE21 D36:BE36">
    <cfRule type="expression" dxfId="30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100-000000000000}">
      <formula1>0</formula1>
    </dataValidation>
    <dataValidation type="list" allowBlank="1" showErrorMessage="1" sqref="D7:H19 J7:N19 P7:T19 V7:Z19 AB7:AF19 AH7:AL19 AN7:AR19 AT7:AX19 AZ7:BD19 D22:H34 J22:N34 P22:T34 V22:Z34 AB22:AF34 AH22:AL34 AN22:AR34 AT22:AX34 AZ22:BD34 D37:H49 J37:N49 P37:T49 V37:Z49 AB37:AF49 AH37:AL49 AN37:AR49 AT37:AX49 AZ37:BD49" xr:uid="{00000000-0002-0000-0100-000001000000}">
      <formula1>$D$1:$F$1</formula1>
    </dataValidation>
    <dataValidation type="list" allowBlank="1" showErrorMessage="1" sqref="BF7:BF19 BF22:BF34 BF37:BF49" xr:uid="{00000000-0002-0000-0100-000002000000}">
      <formula1>$F$1</formula1>
    </dataValidation>
  </dataValidations>
  <pageMargins left="0.7" right="0.7" top="0.75" bottom="0.75" header="0" footer="0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BF65"/>
  <sheetViews>
    <sheetView view="pageBreakPreview" zoomScale="60" zoomScaleNormal="100" workbookViewId="0">
      <pane xSplit="3" ySplit="4" topLeftCell="K26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5" hidden="1" customWidth="1"/>
    <col min="2" max="2" width="42" customWidth="1"/>
    <col min="3" max="3" width="12" customWidth="1"/>
    <col min="4" max="57" width="6.37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G1" s="23"/>
      <c r="H1" s="23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87</v>
      </c>
      <c r="C2" s="25">
        <v>4</v>
      </c>
      <c r="D2" s="21"/>
      <c r="E2" s="21"/>
      <c r="F2" s="21"/>
      <c r="G2" s="23"/>
      <c r="H2" s="23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88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38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39"/>
    </row>
    <row r="7" spans="1:58" ht="15.75" x14ac:dyDescent="0.25">
      <c r="A7" s="21">
        <v>1</v>
      </c>
      <c r="B7" s="40" t="s">
        <v>72</v>
      </c>
      <c r="C7" s="41" t="s">
        <v>88</v>
      </c>
      <c r="D7" s="26"/>
      <c r="E7" s="26"/>
      <c r="F7" s="26" t="s">
        <v>49</v>
      </c>
      <c r="G7" s="47"/>
      <c r="H7" s="47"/>
      <c r="I7" s="48">
        <f t="shared" ref="I7:I19" si="0">COUNTA(D7:H7)</f>
        <v>1</v>
      </c>
      <c r="J7" s="26" t="s">
        <v>49</v>
      </c>
      <c r="K7" s="26"/>
      <c r="L7" s="26"/>
      <c r="M7" s="47"/>
      <c r="N7" s="47"/>
      <c r="O7" s="48">
        <f t="shared" ref="O7:O19" si="1">COUNTA(J7:N7)</f>
        <v>1</v>
      </c>
      <c r="P7" s="26"/>
      <c r="Q7" s="26" t="s">
        <v>49</v>
      </c>
      <c r="R7" s="26"/>
      <c r="S7" s="47"/>
      <c r="T7" s="47"/>
      <c r="U7" s="48">
        <f t="shared" ref="U7:U19" si="2">COUNTA(P7:T7)</f>
        <v>1</v>
      </c>
      <c r="V7" s="26" t="s">
        <v>49</v>
      </c>
      <c r="W7" s="26"/>
      <c r="X7" s="26"/>
      <c r="Y7" s="47" t="s">
        <v>49</v>
      </c>
      <c r="Z7" s="47"/>
      <c r="AA7" s="48">
        <f t="shared" ref="AA7:AA19" si="3">COUNTA(V7:Z7)</f>
        <v>2</v>
      </c>
      <c r="AB7" s="26"/>
      <c r="AC7" s="26"/>
      <c r="AD7" s="26"/>
      <c r="AE7" s="47"/>
      <c r="AF7" s="47" t="s">
        <v>49</v>
      </c>
      <c r="AG7" s="48">
        <f t="shared" ref="AG7:AG19" si="4">COUNTA(AB7:AF7)</f>
        <v>1</v>
      </c>
      <c r="AH7" s="26"/>
      <c r="AI7" s="26"/>
      <c r="AJ7" s="26"/>
      <c r="AK7" s="47"/>
      <c r="AL7" s="47"/>
      <c r="AM7" s="48">
        <f t="shared" ref="AM7:AM19" si="5">COUNTA(AH7:AL7)</f>
        <v>0</v>
      </c>
      <c r="AN7" s="26" t="s">
        <v>49</v>
      </c>
      <c r="AO7" s="26"/>
      <c r="AP7" s="26"/>
      <c r="AQ7" s="47" t="s">
        <v>49</v>
      </c>
      <c r="AR7" s="47"/>
      <c r="AS7" s="48">
        <f t="shared" ref="AS7:AS19" si="6">COUNTA(AN7:AR7)</f>
        <v>2</v>
      </c>
      <c r="AT7" s="26"/>
      <c r="AU7" s="26"/>
      <c r="AV7" s="26" t="s">
        <v>49</v>
      </c>
      <c r="AW7" s="47"/>
      <c r="AX7" s="47"/>
      <c r="AY7" s="48">
        <f t="shared" ref="AY7:AY19" si="7">COUNTA(AT7:AX7)</f>
        <v>1</v>
      </c>
      <c r="AZ7" s="26"/>
      <c r="BA7" s="26"/>
      <c r="BB7" s="26"/>
      <c r="BC7" s="47" t="s">
        <v>49</v>
      </c>
      <c r="BD7" s="49"/>
      <c r="BE7" s="48">
        <f t="shared" ref="BE7:BE19" si="8">COUNTA(AZ7:BD7)</f>
        <v>1</v>
      </c>
      <c r="BF7" s="40" t="s">
        <v>49</v>
      </c>
    </row>
    <row r="8" spans="1:58" ht="15.75" x14ac:dyDescent="0.25">
      <c r="A8" s="21">
        <v>1</v>
      </c>
      <c r="B8" s="26" t="s">
        <v>73</v>
      </c>
      <c r="C8" s="50" t="s">
        <v>88</v>
      </c>
      <c r="D8" s="26"/>
      <c r="E8" s="26"/>
      <c r="F8" s="26"/>
      <c r="G8" s="47"/>
      <c r="H8" s="47" t="s">
        <v>49</v>
      </c>
      <c r="I8" s="48">
        <f t="shared" si="0"/>
        <v>1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 t="s">
        <v>49</v>
      </c>
      <c r="U8" s="48">
        <f t="shared" si="2"/>
        <v>1</v>
      </c>
      <c r="V8" s="26"/>
      <c r="W8" s="26"/>
      <c r="X8" s="26" t="s">
        <v>49</v>
      </c>
      <c r="Y8" s="47"/>
      <c r="Z8" s="47"/>
      <c r="AA8" s="48">
        <f t="shared" si="3"/>
        <v>1</v>
      </c>
      <c r="AB8" s="26"/>
      <c r="AC8" s="26"/>
      <c r="AD8" s="26"/>
      <c r="AE8" s="47"/>
      <c r="AF8" s="47"/>
      <c r="AG8" s="48">
        <f t="shared" si="4"/>
        <v>0</v>
      </c>
      <c r="AH8" s="26"/>
      <c r="AI8" s="26"/>
      <c r="AJ8" s="26"/>
      <c r="AK8" s="47"/>
      <c r="AL8" s="47"/>
      <c r="AM8" s="48">
        <f t="shared" si="5"/>
        <v>0</v>
      </c>
      <c r="AN8" s="26"/>
      <c r="AO8" s="26" t="s">
        <v>49</v>
      </c>
      <c r="AP8" s="26"/>
      <c r="AQ8" s="47"/>
      <c r="AR8" s="47"/>
      <c r="AS8" s="48">
        <f t="shared" si="6"/>
        <v>1</v>
      </c>
      <c r="AT8" s="26"/>
      <c r="AU8" s="26"/>
      <c r="AV8" s="26"/>
      <c r="AW8" s="47"/>
      <c r="AX8" s="47" t="s">
        <v>49</v>
      </c>
      <c r="AY8" s="48">
        <f t="shared" si="7"/>
        <v>1</v>
      </c>
      <c r="AZ8" s="26"/>
      <c r="BA8" s="26"/>
      <c r="BB8" s="26"/>
      <c r="BC8" s="47" t="s">
        <v>49</v>
      </c>
      <c r="BD8" s="49"/>
      <c r="BE8" s="48">
        <f t="shared" si="8"/>
        <v>1</v>
      </c>
      <c r="BF8" s="26" t="s">
        <v>49</v>
      </c>
    </row>
    <row r="9" spans="1:58" ht="15.75" x14ac:dyDescent="0.25">
      <c r="A9" s="21">
        <v>1</v>
      </c>
      <c r="B9" s="26" t="s">
        <v>74</v>
      </c>
      <c r="C9" s="50" t="s">
        <v>88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26"/>
    </row>
    <row r="10" spans="1:58" ht="15.75" x14ac:dyDescent="0.25">
      <c r="A10" s="21">
        <v>1</v>
      </c>
      <c r="B10" s="26" t="s">
        <v>75</v>
      </c>
      <c r="C10" s="50" t="s">
        <v>88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26"/>
    </row>
    <row r="11" spans="1:58" ht="15.75" x14ac:dyDescent="0.25">
      <c r="A11" s="21">
        <v>1</v>
      </c>
      <c r="B11" s="26" t="s">
        <v>76</v>
      </c>
      <c r="C11" s="50" t="s">
        <v>88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26" t="s">
        <v>49</v>
      </c>
    </row>
    <row r="12" spans="1:58" ht="15.75" x14ac:dyDescent="0.25">
      <c r="A12" s="21">
        <v>1</v>
      </c>
      <c r="B12" s="26" t="s">
        <v>77</v>
      </c>
      <c r="C12" s="50" t="s">
        <v>88</v>
      </c>
      <c r="D12" s="26"/>
      <c r="E12" s="26"/>
      <c r="F12" s="26" t="s">
        <v>49</v>
      </c>
      <c r="G12" s="47"/>
      <c r="H12" s="47"/>
      <c r="I12" s="48">
        <f t="shared" si="0"/>
        <v>1</v>
      </c>
      <c r="J12" s="26"/>
      <c r="K12" s="26"/>
      <c r="L12" s="26" t="s">
        <v>49</v>
      </c>
      <c r="M12" s="47"/>
      <c r="N12" s="47"/>
      <c r="O12" s="48">
        <f t="shared" si="1"/>
        <v>1</v>
      </c>
      <c r="P12" s="26"/>
      <c r="Q12" s="26"/>
      <c r="R12" s="26"/>
      <c r="S12" s="47"/>
      <c r="T12" s="47"/>
      <c r="U12" s="48">
        <f t="shared" si="2"/>
        <v>0</v>
      </c>
      <c r="V12" s="26"/>
      <c r="W12" s="26" t="s">
        <v>49</v>
      </c>
      <c r="X12" s="26"/>
      <c r="Y12" s="47"/>
      <c r="Z12" s="47"/>
      <c r="AA12" s="48">
        <f t="shared" si="3"/>
        <v>1</v>
      </c>
      <c r="AB12" s="26"/>
      <c r="AC12" s="26"/>
      <c r="AD12" s="26"/>
      <c r="AE12" s="47" t="s">
        <v>49</v>
      </c>
      <c r="AF12" s="47"/>
      <c r="AG12" s="48">
        <f t="shared" si="4"/>
        <v>1</v>
      </c>
      <c r="AH12" s="26"/>
      <c r="AI12" s="26"/>
      <c r="AJ12" s="26" t="s">
        <v>49</v>
      </c>
      <c r="AK12" s="47"/>
      <c r="AL12" s="47"/>
      <c r="AM12" s="48">
        <f t="shared" si="5"/>
        <v>1</v>
      </c>
      <c r="AN12" s="26"/>
      <c r="AO12" s="26"/>
      <c r="AP12" s="26"/>
      <c r="AQ12" s="47" t="s">
        <v>49</v>
      </c>
      <c r="AR12" s="47"/>
      <c r="AS12" s="48">
        <f t="shared" si="6"/>
        <v>1</v>
      </c>
      <c r="AT12" s="26"/>
      <c r="AU12" s="26"/>
      <c r="AV12" s="26"/>
      <c r="AW12" s="47"/>
      <c r="AX12" s="47" t="s">
        <v>49</v>
      </c>
      <c r="AY12" s="48">
        <f t="shared" si="7"/>
        <v>1</v>
      </c>
      <c r="AZ12" s="26"/>
      <c r="BA12" s="26"/>
      <c r="BB12" s="26" t="s">
        <v>49</v>
      </c>
      <c r="BC12" s="47"/>
      <c r="BD12" s="49"/>
      <c r="BE12" s="48">
        <f t="shared" si="8"/>
        <v>1</v>
      </c>
      <c r="BF12" s="26" t="s">
        <v>49</v>
      </c>
    </row>
    <row r="13" spans="1:58" ht="15.75" x14ac:dyDescent="0.25">
      <c r="A13" s="21">
        <v>1</v>
      </c>
      <c r="B13" s="26" t="s">
        <v>78</v>
      </c>
      <c r="C13" s="50" t="s">
        <v>88</v>
      </c>
      <c r="D13" s="26"/>
      <c r="E13" s="26"/>
      <c r="F13" s="26" t="s">
        <v>49</v>
      </c>
      <c r="G13" s="47"/>
      <c r="H13" s="47"/>
      <c r="I13" s="48">
        <f t="shared" si="0"/>
        <v>1</v>
      </c>
      <c r="J13" s="26"/>
      <c r="K13" s="26"/>
      <c r="L13" s="26"/>
      <c r="M13" s="47"/>
      <c r="N13" s="47"/>
      <c r="O13" s="48">
        <f t="shared" si="1"/>
        <v>0</v>
      </c>
      <c r="P13" s="26"/>
      <c r="Q13" s="26"/>
      <c r="R13" s="26"/>
      <c r="S13" s="47"/>
      <c r="T13" s="47"/>
      <c r="U13" s="48">
        <f t="shared" si="2"/>
        <v>0</v>
      </c>
      <c r="V13" s="26"/>
      <c r="W13" s="26"/>
      <c r="X13" s="26"/>
      <c r="Y13" s="47" t="s">
        <v>49</v>
      </c>
      <c r="Z13" s="47"/>
      <c r="AA13" s="48">
        <f t="shared" si="3"/>
        <v>1</v>
      </c>
      <c r="AB13" s="26"/>
      <c r="AC13" s="26"/>
      <c r="AD13" s="26"/>
      <c r="AE13" s="47"/>
      <c r="AF13" s="47"/>
      <c r="AG13" s="48">
        <f t="shared" si="4"/>
        <v>0</v>
      </c>
      <c r="AH13" s="26"/>
      <c r="AI13" s="26"/>
      <c r="AJ13" s="26"/>
      <c r="AK13" s="47"/>
      <c r="AL13" s="47"/>
      <c r="AM13" s="48">
        <f t="shared" si="5"/>
        <v>0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/>
      <c r="AV13" s="26"/>
      <c r="AW13" s="47"/>
      <c r="AX13" s="47"/>
      <c r="AY13" s="48">
        <f t="shared" si="7"/>
        <v>0</v>
      </c>
      <c r="AZ13" s="26"/>
      <c r="BA13" s="26"/>
      <c r="BB13" s="26" t="s">
        <v>49</v>
      </c>
      <c r="BC13" s="47"/>
      <c r="BD13" s="49"/>
      <c r="BE13" s="48">
        <f t="shared" si="8"/>
        <v>1</v>
      </c>
      <c r="BF13" s="26" t="s">
        <v>49</v>
      </c>
    </row>
    <row r="14" spans="1:58" ht="15.75" x14ac:dyDescent="0.25">
      <c r="A14" s="21">
        <v>1</v>
      </c>
      <c r="B14" s="4" t="s">
        <v>79</v>
      </c>
      <c r="C14" s="50" t="s">
        <v>88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/>
      <c r="BD14" s="49"/>
      <c r="BE14" s="48">
        <f t="shared" si="8"/>
        <v>0</v>
      </c>
      <c r="BF14" s="26"/>
    </row>
    <row r="15" spans="1:58" ht="15.75" x14ac:dyDescent="0.25">
      <c r="A15" s="21">
        <v>1</v>
      </c>
      <c r="B15" s="26" t="s">
        <v>80</v>
      </c>
      <c r="C15" s="50" t="s">
        <v>88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49</v>
      </c>
      <c r="BB15" s="26"/>
      <c r="BC15" s="47"/>
      <c r="BD15" s="49"/>
      <c r="BE15" s="48">
        <f t="shared" si="8"/>
        <v>1</v>
      </c>
      <c r="BF15" s="26"/>
    </row>
    <row r="16" spans="1:58" ht="15.75" x14ac:dyDescent="0.25">
      <c r="A16" s="21">
        <v>1</v>
      </c>
      <c r="B16" s="26" t="s">
        <v>81</v>
      </c>
      <c r="C16" s="50" t="s">
        <v>88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 t="s">
        <v>49</v>
      </c>
      <c r="BB16" s="26"/>
      <c r="BC16" s="47"/>
      <c r="BD16" s="49"/>
      <c r="BE16" s="48">
        <f t="shared" si="8"/>
        <v>1</v>
      </c>
      <c r="BF16" s="26" t="s">
        <v>49</v>
      </c>
    </row>
    <row r="17" spans="1:58" ht="15.75" x14ac:dyDescent="0.25">
      <c r="A17" s="21">
        <v>1</v>
      </c>
      <c r="B17" s="26" t="s">
        <v>82</v>
      </c>
      <c r="C17" s="50" t="s">
        <v>88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 t="s">
        <v>49</v>
      </c>
      <c r="BD17" s="49"/>
      <c r="BE17" s="48">
        <f t="shared" si="8"/>
        <v>1</v>
      </c>
      <c r="BF17" s="26" t="s">
        <v>49</v>
      </c>
    </row>
    <row r="18" spans="1:58" ht="15.75" x14ac:dyDescent="0.25">
      <c r="A18" s="21">
        <v>1</v>
      </c>
      <c r="B18" s="26" t="s">
        <v>83</v>
      </c>
      <c r="C18" s="50" t="s">
        <v>88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8">
        <f t="shared" si="8"/>
        <v>0</v>
      </c>
      <c r="BF18" s="26"/>
    </row>
    <row r="19" spans="1:58" ht="15.75" x14ac:dyDescent="0.25">
      <c r="A19" s="21">
        <v>1</v>
      </c>
      <c r="B19" s="50" t="s">
        <v>84</v>
      </c>
      <c r="C19" s="50" t="s">
        <v>88</v>
      </c>
      <c r="D19" s="52"/>
      <c r="E19" s="52"/>
      <c r="F19" s="52"/>
      <c r="G19" s="53"/>
      <c r="H19" s="53"/>
      <c r="I19" s="48">
        <f t="shared" si="0"/>
        <v>0</v>
      </c>
      <c r="J19" s="52"/>
      <c r="K19" s="52"/>
      <c r="L19" s="52"/>
      <c r="M19" s="53"/>
      <c r="N19" s="53"/>
      <c r="O19" s="48">
        <f t="shared" si="1"/>
        <v>0</v>
      </c>
      <c r="P19" s="52"/>
      <c r="Q19" s="52"/>
      <c r="R19" s="52"/>
      <c r="S19" s="53"/>
      <c r="T19" s="53"/>
      <c r="U19" s="48">
        <f t="shared" si="2"/>
        <v>0</v>
      </c>
      <c r="V19" s="52"/>
      <c r="W19" s="52"/>
      <c r="X19" s="52"/>
      <c r="Y19" s="53"/>
      <c r="Z19" s="53"/>
      <c r="AA19" s="48">
        <f t="shared" si="3"/>
        <v>0</v>
      </c>
      <c r="AB19" s="52"/>
      <c r="AC19" s="52"/>
      <c r="AD19" s="52"/>
      <c r="AE19" s="53"/>
      <c r="AF19" s="53"/>
      <c r="AG19" s="48">
        <f t="shared" si="4"/>
        <v>0</v>
      </c>
      <c r="AH19" s="52"/>
      <c r="AI19" s="52"/>
      <c r="AJ19" s="52"/>
      <c r="AK19" s="53"/>
      <c r="AL19" s="53"/>
      <c r="AM19" s="48">
        <f t="shared" si="5"/>
        <v>0</v>
      </c>
      <c r="AN19" s="52"/>
      <c r="AO19" s="52"/>
      <c r="AP19" s="52"/>
      <c r="AQ19" s="53"/>
      <c r="AR19" s="53"/>
      <c r="AS19" s="48">
        <f t="shared" si="6"/>
        <v>0</v>
      </c>
      <c r="AT19" s="52"/>
      <c r="AU19" s="52"/>
      <c r="AV19" s="52"/>
      <c r="AW19" s="53"/>
      <c r="AX19" s="53"/>
      <c r="AY19" s="48">
        <f t="shared" si="7"/>
        <v>0</v>
      </c>
      <c r="AZ19" s="52"/>
      <c r="BA19" s="52"/>
      <c r="BB19" s="52"/>
      <c r="BC19" s="53"/>
      <c r="BD19" s="54"/>
      <c r="BE19" s="48">
        <f t="shared" si="8"/>
        <v>0</v>
      </c>
      <c r="BF19" s="26"/>
    </row>
    <row r="20" spans="1:58" ht="15.75" x14ac:dyDescent="0.25">
      <c r="A20" s="21">
        <v>1</v>
      </c>
      <c r="B20" s="55"/>
      <c r="C20" s="56"/>
      <c r="D20" s="59"/>
      <c r="E20" s="58"/>
      <c r="F20" s="58"/>
      <c r="G20" s="58"/>
      <c r="H20" s="58"/>
      <c r="I20" s="58">
        <f>SUM(I7:I19)</f>
        <v>5</v>
      </c>
      <c r="J20" s="58"/>
      <c r="K20" s="58"/>
      <c r="L20" s="58"/>
      <c r="M20" s="58"/>
      <c r="N20" s="58"/>
      <c r="O20" s="58">
        <f>SUM(O7:O19)</f>
        <v>2</v>
      </c>
      <c r="P20" s="58"/>
      <c r="Q20" s="58"/>
      <c r="R20" s="58"/>
      <c r="S20" s="58"/>
      <c r="T20" s="58"/>
      <c r="U20" s="58">
        <f>SUM(U7:U19)</f>
        <v>3</v>
      </c>
      <c r="V20" s="58"/>
      <c r="W20" s="58"/>
      <c r="X20" s="58"/>
      <c r="Y20" s="58"/>
      <c r="Z20" s="58"/>
      <c r="AA20" s="58">
        <f>SUM(AA7:AA19)</f>
        <v>5</v>
      </c>
      <c r="AB20" s="58"/>
      <c r="AC20" s="58"/>
      <c r="AD20" s="58"/>
      <c r="AE20" s="58"/>
      <c r="AF20" s="58"/>
      <c r="AG20" s="58">
        <f>SUM(AG7:AG19)</f>
        <v>2</v>
      </c>
      <c r="AH20" s="58"/>
      <c r="AI20" s="58"/>
      <c r="AJ20" s="58"/>
      <c r="AK20" s="58"/>
      <c r="AL20" s="58"/>
      <c r="AM20" s="58">
        <f>SUM(AM7:AM19)</f>
        <v>2</v>
      </c>
      <c r="AN20" s="58"/>
      <c r="AO20" s="58"/>
      <c r="AP20" s="58"/>
      <c r="AQ20" s="58"/>
      <c r="AR20" s="58"/>
      <c r="AS20" s="58">
        <f>SUM(AS7:AS19)</f>
        <v>4</v>
      </c>
      <c r="AT20" s="58"/>
      <c r="AU20" s="58"/>
      <c r="AV20" s="58"/>
      <c r="AW20" s="58"/>
      <c r="AX20" s="58"/>
      <c r="AY20" s="58">
        <f>SUM(AY7:AY19)</f>
        <v>3</v>
      </c>
      <c r="AZ20" s="58"/>
      <c r="BA20" s="58"/>
      <c r="BB20" s="58"/>
      <c r="BC20" s="58"/>
      <c r="BD20" s="58"/>
      <c r="BE20" s="58">
        <f>SUM(BE7:BE19)</f>
        <v>8</v>
      </c>
      <c r="BF20" s="58">
        <f>COUNTIF(BF7:BF19,"*")</f>
        <v>7</v>
      </c>
    </row>
    <row r="21" spans="1:58" ht="15.75" x14ac:dyDescent="0.25">
      <c r="A21" s="21">
        <v>2</v>
      </c>
      <c r="B21" s="80" t="str">
        <f>"Буква (или иное название) класса "&amp;A21&amp;":"</f>
        <v>Буква (или иное название) класса 2:</v>
      </c>
      <c r="C21" s="90"/>
      <c r="D21" s="60" t="s">
        <v>85</v>
      </c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39"/>
    </row>
    <row r="22" spans="1:58" ht="15.75" x14ac:dyDescent="0.25">
      <c r="A22" s="21">
        <v>2</v>
      </c>
      <c r="B22" s="40" t="s">
        <v>72</v>
      </c>
      <c r="C22" s="41" t="s">
        <v>88</v>
      </c>
      <c r="D22" s="26"/>
      <c r="E22" s="26"/>
      <c r="F22" s="26" t="s">
        <v>49</v>
      </c>
      <c r="G22" s="47"/>
      <c r="H22" s="47"/>
      <c r="I22" s="48">
        <f t="shared" ref="I22:I34" si="9">COUNTA(D22:H22)</f>
        <v>1</v>
      </c>
      <c r="J22" s="26" t="s">
        <v>49</v>
      </c>
      <c r="K22" s="26"/>
      <c r="L22" s="26"/>
      <c r="M22" s="47"/>
      <c r="N22" s="47"/>
      <c r="O22" s="48">
        <f t="shared" ref="O22:O34" si="10">COUNTA(J22:N22)</f>
        <v>1</v>
      </c>
      <c r="P22" s="26"/>
      <c r="Q22" s="26" t="s">
        <v>49</v>
      </c>
      <c r="R22" s="26"/>
      <c r="S22" s="47"/>
      <c r="T22" s="47"/>
      <c r="U22" s="48">
        <f t="shared" ref="U22:U34" si="11">COUNTA(P22:T22)</f>
        <v>1</v>
      </c>
      <c r="V22" s="26" t="s">
        <v>49</v>
      </c>
      <c r="W22" s="26"/>
      <c r="X22" s="26"/>
      <c r="Y22" s="47" t="s">
        <v>49</v>
      </c>
      <c r="Z22" s="47"/>
      <c r="AA22" s="48">
        <f t="shared" ref="AA22:AA34" si="12">COUNTA(V22:Z22)</f>
        <v>2</v>
      </c>
      <c r="AB22" s="26"/>
      <c r="AC22" s="26"/>
      <c r="AD22" s="26"/>
      <c r="AE22" s="47"/>
      <c r="AF22" s="47" t="s">
        <v>49</v>
      </c>
      <c r="AG22" s="48">
        <f t="shared" ref="AG22:AG34" si="13">COUNTA(AB22:AF22)</f>
        <v>1</v>
      </c>
      <c r="AH22" s="26"/>
      <c r="AI22" s="26"/>
      <c r="AJ22" s="26"/>
      <c r="AK22" s="47"/>
      <c r="AL22" s="47"/>
      <c r="AM22" s="48">
        <f t="shared" ref="AM22:AM34" si="14">COUNTA(AH22:AL22)</f>
        <v>0</v>
      </c>
      <c r="AN22" s="26" t="s">
        <v>49</v>
      </c>
      <c r="AO22" s="26"/>
      <c r="AP22" s="26"/>
      <c r="AQ22" s="47" t="s">
        <v>49</v>
      </c>
      <c r="AR22" s="47"/>
      <c r="AS22" s="48">
        <f t="shared" ref="AS22:AS34" si="15">COUNTA(AN22:AR22)</f>
        <v>2</v>
      </c>
      <c r="AT22" s="26"/>
      <c r="AU22" s="26"/>
      <c r="AV22" s="26" t="s">
        <v>49</v>
      </c>
      <c r="AW22" s="47"/>
      <c r="AX22" s="47"/>
      <c r="AY22" s="48">
        <f t="shared" ref="AY22:AY34" si="16">COUNTA(AT22:AX22)</f>
        <v>1</v>
      </c>
      <c r="AZ22" s="26"/>
      <c r="BA22" s="26"/>
      <c r="BB22" s="26"/>
      <c r="BC22" s="47" t="s">
        <v>49</v>
      </c>
      <c r="BD22" s="49"/>
      <c r="BE22" s="48">
        <f t="shared" ref="BE22:BE34" si="17">COUNTA(AZ22:BD22)</f>
        <v>1</v>
      </c>
      <c r="BF22" s="40" t="s">
        <v>49</v>
      </c>
    </row>
    <row r="23" spans="1:58" ht="15.75" x14ac:dyDescent="0.25">
      <c r="A23" s="21">
        <v>2</v>
      </c>
      <c r="B23" s="26" t="s">
        <v>73</v>
      </c>
      <c r="C23" s="50" t="s">
        <v>88</v>
      </c>
      <c r="D23" s="26"/>
      <c r="E23" s="26"/>
      <c r="F23" s="26"/>
      <c r="G23" s="47"/>
      <c r="H23" s="47" t="s">
        <v>49</v>
      </c>
      <c r="I23" s="48">
        <f t="shared" si="9"/>
        <v>1</v>
      </c>
      <c r="J23" s="26"/>
      <c r="K23" s="26"/>
      <c r="L23" s="26"/>
      <c r="M23" s="47"/>
      <c r="N23" s="47"/>
      <c r="O23" s="48">
        <f t="shared" si="10"/>
        <v>0</v>
      </c>
      <c r="P23" s="26"/>
      <c r="Q23" s="26"/>
      <c r="R23" s="26"/>
      <c r="S23" s="47"/>
      <c r="T23" s="47" t="s">
        <v>49</v>
      </c>
      <c r="U23" s="48">
        <f t="shared" si="11"/>
        <v>1</v>
      </c>
      <c r="V23" s="26"/>
      <c r="W23" s="26"/>
      <c r="X23" s="26" t="s">
        <v>49</v>
      </c>
      <c r="Y23" s="47"/>
      <c r="Z23" s="47"/>
      <c r="AA23" s="48">
        <f t="shared" si="12"/>
        <v>1</v>
      </c>
      <c r="AB23" s="26"/>
      <c r="AC23" s="26"/>
      <c r="AD23" s="26"/>
      <c r="AE23" s="47"/>
      <c r="AF23" s="47"/>
      <c r="AG23" s="48">
        <f t="shared" si="13"/>
        <v>0</v>
      </c>
      <c r="AH23" s="26"/>
      <c r="AI23" s="26"/>
      <c r="AJ23" s="26"/>
      <c r="AK23" s="47"/>
      <c r="AL23" s="47"/>
      <c r="AM23" s="48">
        <f t="shared" si="14"/>
        <v>0</v>
      </c>
      <c r="AN23" s="26"/>
      <c r="AO23" s="26" t="s">
        <v>49</v>
      </c>
      <c r="AP23" s="26"/>
      <c r="AQ23" s="47"/>
      <c r="AR23" s="47"/>
      <c r="AS23" s="48">
        <f t="shared" si="15"/>
        <v>1</v>
      </c>
      <c r="AT23" s="26"/>
      <c r="AU23" s="26"/>
      <c r="AV23" s="26"/>
      <c r="AW23" s="47"/>
      <c r="AX23" s="47" t="s">
        <v>49</v>
      </c>
      <c r="AY23" s="48">
        <f t="shared" si="16"/>
        <v>1</v>
      </c>
      <c r="AZ23" s="26"/>
      <c r="BA23" s="26"/>
      <c r="BB23" s="26"/>
      <c r="BC23" s="47" t="s">
        <v>49</v>
      </c>
      <c r="BD23" s="49"/>
      <c r="BE23" s="48">
        <f t="shared" si="17"/>
        <v>1</v>
      </c>
      <c r="BF23" s="26" t="s">
        <v>49</v>
      </c>
    </row>
    <row r="24" spans="1:58" ht="15.75" x14ac:dyDescent="0.25">
      <c r="A24" s="21">
        <v>2</v>
      </c>
      <c r="B24" s="26" t="s">
        <v>74</v>
      </c>
      <c r="C24" s="50" t="s">
        <v>88</v>
      </c>
      <c r="D24" s="26"/>
      <c r="E24" s="26"/>
      <c r="F24" s="26"/>
      <c r="G24" s="47"/>
      <c r="H24" s="47"/>
      <c r="I24" s="48">
        <f t="shared" si="9"/>
        <v>0</v>
      </c>
      <c r="J24" s="26"/>
      <c r="K24" s="26"/>
      <c r="L24" s="26"/>
      <c r="M24" s="47"/>
      <c r="N24" s="47"/>
      <c r="O24" s="48">
        <f t="shared" si="10"/>
        <v>0</v>
      </c>
      <c r="P24" s="26"/>
      <c r="Q24" s="26"/>
      <c r="R24" s="26"/>
      <c r="S24" s="47"/>
      <c r="T24" s="47"/>
      <c r="U24" s="48">
        <f t="shared" si="11"/>
        <v>0</v>
      </c>
      <c r="V24" s="26"/>
      <c r="W24" s="26"/>
      <c r="X24" s="26"/>
      <c r="Y24" s="47"/>
      <c r="Z24" s="47"/>
      <c r="AA24" s="48">
        <f t="shared" si="12"/>
        <v>0</v>
      </c>
      <c r="AB24" s="26"/>
      <c r="AC24" s="26"/>
      <c r="AD24" s="26"/>
      <c r="AE24" s="47"/>
      <c r="AF24" s="47"/>
      <c r="AG24" s="48">
        <f t="shared" si="13"/>
        <v>0</v>
      </c>
      <c r="AH24" s="26"/>
      <c r="AI24" s="26"/>
      <c r="AJ24" s="26"/>
      <c r="AK24" s="47"/>
      <c r="AL24" s="47"/>
      <c r="AM24" s="48">
        <f t="shared" si="14"/>
        <v>0</v>
      </c>
      <c r="AN24" s="26"/>
      <c r="AO24" s="26"/>
      <c r="AP24" s="26"/>
      <c r="AQ24" s="47"/>
      <c r="AR24" s="47"/>
      <c r="AS24" s="48">
        <f t="shared" si="15"/>
        <v>0</v>
      </c>
      <c r="AT24" s="26"/>
      <c r="AU24" s="26"/>
      <c r="AV24" s="26"/>
      <c r="AW24" s="47"/>
      <c r="AX24" s="47"/>
      <c r="AY24" s="48">
        <f t="shared" si="16"/>
        <v>0</v>
      </c>
      <c r="AZ24" s="26"/>
      <c r="BA24" s="26"/>
      <c r="BB24" s="26"/>
      <c r="BC24" s="47"/>
      <c r="BD24" s="49"/>
      <c r="BE24" s="48">
        <f t="shared" si="17"/>
        <v>0</v>
      </c>
      <c r="BF24" s="26"/>
    </row>
    <row r="25" spans="1:58" ht="15.75" x14ac:dyDescent="0.25">
      <c r="A25" s="21">
        <v>2</v>
      </c>
      <c r="B25" s="26" t="s">
        <v>75</v>
      </c>
      <c r="C25" s="50" t="s">
        <v>88</v>
      </c>
      <c r="D25" s="26"/>
      <c r="E25" s="26"/>
      <c r="F25" s="26"/>
      <c r="G25" s="47"/>
      <c r="H25" s="47"/>
      <c r="I25" s="48">
        <f t="shared" si="9"/>
        <v>0</v>
      </c>
      <c r="J25" s="26"/>
      <c r="K25" s="26"/>
      <c r="L25" s="26"/>
      <c r="M25" s="47"/>
      <c r="N25" s="47"/>
      <c r="O25" s="48">
        <f t="shared" si="10"/>
        <v>0</v>
      </c>
      <c r="P25" s="26"/>
      <c r="Q25" s="26"/>
      <c r="R25" s="26"/>
      <c r="S25" s="47"/>
      <c r="T25" s="47"/>
      <c r="U25" s="48">
        <f t="shared" si="11"/>
        <v>0</v>
      </c>
      <c r="V25" s="26"/>
      <c r="W25" s="26"/>
      <c r="X25" s="26"/>
      <c r="Y25" s="47"/>
      <c r="Z25" s="47"/>
      <c r="AA25" s="48">
        <f t="shared" si="12"/>
        <v>0</v>
      </c>
      <c r="AB25" s="26"/>
      <c r="AC25" s="26"/>
      <c r="AD25" s="26"/>
      <c r="AE25" s="47"/>
      <c r="AF25" s="47"/>
      <c r="AG25" s="48">
        <f t="shared" si="13"/>
        <v>0</v>
      </c>
      <c r="AH25" s="26"/>
      <c r="AI25" s="26"/>
      <c r="AJ25" s="26"/>
      <c r="AK25" s="47"/>
      <c r="AL25" s="47"/>
      <c r="AM25" s="48">
        <f t="shared" si="14"/>
        <v>0</v>
      </c>
      <c r="AN25" s="26"/>
      <c r="AO25" s="26"/>
      <c r="AP25" s="26"/>
      <c r="AQ25" s="47"/>
      <c r="AR25" s="47"/>
      <c r="AS25" s="48">
        <f t="shared" si="15"/>
        <v>0</v>
      </c>
      <c r="AT25" s="26"/>
      <c r="AU25" s="26"/>
      <c r="AV25" s="26"/>
      <c r="AW25" s="47"/>
      <c r="AX25" s="47"/>
      <c r="AY25" s="48">
        <f t="shared" si="16"/>
        <v>0</v>
      </c>
      <c r="AZ25" s="26"/>
      <c r="BA25" s="26"/>
      <c r="BB25" s="26"/>
      <c r="BC25" s="47"/>
      <c r="BD25" s="49"/>
      <c r="BE25" s="48">
        <f t="shared" si="17"/>
        <v>0</v>
      </c>
      <c r="BF25" s="26"/>
    </row>
    <row r="26" spans="1:58" ht="15.75" x14ac:dyDescent="0.25">
      <c r="A26" s="21">
        <v>2</v>
      </c>
      <c r="B26" s="26" t="s">
        <v>76</v>
      </c>
      <c r="C26" s="50" t="s">
        <v>88</v>
      </c>
      <c r="D26" s="26"/>
      <c r="E26" s="26"/>
      <c r="F26" s="26"/>
      <c r="G26" s="47" t="s">
        <v>49</v>
      </c>
      <c r="H26" s="47"/>
      <c r="I26" s="48">
        <f t="shared" si="9"/>
        <v>1</v>
      </c>
      <c r="J26" s="26"/>
      <c r="K26" s="26"/>
      <c r="L26" s="26"/>
      <c r="M26" s="47"/>
      <c r="N26" s="47"/>
      <c r="O26" s="48">
        <f t="shared" si="10"/>
        <v>0</v>
      </c>
      <c r="P26" s="26"/>
      <c r="Q26" s="26"/>
      <c r="R26" s="26"/>
      <c r="S26" s="47" t="s">
        <v>49</v>
      </c>
      <c r="T26" s="47"/>
      <c r="U26" s="48">
        <f t="shared" si="11"/>
        <v>1</v>
      </c>
      <c r="V26" s="26"/>
      <c r="W26" s="26"/>
      <c r="X26" s="26"/>
      <c r="Y26" s="47"/>
      <c r="Z26" s="47"/>
      <c r="AA26" s="48">
        <f t="shared" si="12"/>
        <v>0</v>
      </c>
      <c r="AB26" s="26"/>
      <c r="AC26" s="26"/>
      <c r="AD26" s="26"/>
      <c r="AE26" s="47"/>
      <c r="AF26" s="47"/>
      <c r="AG26" s="48">
        <f t="shared" si="13"/>
        <v>0</v>
      </c>
      <c r="AH26" s="26"/>
      <c r="AI26" s="26"/>
      <c r="AJ26" s="26"/>
      <c r="AK26" s="47" t="s">
        <v>49</v>
      </c>
      <c r="AL26" s="47"/>
      <c r="AM26" s="48">
        <f t="shared" si="14"/>
        <v>1</v>
      </c>
      <c r="AN26" s="26"/>
      <c r="AO26" s="26"/>
      <c r="AP26" s="26"/>
      <c r="AQ26" s="47"/>
      <c r="AR26" s="47"/>
      <c r="AS26" s="48">
        <f t="shared" si="15"/>
        <v>0</v>
      </c>
      <c r="AT26" s="26"/>
      <c r="AU26" s="26"/>
      <c r="AV26" s="26"/>
      <c r="AW26" s="47"/>
      <c r="AX26" s="47"/>
      <c r="AY26" s="48">
        <f t="shared" si="16"/>
        <v>0</v>
      </c>
      <c r="AZ26" s="26"/>
      <c r="BA26" s="26"/>
      <c r="BB26" s="26" t="s">
        <v>49</v>
      </c>
      <c r="BC26" s="47"/>
      <c r="BD26" s="49"/>
      <c r="BE26" s="48">
        <f t="shared" si="17"/>
        <v>1</v>
      </c>
      <c r="BF26" s="26"/>
    </row>
    <row r="27" spans="1:58" ht="15.75" x14ac:dyDescent="0.25">
      <c r="A27" s="21">
        <v>2</v>
      </c>
      <c r="B27" s="26" t="s">
        <v>77</v>
      </c>
      <c r="C27" s="50" t="s">
        <v>88</v>
      </c>
      <c r="D27" s="26"/>
      <c r="E27" s="26"/>
      <c r="F27" s="26" t="s">
        <v>49</v>
      </c>
      <c r="G27" s="47"/>
      <c r="H27" s="47"/>
      <c r="I27" s="48">
        <f t="shared" si="9"/>
        <v>1</v>
      </c>
      <c r="J27" s="26"/>
      <c r="K27" s="26"/>
      <c r="L27" s="26" t="s">
        <v>49</v>
      </c>
      <c r="M27" s="47"/>
      <c r="N27" s="47"/>
      <c r="O27" s="48">
        <f t="shared" si="10"/>
        <v>1</v>
      </c>
      <c r="P27" s="26"/>
      <c r="Q27" s="26"/>
      <c r="R27" s="26"/>
      <c r="S27" s="47"/>
      <c r="T27" s="47"/>
      <c r="U27" s="48">
        <f t="shared" si="11"/>
        <v>0</v>
      </c>
      <c r="V27" s="26"/>
      <c r="W27" s="26" t="s">
        <v>49</v>
      </c>
      <c r="X27" s="26"/>
      <c r="Y27" s="47"/>
      <c r="Z27" s="47"/>
      <c r="AA27" s="48">
        <f t="shared" si="12"/>
        <v>1</v>
      </c>
      <c r="AB27" s="26"/>
      <c r="AC27" s="26"/>
      <c r="AD27" s="26"/>
      <c r="AE27" s="47" t="s">
        <v>49</v>
      </c>
      <c r="AF27" s="47"/>
      <c r="AG27" s="48">
        <f t="shared" si="13"/>
        <v>1</v>
      </c>
      <c r="AH27" s="26"/>
      <c r="AI27" s="26"/>
      <c r="AJ27" s="26" t="s">
        <v>49</v>
      </c>
      <c r="AK27" s="47"/>
      <c r="AL27" s="47"/>
      <c r="AM27" s="48">
        <f t="shared" si="14"/>
        <v>1</v>
      </c>
      <c r="AN27" s="26"/>
      <c r="AO27" s="26"/>
      <c r="AP27" s="26"/>
      <c r="AQ27" s="47" t="s">
        <v>49</v>
      </c>
      <c r="AR27" s="47"/>
      <c r="AS27" s="48">
        <f t="shared" si="15"/>
        <v>1</v>
      </c>
      <c r="AT27" s="26"/>
      <c r="AU27" s="26"/>
      <c r="AV27" s="26"/>
      <c r="AW27" s="47"/>
      <c r="AX27" s="47" t="s">
        <v>49</v>
      </c>
      <c r="AY27" s="48">
        <f t="shared" si="16"/>
        <v>1</v>
      </c>
      <c r="AZ27" s="26"/>
      <c r="BA27" s="26"/>
      <c r="BB27" s="26" t="s">
        <v>49</v>
      </c>
      <c r="BC27" s="47"/>
      <c r="BD27" s="49"/>
      <c r="BE27" s="48">
        <f t="shared" si="17"/>
        <v>1</v>
      </c>
      <c r="BF27" s="26" t="s">
        <v>49</v>
      </c>
    </row>
    <row r="28" spans="1:58" ht="15.75" x14ac:dyDescent="0.25">
      <c r="A28" s="21">
        <v>2</v>
      </c>
      <c r="B28" s="26" t="s">
        <v>78</v>
      </c>
      <c r="C28" s="50" t="s">
        <v>88</v>
      </c>
      <c r="D28" s="26"/>
      <c r="E28" s="26"/>
      <c r="F28" s="26" t="s">
        <v>49</v>
      </c>
      <c r="G28" s="47"/>
      <c r="H28" s="47"/>
      <c r="I28" s="48">
        <f t="shared" si="9"/>
        <v>1</v>
      </c>
      <c r="J28" s="26"/>
      <c r="K28" s="26"/>
      <c r="L28" s="26"/>
      <c r="M28" s="47"/>
      <c r="N28" s="47"/>
      <c r="O28" s="48">
        <f t="shared" si="10"/>
        <v>0</v>
      </c>
      <c r="P28" s="26"/>
      <c r="Q28" s="26"/>
      <c r="R28" s="26"/>
      <c r="S28" s="47"/>
      <c r="T28" s="47"/>
      <c r="U28" s="48">
        <f t="shared" si="11"/>
        <v>0</v>
      </c>
      <c r="V28" s="26"/>
      <c r="W28" s="26"/>
      <c r="X28" s="26"/>
      <c r="Y28" s="47" t="s">
        <v>49</v>
      </c>
      <c r="Z28" s="47"/>
      <c r="AA28" s="48">
        <f t="shared" si="12"/>
        <v>1</v>
      </c>
      <c r="AB28" s="26"/>
      <c r="AC28" s="26"/>
      <c r="AD28" s="26"/>
      <c r="AE28" s="47"/>
      <c r="AF28" s="47"/>
      <c r="AG28" s="48">
        <f t="shared" si="13"/>
        <v>0</v>
      </c>
      <c r="AH28" s="26"/>
      <c r="AI28" s="26"/>
      <c r="AJ28" s="26"/>
      <c r="AK28" s="47"/>
      <c r="AL28" s="47"/>
      <c r="AM28" s="48">
        <f t="shared" si="14"/>
        <v>0</v>
      </c>
      <c r="AN28" s="26"/>
      <c r="AO28" s="26"/>
      <c r="AP28" s="26"/>
      <c r="AQ28" s="47"/>
      <c r="AR28" s="47"/>
      <c r="AS28" s="48">
        <f t="shared" si="15"/>
        <v>0</v>
      </c>
      <c r="AT28" s="26"/>
      <c r="AU28" s="26"/>
      <c r="AV28" s="26"/>
      <c r="AW28" s="47"/>
      <c r="AX28" s="47"/>
      <c r="AY28" s="48">
        <f t="shared" si="16"/>
        <v>0</v>
      </c>
      <c r="AZ28" s="26"/>
      <c r="BA28" s="26"/>
      <c r="BB28" s="26" t="s">
        <v>49</v>
      </c>
      <c r="BC28" s="47"/>
      <c r="BD28" s="49"/>
      <c r="BE28" s="48">
        <f t="shared" si="17"/>
        <v>1</v>
      </c>
      <c r="BF28" s="26" t="s">
        <v>49</v>
      </c>
    </row>
    <row r="29" spans="1:58" ht="15.75" x14ac:dyDescent="0.25">
      <c r="A29" s="21">
        <v>2</v>
      </c>
      <c r="B29" s="4" t="s">
        <v>79</v>
      </c>
      <c r="C29" s="50" t="s">
        <v>88</v>
      </c>
      <c r="D29" s="26"/>
      <c r="E29" s="26"/>
      <c r="F29" s="26"/>
      <c r="G29" s="47"/>
      <c r="H29" s="47"/>
      <c r="I29" s="48">
        <f t="shared" si="9"/>
        <v>0</v>
      </c>
      <c r="J29" s="26"/>
      <c r="K29" s="26"/>
      <c r="L29" s="26"/>
      <c r="M29" s="47"/>
      <c r="N29" s="47"/>
      <c r="O29" s="48">
        <f t="shared" si="10"/>
        <v>0</v>
      </c>
      <c r="P29" s="26"/>
      <c r="Q29" s="26"/>
      <c r="R29" s="26"/>
      <c r="S29" s="47"/>
      <c r="T29" s="47"/>
      <c r="U29" s="48">
        <f t="shared" si="11"/>
        <v>0</v>
      </c>
      <c r="V29" s="26"/>
      <c r="W29" s="26"/>
      <c r="X29" s="26"/>
      <c r="Y29" s="47"/>
      <c r="Z29" s="47"/>
      <c r="AA29" s="48">
        <f t="shared" si="12"/>
        <v>0</v>
      </c>
      <c r="AB29" s="26"/>
      <c r="AC29" s="26"/>
      <c r="AD29" s="26"/>
      <c r="AE29" s="47"/>
      <c r="AF29" s="47"/>
      <c r="AG29" s="48">
        <f t="shared" si="13"/>
        <v>0</v>
      </c>
      <c r="AH29" s="26"/>
      <c r="AI29" s="26"/>
      <c r="AJ29" s="26"/>
      <c r="AK29" s="47"/>
      <c r="AL29" s="47"/>
      <c r="AM29" s="48">
        <f t="shared" si="14"/>
        <v>0</v>
      </c>
      <c r="AN29" s="26"/>
      <c r="AO29" s="26"/>
      <c r="AP29" s="26"/>
      <c r="AQ29" s="47"/>
      <c r="AR29" s="47"/>
      <c r="AS29" s="48">
        <f t="shared" si="15"/>
        <v>0</v>
      </c>
      <c r="AT29" s="26"/>
      <c r="AU29" s="26"/>
      <c r="AV29" s="26"/>
      <c r="AW29" s="47"/>
      <c r="AX29" s="47"/>
      <c r="AY29" s="48">
        <f t="shared" si="16"/>
        <v>0</v>
      </c>
      <c r="AZ29" s="26"/>
      <c r="BA29" s="26"/>
      <c r="BB29" s="26"/>
      <c r="BC29" s="47"/>
      <c r="BD29" s="49"/>
      <c r="BE29" s="48">
        <f t="shared" si="17"/>
        <v>0</v>
      </c>
      <c r="BF29" s="26"/>
    </row>
    <row r="30" spans="1:58" ht="15.75" x14ac:dyDescent="0.25">
      <c r="A30" s="21">
        <v>2</v>
      </c>
      <c r="B30" s="26" t="s">
        <v>80</v>
      </c>
      <c r="C30" s="50" t="s">
        <v>88</v>
      </c>
      <c r="D30" s="26"/>
      <c r="E30" s="26"/>
      <c r="F30" s="26"/>
      <c r="G30" s="47"/>
      <c r="H30" s="47"/>
      <c r="I30" s="48">
        <f t="shared" si="9"/>
        <v>0</v>
      </c>
      <c r="J30" s="26"/>
      <c r="K30" s="26"/>
      <c r="L30" s="26"/>
      <c r="M30" s="47"/>
      <c r="N30" s="47"/>
      <c r="O30" s="48">
        <f t="shared" si="10"/>
        <v>0</v>
      </c>
      <c r="P30" s="26"/>
      <c r="Q30" s="26"/>
      <c r="R30" s="26"/>
      <c r="S30" s="47"/>
      <c r="T30" s="47"/>
      <c r="U30" s="48">
        <f t="shared" si="11"/>
        <v>0</v>
      </c>
      <c r="V30" s="26"/>
      <c r="W30" s="26"/>
      <c r="X30" s="26"/>
      <c r="Y30" s="47"/>
      <c r="Z30" s="47"/>
      <c r="AA30" s="48">
        <f t="shared" si="12"/>
        <v>0</v>
      </c>
      <c r="AB30" s="26"/>
      <c r="AC30" s="26"/>
      <c r="AD30" s="26"/>
      <c r="AE30" s="47"/>
      <c r="AF30" s="47"/>
      <c r="AG30" s="48">
        <f t="shared" si="13"/>
        <v>0</v>
      </c>
      <c r="AH30" s="26"/>
      <c r="AI30" s="26"/>
      <c r="AJ30" s="26"/>
      <c r="AK30" s="47"/>
      <c r="AL30" s="47"/>
      <c r="AM30" s="48">
        <f t="shared" si="14"/>
        <v>0</v>
      </c>
      <c r="AN30" s="26"/>
      <c r="AO30" s="26"/>
      <c r="AP30" s="26"/>
      <c r="AQ30" s="47"/>
      <c r="AR30" s="47"/>
      <c r="AS30" s="48">
        <f t="shared" si="15"/>
        <v>0</v>
      </c>
      <c r="AT30" s="26"/>
      <c r="AU30" s="26"/>
      <c r="AV30" s="26"/>
      <c r="AW30" s="47"/>
      <c r="AX30" s="47"/>
      <c r="AY30" s="48">
        <f t="shared" si="16"/>
        <v>0</v>
      </c>
      <c r="AZ30" s="26"/>
      <c r="BA30" s="26"/>
      <c r="BB30" s="26"/>
      <c r="BC30" s="47"/>
      <c r="BD30" s="49"/>
      <c r="BE30" s="48">
        <f t="shared" si="17"/>
        <v>0</v>
      </c>
      <c r="BF30" s="26"/>
    </row>
    <row r="31" spans="1:58" ht="15.75" x14ac:dyDescent="0.25">
      <c r="A31" s="21">
        <v>2</v>
      </c>
      <c r="B31" s="26" t="s">
        <v>81</v>
      </c>
      <c r="C31" s="50" t="s">
        <v>88</v>
      </c>
      <c r="D31" s="26"/>
      <c r="E31" s="26"/>
      <c r="F31" s="26"/>
      <c r="G31" s="47"/>
      <c r="H31" s="47"/>
      <c r="I31" s="48">
        <f t="shared" si="9"/>
        <v>0</v>
      </c>
      <c r="J31" s="26"/>
      <c r="K31" s="26"/>
      <c r="L31" s="26"/>
      <c r="M31" s="47"/>
      <c r="N31" s="47"/>
      <c r="O31" s="48">
        <f t="shared" si="10"/>
        <v>0</v>
      </c>
      <c r="P31" s="26"/>
      <c r="Q31" s="26"/>
      <c r="R31" s="26"/>
      <c r="S31" s="47"/>
      <c r="T31" s="47"/>
      <c r="U31" s="48">
        <f t="shared" si="11"/>
        <v>0</v>
      </c>
      <c r="V31" s="26"/>
      <c r="W31" s="26"/>
      <c r="X31" s="26"/>
      <c r="Y31" s="47"/>
      <c r="Z31" s="47"/>
      <c r="AA31" s="48">
        <f t="shared" si="12"/>
        <v>0</v>
      </c>
      <c r="AB31" s="26"/>
      <c r="AC31" s="26"/>
      <c r="AD31" s="26"/>
      <c r="AE31" s="47"/>
      <c r="AF31" s="47"/>
      <c r="AG31" s="48">
        <f t="shared" si="13"/>
        <v>0</v>
      </c>
      <c r="AH31" s="26"/>
      <c r="AI31" s="26"/>
      <c r="AJ31" s="26"/>
      <c r="AK31" s="47"/>
      <c r="AL31" s="47"/>
      <c r="AM31" s="48">
        <f t="shared" si="14"/>
        <v>0</v>
      </c>
      <c r="AN31" s="26"/>
      <c r="AO31" s="26"/>
      <c r="AP31" s="26"/>
      <c r="AQ31" s="47"/>
      <c r="AR31" s="47"/>
      <c r="AS31" s="48">
        <f t="shared" si="15"/>
        <v>0</v>
      </c>
      <c r="AT31" s="26"/>
      <c r="AU31" s="26"/>
      <c r="AV31" s="26"/>
      <c r="AW31" s="47"/>
      <c r="AX31" s="47"/>
      <c r="AY31" s="48">
        <f t="shared" si="16"/>
        <v>0</v>
      </c>
      <c r="AZ31" s="26"/>
      <c r="BA31" s="26" t="s">
        <v>49</v>
      </c>
      <c r="BB31" s="26"/>
      <c r="BC31" s="47"/>
      <c r="BD31" s="49"/>
      <c r="BE31" s="48">
        <f t="shared" si="17"/>
        <v>1</v>
      </c>
      <c r="BF31" s="26" t="s">
        <v>49</v>
      </c>
    </row>
    <row r="32" spans="1:58" ht="15.75" x14ac:dyDescent="0.25">
      <c r="A32" s="21">
        <v>2</v>
      </c>
      <c r="B32" s="26" t="s">
        <v>82</v>
      </c>
      <c r="C32" s="50" t="s">
        <v>88</v>
      </c>
      <c r="D32" s="26"/>
      <c r="E32" s="26"/>
      <c r="F32" s="26"/>
      <c r="G32" s="47"/>
      <c r="H32" s="47"/>
      <c r="I32" s="48">
        <f t="shared" si="9"/>
        <v>0</v>
      </c>
      <c r="J32" s="26"/>
      <c r="K32" s="26"/>
      <c r="L32" s="26"/>
      <c r="M32" s="47"/>
      <c r="N32" s="47"/>
      <c r="O32" s="48">
        <f t="shared" si="10"/>
        <v>0</v>
      </c>
      <c r="P32" s="26"/>
      <c r="Q32" s="26"/>
      <c r="R32" s="26"/>
      <c r="S32" s="47"/>
      <c r="T32" s="47"/>
      <c r="U32" s="48">
        <f t="shared" si="11"/>
        <v>0</v>
      </c>
      <c r="V32" s="26"/>
      <c r="W32" s="26"/>
      <c r="X32" s="26"/>
      <c r="Y32" s="47"/>
      <c r="Z32" s="47"/>
      <c r="AA32" s="48">
        <f t="shared" si="12"/>
        <v>0</v>
      </c>
      <c r="AB32" s="26"/>
      <c r="AC32" s="26"/>
      <c r="AD32" s="26"/>
      <c r="AE32" s="47"/>
      <c r="AF32" s="47"/>
      <c r="AG32" s="48">
        <f t="shared" si="13"/>
        <v>0</v>
      </c>
      <c r="AH32" s="26"/>
      <c r="AI32" s="26"/>
      <c r="AJ32" s="26"/>
      <c r="AK32" s="47"/>
      <c r="AL32" s="47"/>
      <c r="AM32" s="48">
        <f t="shared" si="14"/>
        <v>0</v>
      </c>
      <c r="AN32" s="26"/>
      <c r="AO32" s="26"/>
      <c r="AP32" s="26"/>
      <c r="AQ32" s="47"/>
      <c r="AR32" s="47"/>
      <c r="AS32" s="48">
        <f t="shared" si="15"/>
        <v>0</v>
      </c>
      <c r="AT32" s="26"/>
      <c r="AU32" s="26"/>
      <c r="AV32" s="26"/>
      <c r="AW32" s="47"/>
      <c r="AX32" s="47"/>
      <c r="AY32" s="48">
        <f t="shared" si="16"/>
        <v>0</v>
      </c>
      <c r="AZ32" s="26"/>
      <c r="BA32" s="26"/>
      <c r="BB32" s="26"/>
      <c r="BC32" s="47" t="s">
        <v>49</v>
      </c>
      <c r="BD32" s="49"/>
      <c r="BE32" s="48">
        <f t="shared" si="17"/>
        <v>1</v>
      </c>
      <c r="BF32" s="26" t="s">
        <v>49</v>
      </c>
    </row>
    <row r="33" spans="1:58" ht="15.75" x14ac:dyDescent="0.25">
      <c r="A33" s="21">
        <v>2</v>
      </c>
      <c r="B33" s="26" t="s">
        <v>83</v>
      </c>
      <c r="C33" s="50" t="s">
        <v>88</v>
      </c>
      <c r="D33" s="26"/>
      <c r="E33" s="26"/>
      <c r="F33" s="26"/>
      <c r="G33" s="47"/>
      <c r="H33" s="47"/>
      <c r="I33" s="48">
        <f t="shared" si="9"/>
        <v>0</v>
      </c>
      <c r="J33" s="26"/>
      <c r="K33" s="26"/>
      <c r="L33" s="26"/>
      <c r="M33" s="47"/>
      <c r="N33" s="47"/>
      <c r="O33" s="48">
        <f t="shared" si="10"/>
        <v>0</v>
      </c>
      <c r="P33" s="26"/>
      <c r="Q33" s="26"/>
      <c r="R33" s="26"/>
      <c r="S33" s="47"/>
      <c r="T33" s="47"/>
      <c r="U33" s="48">
        <f t="shared" si="11"/>
        <v>0</v>
      </c>
      <c r="V33" s="26"/>
      <c r="W33" s="26"/>
      <c r="X33" s="26"/>
      <c r="Y33" s="47"/>
      <c r="Z33" s="47"/>
      <c r="AA33" s="48">
        <f t="shared" si="12"/>
        <v>0</v>
      </c>
      <c r="AB33" s="26"/>
      <c r="AC33" s="26"/>
      <c r="AD33" s="26"/>
      <c r="AE33" s="47"/>
      <c r="AF33" s="47"/>
      <c r="AG33" s="48">
        <f t="shared" si="13"/>
        <v>0</v>
      </c>
      <c r="AH33" s="26"/>
      <c r="AI33" s="26"/>
      <c r="AJ33" s="26"/>
      <c r="AK33" s="47"/>
      <c r="AL33" s="47"/>
      <c r="AM33" s="48">
        <f t="shared" si="14"/>
        <v>0</v>
      </c>
      <c r="AN33" s="26"/>
      <c r="AO33" s="26"/>
      <c r="AP33" s="26"/>
      <c r="AQ33" s="47"/>
      <c r="AR33" s="47"/>
      <c r="AS33" s="48">
        <f t="shared" si="15"/>
        <v>0</v>
      </c>
      <c r="AT33" s="26"/>
      <c r="AU33" s="26"/>
      <c r="AV33" s="26"/>
      <c r="AW33" s="47"/>
      <c r="AX33" s="47"/>
      <c r="AY33" s="48">
        <f t="shared" si="16"/>
        <v>0</v>
      </c>
      <c r="AZ33" s="26"/>
      <c r="BA33" s="26"/>
      <c r="BB33" s="26"/>
      <c r="BC33" s="47"/>
      <c r="BD33" s="49"/>
      <c r="BE33" s="48">
        <f t="shared" si="17"/>
        <v>0</v>
      </c>
      <c r="BF33" s="26"/>
    </row>
    <row r="34" spans="1:58" ht="15.75" x14ac:dyDescent="0.25">
      <c r="A34" s="21">
        <v>2</v>
      </c>
      <c r="B34" s="50" t="s">
        <v>84</v>
      </c>
      <c r="C34" s="50" t="s">
        <v>88</v>
      </c>
      <c r="D34" s="52"/>
      <c r="E34" s="52"/>
      <c r="F34" s="52"/>
      <c r="G34" s="53"/>
      <c r="H34" s="53"/>
      <c r="I34" s="48">
        <f t="shared" si="9"/>
        <v>0</v>
      </c>
      <c r="J34" s="52"/>
      <c r="K34" s="52"/>
      <c r="L34" s="52"/>
      <c r="M34" s="53"/>
      <c r="N34" s="53"/>
      <c r="O34" s="48">
        <f t="shared" si="10"/>
        <v>0</v>
      </c>
      <c r="P34" s="52"/>
      <c r="Q34" s="52"/>
      <c r="R34" s="52"/>
      <c r="S34" s="53"/>
      <c r="T34" s="53"/>
      <c r="U34" s="48">
        <f t="shared" si="11"/>
        <v>0</v>
      </c>
      <c r="V34" s="52"/>
      <c r="W34" s="52"/>
      <c r="X34" s="52"/>
      <c r="Y34" s="53"/>
      <c r="Z34" s="53"/>
      <c r="AA34" s="48">
        <f t="shared" si="12"/>
        <v>0</v>
      </c>
      <c r="AB34" s="52"/>
      <c r="AC34" s="52"/>
      <c r="AD34" s="52"/>
      <c r="AE34" s="53"/>
      <c r="AF34" s="53"/>
      <c r="AG34" s="48">
        <f t="shared" si="13"/>
        <v>0</v>
      </c>
      <c r="AH34" s="52"/>
      <c r="AI34" s="52"/>
      <c r="AJ34" s="52"/>
      <c r="AK34" s="53"/>
      <c r="AL34" s="53"/>
      <c r="AM34" s="48">
        <f t="shared" si="14"/>
        <v>0</v>
      </c>
      <c r="AN34" s="52"/>
      <c r="AO34" s="52"/>
      <c r="AP34" s="52"/>
      <c r="AQ34" s="53"/>
      <c r="AR34" s="53"/>
      <c r="AS34" s="48">
        <f t="shared" si="15"/>
        <v>0</v>
      </c>
      <c r="AT34" s="52"/>
      <c r="AU34" s="52"/>
      <c r="AV34" s="52"/>
      <c r="AW34" s="53"/>
      <c r="AX34" s="53"/>
      <c r="AY34" s="48">
        <f t="shared" si="16"/>
        <v>0</v>
      </c>
      <c r="AZ34" s="52"/>
      <c r="BA34" s="52"/>
      <c r="BB34" s="52"/>
      <c r="BC34" s="53"/>
      <c r="BD34" s="54"/>
      <c r="BE34" s="48">
        <f t="shared" si="17"/>
        <v>0</v>
      </c>
      <c r="BF34" s="26"/>
    </row>
    <row r="35" spans="1:58" ht="15.75" x14ac:dyDescent="0.25">
      <c r="A35" s="21">
        <v>2</v>
      </c>
      <c r="B35" s="55"/>
      <c r="C35" s="56"/>
      <c r="D35" s="59"/>
      <c r="E35" s="58"/>
      <c r="F35" s="58"/>
      <c r="G35" s="58"/>
      <c r="H35" s="58"/>
      <c r="I35" s="58">
        <f>SUM(I22:I34)</f>
        <v>5</v>
      </c>
      <c r="J35" s="58"/>
      <c r="K35" s="58"/>
      <c r="L35" s="58"/>
      <c r="M35" s="58"/>
      <c r="N35" s="58"/>
      <c r="O35" s="58">
        <f>SUM(O22:O34)</f>
        <v>2</v>
      </c>
      <c r="P35" s="58"/>
      <c r="Q35" s="58"/>
      <c r="R35" s="58"/>
      <c r="S35" s="58"/>
      <c r="T35" s="58"/>
      <c r="U35" s="58">
        <f>SUM(U22:U34)</f>
        <v>3</v>
      </c>
      <c r="V35" s="58"/>
      <c r="W35" s="58"/>
      <c r="X35" s="58"/>
      <c r="Y35" s="58"/>
      <c r="Z35" s="58"/>
      <c r="AA35" s="58">
        <f>SUM(AA22:AA34)</f>
        <v>5</v>
      </c>
      <c r="AB35" s="58"/>
      <c r="AC35" s="58"/>
      <c r="AD35" s="58"/>
      <c r="AE35" s="58"/>
      <c r="AF35" s="58"/>
      <c r="AG35" s="58">
        <f>SUM(AG22:AG34)</f>
        <v>2</v>
      </c>
      <c r="AH35" s="58"/>
      <c r="AI35" s="58"/>
      <c r="AJ35" s="58"/>
      <c r="AK35" s="58"/>
      <c r="AL35" s="58"/>
      <c r="AM35" s="58">
        <f>SUM(AM22:AM34)</f>
        <v>2</v>
      </c>
      <c r="AN35" s="58"/>
      <c r="AO35" s="58"/>
      <c r="AP35" s="58"/>
      <c r="AQ35" s="58"/>
      <c r="AR35" s="58"/>
      <c r="AS35" s="58">
        <f>SUM(AS22:AS34)</f>
        <v>4</v>
      </c>
      <c r="AT35" s="58"/>
      <c r="AU35" s="58"/>
      <c r="AV35" s="58"/>
      <c r="AW35" s="58"/>
      <c r="AX35" s="58"/>
      <c r="AY35" s="58">
        <f>SUM(AY22:AY34)</f>
        <v>3</v>
      </c>
      <c r="AZ35" s="58"/>
      <c r="BA35" s="58"/>
      <c r="BB35" s="58"/>
      <c r="BC35" s="58"/>
      <c r="BD35" s="58"/>
      <c r="BE35" s="58">
        <f>SUM(BE22:BE34)</f>
        <v>7</v>
      </c>
      <c r="BF35" s="58">
        <f>COUNTIF(BF22:BF34,"*")</f>
        <v>6</v>
      </c>
    </row>
    <row r="36" spans="1:58" ht="15.75" x14ac:dyDescent="0.25">
      <c r="A36" s="21">
        <v>3</v>
      </c>
      <c r="B36" s="80" t="str">
        <f>"Буква (или иное название) класса "&amp;A36&amp;":"</f>
        <v>Буква (или иное название) класса 3:</v>
      </c>
      <c r="C36" s="90"/>
      <c r="D36" s="85" t="s">
        <v>86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39"/>
    </row>
    <row r="37" spans="1:58" ht="15.75" x14ac:dyDescent="0.25">
      <c r="A37" s="21">
        <v>3</v>
      </c>
      <c r="B37" s="40" t="s">
        <v>72</v>
      </c>
      <c r="C37" s="41" t="s">
        <v>88</v>
      </c>
      <c r="D37" s="26"/>
      <c r="E37" s="26"/>
      <c r="F37" s="26" t="s">
        <v>49</v>
      </c>
      <c r="G37" s="47"/>
      <c r="H37" s="47"/>
      <c r="I37" s="48">
        <f t="shared" ref="I37:I49" si="18">COUNTA(D37:H37)</f>
        <v>1</v>
      </c>
      <c r="J37" s="26" t="s">
        <v>49</v>
      </c>
      <c r="K37" s="26"/>
      <c r="L37" s="26"/>
      <c r="M37" s="47"/>
      <c r="N37" s="47"/>
      <c r="O37" s="48">
        <f t="shared" ref="O37:O49" si="19">COUNTA(J37:N37)</f>
        <v>1</v>
      </c>
      <c r="P37" s="26"/>
      <c r="Q37" s="26" t="s">
        <v>49</v>
      </c>
      <c r="R37" s="26"/>
      <c r="S37" s="47"/>
      <c r="T37" s="47"/>
      <c r="U37" s="48">
        <f t="shared" ref="U37:U49" si="20">COUNTA(P37:T37)</f>
        <v>1</v>
      </c>
      <c r="V37" s="26" t="s">
        <v>49</v>
      </c>
      <c r="W37" s="26"/>
      <c r="X37" s="26"/>
      <c r="Y37" s="47" t="s">
        <v>49</v>
      </c>
      <c r="Z37" s="47"/>
      <c r="AA37" s="48">
        <f t="shared" ref="AA37:AA49" si="21">COUNTA(V37:Z37)</f>
        <v>2</v>
      </c>
      <c r="AB37" s="26"/>
      <c r="AC37" s="26"/>
      <c r="AD37" s="26"/>
      <c r="AE37" s="47"/>
      <c r="AF37" s="47" t="s">
        <v>49</v>
      </c>
      <c r="AG37" s="48">
        <f t="shared" ref="AG37:AG49" si="22">COUNTA(AB37:AF37)</f>
        <v>1</v>
      </c>
      <c r="AH37" s="26"/>
      <c r="AI37" s="26"/>
      <c r="AJ37" s="26"/>
      <c r="AK37" s="47"/>
      <c r="AL37" s="47"/>
      <c r="AM37" s="48">
        <f t="shared" ref="AM37:AM49" si="23">COUNTA(AH37:AL37)</f>
        <v>0</v>
      </c>
      <c r="AN37" s="26" t="s">
        <v>49</v>
      </c>
      <c r="AO37" s="26"/>
      <c r="AP37" s="26"/>
      <c r="AQ37" s="47" t="s">
        <v>49</v>
      </c>
      <c r="AR37" s="47"/>
      <c r="AS37" s="48">
        <f t="shared" ref="AS37:AS49" si="24">COUNTA(AN37:AR37)</f>
        <v>2</v>
      </c>
      <c r="AT37" s="26"/>
      <c r="AU37" s="26"/>
      <c r="AV37" s="26" t="s">
        <v>49</v>
      </c>
      <c r="AW37" s="47"/>
      <c r="AX37" s="47"/>
      <c r="AY37" s="48">
        <f t="shared" ref="AY37:AY49" si="25">COUNTA(AT37:AX37)</f>
        <v>1</v>
      </c>
      <c r="AZ37" s="26"/>
      <c r="BA37" s="26"/>
      <c r="BB37" s="26"/>
      <c r="BC37" s="47" t="s">
        <v>49</v>
      </c>
      <c r="BD37" s="49"/>
      <c r="BE37" s="48">
        <f t="shared" ref="BE37:BE49" si="26">COUNTA(AZ37:BD37)</f>
        <v>1</v>
      </c>
      <c r="BF37" s="40" t="s">
        <v>49</v>
      </c>
    </row>
    <row r="38" spans="1:58" ht="15.75" x14ac:dyDescent="0.25">
      <c r="A38" s="21">
        <v>3</v>
      </c>
      <c r="B38" s="26" t="s">
        <v>73</v>
      </c>
      <c r="C38" s="50" t="s">
        <v>88</v>
      </c>
      <c r="D38" s="26"/>
      <c r="E38" s="26"/>
      <c r="F38" s="26"/>
      <c r="G38" s="47"/>
      <c r="H38" s="47" t="s">
        <v>49</v>
      </c>
      <c r="I38" s="48">
        <f t="shared" si="18"/>
        <v>1</v>
      </c>
      <c r="J38" s="26"/>
      <c r="K38" s="26"/>
      <c r="L38" s="26"/>
      <c r="M38" s="47"/>
      <c r="N38" s="47"/>
      <c r="O38" s="48">
        <f t="shared" si="19"/>
        <v>0</v>
      </c>
      <c r="P38" s="26"/>
      <c r="Q38" s="26"/>
      <c r="R38" s="26"/>
      <c r="S38" s="47"/>
      <c r="T38" s="47" t="s">
        <v>49</v>
      </c>
      <c r="U38" s="48">
        <f t="shared" si="20"/>
        <v>1</v>
      </c>
      <c r="V38" s="26"/>
      <c r="W38" s="26"/>
      <c r="X38" s="26" t="s">
        <v>49</v>
      </c>
      <c r="Y38" s="47"/>
      <c r="Z38" s="47"/>
      <c r="AA38" s="48">
        <f t="shared" si="21"/>
        <v>1</v>
      </c>
      <c r="AB38" s="26"/>
      <c r="AC38" s="26"/>
      <c r="AD38" s="26"/>
      <c r="AE38" s="47"/>
      <c r="AF38" s="47"/>
      <c r="AG38" s="48">
        <f t="shared" si="22"/>
        <v>0</v>
      </c>
      <c r="AH38" s="26"/>
      <c r="AI38" s="26"/>
      <c r="AJ38" s="26"/>
      <c r="AK38" s="47"/>
      <c r="AL38" s="47"/>
      <c r="AM38" s="48">
        <f t="shared" si="23"/>
        <v>0</v>
      </c>
      <c r="AN38" s="26"/>
      <c r="AO38" s="26" t="s">
        <v>49</v>
      </c>
      <c r="AP38" s="26"/>
      <c r="AQ38" s="47"/>
      <c r="AR38" s="47"/>
      <c r="AS38" s="48">
        <f t="shared" si="24"/>
        <v>1</v>
      </c>
      <c r="AT38" s="26"/>
      <c r="AU38" s="26"/>
      <c r="AV38" s="26"/>
      <c r="AW38" s="47"/>
      <c r="AX38" s="47" t="s">
        <v>49</v>
      </c>
      <c r="AY38" s="48">
        <f t="shared" si="25"/>
        <v>1</v>
      </c>
      <c r="AZ38" s="26"/>
      <c r="BA38" s="26"/>
      <c r="BB38" s="26"/>
      <c r="BC38" s="47" t="s">
        <v>49</v>
      </c>
      <c r="BD38" s="49"/>
      <c r="BE38" s="48">
        <f t="shared" si="26"/>
        <v>1</v>
      </c>
      <c r="BF38" s="26" t="s">
        <v>49</v>
      </c>
    </row>
    <row r="39" spans="1:58" ht="15.75" x14ac:dyDescent="0.25">
      <c r="A39" s="21">
        <v>3</v>
      </c>
      <c r="B39" s="26" t="s">
        <v>74</v>
      </c>
      <c r="C39" s="50" t="s">
        <v>88</v>
      </c>
      <c r="D39" s="26"/>
      <c r="E39" s="26"/>
      <c r="F39" s="26"/>
      <c r="G39" s="47"/>
      <c r="H39" s="47"/>
      <c r="I39" s="48">
        <f t="shared" si="18"/>
        <v>0</v>
      </c>
      <c r="J39" s="26"/>
      <c r="K39" s="26"/>
      <c r="L39" s="26"/>
      <c r="M39" s="47"/>
      <c r="N39" s="47"/>
      <c r="O39" s="48">
        <f t="shared" si="19"/>
        <v>0</v>
      </c>
      <c r="P39" s="26"/>
      <c r="Q39" s="26"/>
      <c r="R39" s="26"/>
      <c r="S39" s="47"/>
      <c r="T39" s="47"/>
      <c r="U39" s="48">
        <f t="shared" si="20"/>
        <v>0</v>
      </c>
      <c r="V39" s="26"/>
      <c r="W39" s="26"/>
      <c r="X39" s="26"/>
      <c r="Y39" s="47"/>
      <c r="Z39" s="47"/>
      <c r="AA39" s="48">
        <f t="shared" si="21"/>
        <v>0</v>
      </c>
      <c r="AB39" s="26"/>
      <c r="AC39" s="26"/>
      <c r="AD39" s="26"/>
      <c r="AE39" s="47"/>
      <c r="AF39" s="47"/>
      <c r="AG39" s="48">
        <f t="shared" si="22"/>
        <v>0</v>
      </c>
      <c r="AH39" s="26"/>
      <c r="AI39" s="26"/>
      <c r="AJ39" s="26"/>
      <c r="AK39" s="47"/>
      <c r="AL39" s="47"/>
      <c r="AM39" s="48">
        <f t="shared" si="23"/>
        <v>0</v>
      </c>
      <c r="AN39" s="26"/>
      <c r="AO39" s="26"/>
      <c r="AP39" s="26"/>
      <c r="AQ39" s="47"/>
      <c r="AR39" s="47"/>
      <c r="AS39" s="48">
        <f t="shared" si="24"/>
        <v>0</v>
      </c>
      <c r="AT39" s="26"/>
      <c r="AU39" s="26"/>
      <c r="AV39" s="26"/>
      <c r="AW39" s="47"/>
      <c r="AX39" s="47"/>
      <c r="AY39" s="48">
        <f t="shared" si="25"/>
        <v>0</v>
      </c>
      <c r="AZ39" s="26"/>
      <c r="BA39" s="26"/>
      <c r="BB39" s="26"/>
      <c r="BC39" s="47"/>
      <c r="BD39" s="49"/>
      <c r="BE39" s="48">
        <f t="shared" si="26"/>
        <v>0</v>
      </c>
      <c r="BF39" s="26"/>
    </row>
    <row r="40" spans="1:58" ht="15.75" x14ac:dyDescent="0.25">
      <c r="A40" s="21">
        <v>3</v>
      </c>
      <c r="B40" s="26" t="s">
        <v>75</v>
      </c>
      <c r="C40" s="50" t="s">
        <v>88</v>
      </c>
      <c r="D40" s="26"/>
      <c r="E40" s="26"/>
      <c r="F40" s="26"/>
      <c r="G40" s="47"/>
      <c r="H40" s="47"/>
      <c r="I40" s="48">
        <f t="shared" si="18"/>
        <v>0</v>
      </c>
      <c r="J40" s="26"/>
      <c r="K40" s="26"/>
      <c r="L40" s="26"/>
      <c r="M40" s="47"/>
      <c r="N40" s="47"/>
      <c r="O40" s="48">
        <f t="shared" si="19"/>
        <v>0</v>
      </c>
      <c r="P40" s="26"/>
      <c r="Q40" s="26"/>
      <c r="R40" s="26"/>
      <c r="S40" s="47"/>
      <c r="T40" s="47"/>
      <c r="U40" s="48">
        <f t="shared" si="20"/>
        <v>0</v>
      </c>
      <c r="V40" s="26"/>
      <c r="W40" s="26"/>
      <c r="X40" s="26"/>
      <c r="Y40" s="47"/>
      <c r="Z40" s="47"/>
      <c r="AA40" s="48">
        <f t="shared" si="21"/>
        <v>0</v>
      </c>
      <c r="AB40" s="26"/>
      <c r="AC40" s="26"/>
      <c r="AD40" s="26"/>
      <c r="AE40" s="47"/>
      <c r="AF40" s="47"/>
      <c r="AG40" s="48">
        <f t="shared" si="22"/>
        <v>0</v>
      </c>
      <c r="AH40" s="26"/>
      <c r="AI40" s="26"/>
      <c r="AJ40" s="26"/>
      <c r="AK40" s="47"/>
      <c r="AL40" s="47"/>
      <c r="AM40" s="48">
        <f t="shared" si="23"/>
        <v>0</v>
      </c>
      <c r="AN40" s="26"/>
      <c r="AO40" s="26"/>
      <c r="AP40" s="26"/>
      <c r="AQ40" s="47"/>
      <c r="AR40" s="47"/>
      <c r="AS40" s="48">
        <f t="shared" si="24"/>
        <v>0</v>
      </c>
      <c r="AT40" s="26"/>
      <c r="AU40" s="26"/>
      <c r="AV40" s="26"/>
      <c r="AW40" s="47"/>
      <c r="AX40" s="47"/>
      <c r="AY40" s="48">
        <f t="shared" si="25"/>
        <v>0</v>
      </c>
      <c r="AZ40" s="26"/>
      <c r="BA40" s="26"/>
      <c r="BB40" s="26"/>
      <c r="BC40" s="47"/>
      <c r="BD40" s="49"/>
      <c r="BE40" s="48">
        <f t="shared" si="26"/>
        <v>0</v>
      </c>
      <c r="BF40" s="26"/>
    </row>
    <row r="41" spans="1:58" ht="15.75" x14ac:dyDescent="0.25">
      <c r="A41" s="21">
        <v>3</v>
      </c>
      <c r="B41" s="26" t="s">
        <v>76</v>
      </c>
      <c r="C41" s="50" t="s">
        <v>88</v>
      </c>
      <c r="D41" s="26"/>
      <c r="E41" s="26"/>
      <c r="F41" s="26"/>
      <c r="G41" s="47" t="s">
        <v>49</v>
      </c>
      <c r="H41" s="47"/>
      <c r="I41" s="48">
        <f t="shared" si="18"/>
        <v>1</v>
      </c>
      <c r="J41" s="26"/>
      <c r="K41" s="26"/>
      <c r="L41" s="26"/>
      <c r="M41" s="47"/>
      <c r="N41" s="47"/>
      <c r="O41" s="48">
        <f t="shared" si="19"/>
        <v>0</v>
      </c>
      <c r="P41" s="26"/>
      <c r="Q41" s="26"/>
      <c r="R41" s="26"/>
      <c r="S41" s="47" t="s">
        <v>49</v>
      </c>
      <c r="T41" s="47"/>
      <c r="U41" s="48">
        <f t="shared" si="20"/>
        <v>1</v>
      </c>
      <c r="V41" s="26"/>
      <c r="W41" s="26"/>
      <c r="X41" s="26"/>
      <c r="Y41" s="47"/>
      <c r="Z41" s="47"/>
      <c r="AA41" s="48">
        <f t="shared" si="21"/>
        <v>0</v>
      </c>
      <c r="AB41" s="26"/>
      <c r="AC41" s="26"/>
      <c r="AD41" s="26"/>
      <c r="AE41" s="47"/>
      <c r="AF41" s="47"/>
      <c r="AG41" s="48">
        <f t="shared" si="22"/>
        <v>0</v>
      </c>
      <c r="AH41" s="26"/>
      <c r="AI41" s="26"/>
      <c r="AJ41" s="26"/>
      <c r="AK41" s="47" t="s">
        <v>49</v>
      </c>
      <c r="AL41" s="47"/>
      <c r="AM41" s="48">
        <f t="shared" si="23"/>
        <v>1</v>
      </c>
      <c r="AN41" s="26"/>
      <c r="AO41" s="26"/>
      <c r="AP41" s="26"/>
      <c r="AQ41" s="47"/>
      <c r="AR41" s="47"/>
      <c r="AS41" s="48">
        <f t="shared" si="24"/>
        <v>0</v>
      </c>
      <c r="AT41" s="26"/>
      <c r="AU41" s="26"/>
      <c r="AV41" s="26"/>
      <c r="AW41" s="47"/>
      <c r="AX41" s="47"/>
      <c r="AY41" s="48">
        <f t="shared" si="25"/>
        <v>0</v>
      </c>
      <c r="AZ41" s="26"/>
      <c r="BA41" s="26"/>
      <c r="BB41" s="26" t="s">
        <v>49</v>
      </c>
      <c r="BC41" s="47"/>
      <c r="BD41" s="49"/>
      <c r="BE41" s="48">
        <f t="shared" si="26"/>
        <v>1</v>
      </c>
      <c r="BF41" s="26"/>
    </row>
    <row r="42" spans="1:58" ht="15.75" x14ac:dyDescent="0.25">
      <c r="A42" s="21">
        <v>3</v>
      </c>
      <c r="B42" s="26" t="s">
        <v>77</v>
      </c>
      <c r="C42" s="50" t="s">
        <v>88</v>
      </c>
      <c r="D42" s="26"/>
      <c r="E42" s="26"/>
      <c r="F42" s="26" t="s">
        <v>49</v>
      </c>
      <c r="G42" s="47"/>
      <c r="H42" s="47"/>
      <c r="I42" s="48">
        <f t="shared" si="18"/>
        <v>1</v>
      </c>
      <c r="J42" s="26"/>
      <c r="K42" s="26"/>
      <c r="L42" s="26" t="s">
        <v>49</v>
      </c>
      <c r="M42" s="47"/>
      <c r="N42" s="47"/>
      <c r="O42" s="48">
        <f t="shared" si="19"/>
        <v>1</v>
      </c>
      <c r="P42" s="26"/>
      <c r="Q42" s="26"/>
      <c r="R42" s="26"/>
      <c r="S42" s="47"/>
      <c r="T42" s="47"/>
      <c r="U42" s="48">
        <f t="shared" si="20"/>
        <v>0</v>
      </c>
      <c r="V42" s="26"/>
      <c r="W42" s="26" t="s">
        <v>49</v>
      </c>
      <c r="X42" s="26"/>
      <c r="Y42" s="47"/>
      <c r="Z42" s="47"/>
      <c r="AA42" s="48">
        <f t="shared" si="21"/>
        <v>1</v>
      </c>
      <c r="AB42" s="26"/>
      <c r="AC42" s="26"/>
      <c r="AD42" s="26"/>
      <c r="AE42" s="47" t="s">
        <v>49</v>
      </c>
      <c r="AF42" s="47"/>
      <c r="AG42" s="48">
        <f t="shared" si="22"/>
        <v>1</v>
      </c>
      <c r="AH42" s="26"/>
      <c r="AI42" s="26"/>
      <c r="AJ42" s="26" t="s">
        <v>49</v>
      </c>
      <c r="AK42" s="47"/>
      <c r="AL42" s="47"/>
      <c r="AM42" s="48">
        <f t="shared" si="23"/>
        <v>1</v>
      </c>
      <c r="AN42" s="26"/>
      <c r="AO42" s="26"/>
      <c r="AP42" s="26"/>
      <c r="AQ42" s="47" t="s">
        <v>49</v>
      </c>
      <c r="AR42" s="47"/>
      <c r="AS42" s="48">
        <f t="shared" si="24"/>
        <v>1</v>
      </c>
      <c r="AT42" s="26"/>
      <c r="AU42" s="26"/>
      <c r="AV42" s="26"/>
      <c r="AW42" s="47"/>
      <c r="AX42" s="47" t="s">
        <v>49</v>
      </c>
      <c r="AY42" s="48">
        <f t="shared" si="25"/>
        <v>1</v>
      </c>
      <c r="AZ42" s="26"/>
      <c r="BA42" s="26"/>
      <c r="BB42" s="26" t="s">
        <v>49</v>
      </c>
      <c r="BC42" s="47"/>
      <c r="BD42" s="49"/>
      <c r="BE42" s="48">
        <f t="shared" si="26"/>
        <v>1</v>
      </c>
      <c r="BF42" s="26" t="s">
        <v>49</v>
      </c>
    </row>
    <row r="43" spans="1:58" ht="15.75" x14ac:dyDescent="0.25">
      <c r="A43" s="21">
        <v>3</v>
      </c>
      <c r="B43" s="26" t="s">
        <v>78</v>
      </c>
      <c r="C43" s="50" t="s">
        <v>88</v>
      </c>
      <c r="D43" s="26"/>
      <c r="E43" s="26"/>
      <c r="F43" s="26" t="s">
        <v>49</v>
      </c>
      <c r="G43" s="47"/>
      <c r="H43" s="47"/>
      <c r="I43" s="48">
        <f t="shared" si="18"/>
        <v>1</v>
      </c>
      <c r="J43" s="26"/>
      <c r="K43" s="26"/>
      <c r="L43" s="26"/>
      <c r="M43" s="47"/>
      <c r="N43" s="47"/>
      <c r="O43" s="48">
        <f t="shared" si="19"/>
        <v>0</v>
      </c>
      <c r="P43" s="26"/>
      <c r="Q43" s="26"/>
      <c r="R43" s="26"/>
      <c r="S43" s="47"/>
      <c r="T43" s="47"/>
      <c r="U43" s="48">
        <f t="shared" si="20"/>
        <v>0</v>
      </c>
      <c r="V43" s="26"/>
      <c r="W43" s="26"/>
      <c r="X43" s="26"/>
      <c r="Y43" s="47" t="s">
        <v>49</v>
      </c>
      <c r="Z43" s="47"/>
      <c r="AA43" s="48">
        <f t="shared" si="21"/>
        <v>1</v>
      </c>
      <c r="AB43" s="26"/>
      <c r="AC43" s="26"/>
      <c r="AD43" s="26"/>
      <c r="AE43" s="47"/>
      <c r="AF43" s="47"/>
      <c r="AG43" s="48">
        <f t="shared" si="22"/>
        <v>0</v>
      </c>
      <c r="AH43" s="26"/>
      <c r="AI43" s="26"/>
      <c r="AJ43" s="26"/>
      <c r="AK43" s="47"/>
      <c r="AL43" s="47"/>
      <c r="AM43" s="48">
        <f t="shared" si="23"/>
        <v>0</v>
      </c>
      <c r="AN43" s="26"/>
      <c r="AO43" s="26"/>
      <c r="AP43" s="26"/>
      <c r="AQ43" s="47"/>
      <c r="AR43" s="47"/>
      <c r="AS43" s="48">
        <f t="shared" si="24"/>
        <v>0</v>
      </c>
      <c r="AT43" s="26"/>
      <c r="AU43" s="26"/>
      <c r="AV43" s="26"/>
      <c r="AW43" s="47"/>
      <c r="AX43" s="47"/>
      <c r="AY43" s="48">
        <f t="shared" si="25"/>
        <v>0</v>
      </c>
      <c r="AZ43" s="26"/>
      <c r="BA43" s="26"/>
      <c r="BB43" s="26" t="s">
        <v>49</v>
      </c>
      <c r="BC43" s="47"/>
      <c r="BD43" s="49"/>
      <c r="BE43" s="48">
        <f t="shared" si="26"/>
        <v>1</v>
      </c>
      <c r="BF43" s="26" t="s">
        <v>49</v>
      </c>
    </row>
    <row r="44" spans="1:58" ht="15.75" x14ac:dyDescent="0.25">
      <c r="A44" s="21">
        <v>3</v>
      </c>
      <c r="B44" s="4" t="s">
        <v>79</v>
      </c>
      <c r="C44" s="50" t="s">
        <v>88</v>
      </c>
      <c r="D44" s="26"/>
      <c r="E44" s="26"/>
      <c r="F44" s="26"/>
      <c r="G44" s="47"/>
      <c r="H44" s="47"/>
      <c r="I44" s="48">
        <f t="shared" si="18"/>
        <v>0</v>
      </c>
      <c r="J44" s="26"/>
      <c r="K44" s="26"/>
      <c r="L44" s="26"/>
      <c r="M44" s="47"/>
      <c r="N44" s="47"/>
      <c r="O44" s="48">
        <f t="shared" si="19"/>
        <v>0</v>
      </c>
      <c r="P44" s="26"/>
      <c r="Q44" s="26"/>
      <c r="R44" s="26"/>
      <c r="S44" s="47"/>
      <c r="T44" s="47"/>
      <c r="U44" s="48">
        <f t="shared" si="20"/>
        <v>0</v>
      </c>
      <c r="V44" s="26"/>
      <c r="W44" s="26"/>
      <c r="X44" s="26"/>
      <c r="Y44" s="47"/>
      <c r="Z44" s="47"/>
      <c r="AA44" s="48">
        <f t="shared" si="21"/>
        <v>0</v>
      </c>
      <c r="AB44" s="26"/>
      <c r="AC44" s="26"/>
      <c r="AD44" s="26"/>
      <c r="AE44" s="47"/>
      <c r="AF44" s="47"/>
      <c r="AG44" s="48">
        <f t="shared" si="22"/>
        <v>0</v>
      </c>
      <c r="AH44" s="26"/>
      <c r="AI44" s="26"/>
      <c r="AJ44" s="26"/>
      <c r="AK44" s="47"/>
      <c r="AL44" s="47"/>
      <c r="AM44" s="48">
        <f t="shared" si="23"/>
        <v>0</v>
      </c>
      <c r="AN44" s="26"/>
      <c r="AO44" s="26"/>
      <c r="AP44" s="26"/>
      <c r="AQ44" s="47"/>
      <c r="AR44" s="47"/>
      <c r="AS44" s="48">
        <f t="shared" si="24"/>
        <v>0</v>
      </c>
      <c r="AT44" s="26"/>
      <c r="AU44" s="26"/>
      <c r="AV44" s="26"/>
      <c r="AW44" s="47"/>
      <c r="AX44" s="47"/>
      <c r="AY44" s="48">
        <f t="shared" si="25"/>
        <v>0</v>
      </c>
      <c r="AZ44" s="26"/>
      <c r="BA44" s="26"/>
      <c r="BB44" s="26"/>
      <c r="BC44" s="47"/>
      <c r="BD44" s="49"/>
      <c r="BE44" s="48">
        <f t="shared" si="26"/>
        <v>0</v>
      </c>
      <c r="BF44" s="26"/>
    </row>
    <row r="45" spans="1:58" ht="15.75" x14ac:dyDescent="0.25">
      <c r="A45" s="21">
        <v>3</v>
      </c>
      <c r="B45" s="26" t="s">
        <v>80</v>
      </c>
      <c r="C45" s="50" t="s">
        <v>88</v>
      </c>
      <c r="D45" s="26"/>
      <c r="E45" s="26"/>
      <c r="F45" s="26"/>
      <c r="G45" s="47"/>
      <c r="H45" s="47"/>
      <c r="I45" s="48">
        <f t="shared" si="18"/>
        <v>0</v>
      </c>
      <c r="J45" s="26"/>
      <c r="K45" s="26"/>
      <c r="L45" s="26"/>
      <c r="M45" s="47"/>
      <c r="N45" s="47"/>
      <c r="O45" s="48">
        <f t="shared" si="19"/>
        <v>0</v>
      </c>
      <c r="P45" s="26"/>
      <c r="Q45" s="26"/>
      <c r="R45" s="26"/>
      <c r="S45" s="47"/>
      <c r="T45" s="47"/>
      <c r="U45" s="48">
        <f t="shared" si="20"/>
        <v>0</v>
      </c>
      <c r="V45" s="26"/>
      <c r="W45" s="26"/>
      <c r="X45" s="26"/>
      <c r="Y45" s="47"/>
      <c r="Z45" s="47"/>
      <c r="AA45" s="48">
        <f t="shared" si="21"/>
        <v>0</v>
      </c>
      <c r="AB45" s="26"/>
      <c r="AC45" s="26"/>
      <c r="AD45" s="26"/>
      <c r="AE45" s="47"/>
      <c r="AF45" s="47"/>
      <c r="AG45" s="48">
        <f t="shared" si="22"/>
        <v>0</v>
      </c>
      <c r="AH45" s="26"/>
      <c r="AI45" s="26"/>
      <c r="AJ45" s="26"/>
      <c r="AK45" s="47"/>
      <c r="AL45" s="47"/>
      <c r="AM45" s="48">
        <f t="shared" si="23"/>
        <v>0</v>
      </c>
      <c r="AN45" s="26"/>
      <c r="AO45" s="26"/>
      <c r="AP45" s="26"/>
      <c r="AQ45" s="47"/>
      <c r="AR45" s="47"/>
      <c r="AS45" s="48">
        <f t="shared" si="24"/>
        <v>0</v>
      </c>
      <c r="AT45" s="26"/>
      <c r="AU45" s="26"/>
      <c r="AV45" s="26"/>
      <c r="AW45" s="47"/>
      <c r="AX45" s="47"/>
      <c r="AY45" s="48">
        <f t="shared" si="25"/>
        <v>0</v>
      </c>
      <c r="AZ45" s="26"/>
      <c r="BA45" s="26" t="s">
        <v>49</v>
      </c>
      <c r="BB45" s="26"/>
      <c r="BC45" s="47"/>
      <c r="BD45" s="49"/>
      <c r="BE45" s="48">
        <f t="shared" si="26"/>
        <v>1</v>
      </c>
      <c r="BF45" s="26"/>
    </row>
    <row r="46" spans="1:58" ht="15.75" x14ac:dyDescent="0.25">
      <c r="A46" s="21">
        <v>3</v>
      </c>
      <c r="B46" s="26" t="s">
        <v>81</v>
      </c>
      <c r="C46" s="50" t="s">
        <v>88</v>
      </c>
      <c r="D46" s="26"/>
      <c r="E46" s="26"/>
      <c r="F46" s="26"/>
      <c r="G46" s="47"/>
      <c r="H46" s="47"/>
      <c r="I46" s="48">
        <f t="shared" si="18"/>
        <v>0</v>
      </c>
      <c r="J46" s="26"/>
      <c r="K46" s="26"/>
      <c r="L46" s="26"/>
      <c r="M46" s="47"/>
      <c r="N46" s="47"/>
      <c r="O46" s="48">
        <f t="shared" si="19"/>
        <v>0</v>
      </c>
      <c r="P46" s="26"/>
      <c r="Q46" s="26"/>
      <c r="R46" s="26"/>
      <c r="S46" s="47"/>
      <c r="T46" s="47"/>
      <c r="U46" s="48">
        <f t="shared" si="20"/>
        <v>0</v>
      </c>
      <c r="V46" s="26"/>
      <c r="W46" s="26"/>
      <c r="X46" s="26"/>
      <c r="Y46" s="47"/>
      <c r="Z46" s="47"/>
      <c r="AA46" s="48">
        <f t="shared" si="21"/>
        <v>0</v>
      </c>
      <c r="AB46" s="26"/>
      <c r="AC46" s="26"/>
      <c r="AD46" s="26"/>
      <c r="AE46" s="47"/>
      <c r="AF46" s="47"/>
      <c r="AG46" s="48">
        <f t="shared" si="22"/>
        <v>0</v>
      </c>
      <c r="AH46" s="26"/>
      <c r="AI46" s="26"/>
      <c r="AJ46" s="26"/>
      <c r="AK46" s="47"/>
      <c r="AL46" s="47"/>
      <c r="AM46" s="48">
        <f t="shared" si="23"/>
        <v>0</v>
      </c>
      <c r="AN46" s="26"/>
      <c r="AO46" s="26"/>
      <c r="AP46" s="26"/>
      <c r="AQ46" s="47"/>
      <c r="AR46" s="47"/>
      <c r="AS46" s="48">
        <f t="shared" si="24"/>
        <v>0</v>
      </c>
      <c r="AT46" s="26"/>
      <c r="AU46" s="26"/>
      <c r="AV46" s="26"/>
      <c r="AW46" s="47"/>
      <c r="AX46" s="47"/>
      <c r="AY46" s="48">
        <f t="shared" si="25"/>
        <v>0</v>
      </c>
      <c r="AZ46" s="26"/>
      <c r="BA46" s="26" t="s">
        <v>49</v>
      </c>
      <c r="BB46" s="26"/>
      <c r="BC46" s="47"/>
      <c r="BD46" s="49"/>
      <c r="BE46" s="48">
        <f t="shared" si="26"/>
        <v>1</v>
      </c>
      <c r="BF46" s="26" t="s">
        <v>49</v>
      </c>
    </row>
    <row r="47" spans="1:58" ht="15.75" x14ac:dyDescent="0.25">
      <c r="A47" s="21">
        <v>3</v>
      </c>
      <c r="B47" s="26" t="s">
        <v>82</v>
      </c>
      <c r="C47" s="50" t="s">
        <v>88</v>
      </c>
      <c r="D47" s="26"/>
      <c r="E47" s="26"/>
      <c r="F47" s="26"/>
      <c r="G47" s="47"/>
      <c r="H47" s="47"/>
      <c r="I47" s="48">
        <f t="shared" si="18"/>
        <v>0</v>
      </c>
      <c r="J47" s="26"/>
      <c r="K47" s="26"/>
      <c r="L47" s="26"/>
      <c r="M47" s="47"/>
      <c r="N47" s="47"/>
      <c r="O47" s="48">
        <f t="shared" si="19"/>
        <v>0</v>
      </c>
      <c r="P47" s="26"/>
      <c r="Q47" s="26"/>
      <c r="R47" s="26"/>
      <c r="S47" s="47"/>
      <c r="T47" s="47"/>
      <c r="U47" s="48">
        <f t="shared" si="20"/>
        <v>0</v>
      </c>
      <c r="V47" s="26"/>
      <c r="W47" s="26"/>
      <c r="X47" s="26"/>
      <c r="Y47" s="47"/>
      <c r="Z47" s="47"/>
      <c r="AA47" s="48">
        <f t="shared" si="21"/>
        <v>0</v>
      </c>
      <c r="AB47" s="26"/>
      <c r="AC47" s="26"/>
      <c r="AD47" s="26"/>
      <c r="AE47" s="47"/>
      <c r="AF47" s="47"/>
      <c r="AG47" s="48">
        <f t="shared" si="22"/>
        <v>0</v>
      </c>
      <c r="AH47" s="26"/>
      <c r="AI47" s="26"/>
      <c r="AJ47" s="26"/>
      <c r="AK47" s="47"/>
      <c r="AL47" s="47"/>
      <c r="AM47" s="48">
        <f t="shared" si="23"/>
        <v>0</v>
      </c>
      <c r="AN47" s="26"/>
      <c r="AO47" s="26"/>
      <c r="AP47" s="26"/>
      <c r="AQ47" s="47"/>
      <c r="AR47" s="47"/>
      <c r="AS47" s="48">
        <f t="shared" si="24"/>
        <v>0</v>
      </c>
      <c r="AT47" s="26"/>
      <c r="AU47" s="26"/>
      <c r="AV47" s="26"/>
      <c r="AW47" s="47"/>
      <c r="AX47" s="47"/>
      <c r="AY47" s="48">
        <f t="shared" si="25"/>
        <v>0</v>
      </c>
      <c r="AZ47" s="26"/>
      <c r="BA47" s="26"/>
      <c r="BB47" s="26"/>
      <c r="BC47" s="47" t="s">
        <v>49</v>
      </c>
      <c r="BD47" s="49"/>
      <c r="BE47" s="48">
        <f t="shared" si="26"/>
        <v>1</v>
      </c>
      <c r="BF47" s="26" t="s">
        <v>49</v>
      </c>
    </row>
    <row r="48" spans="1:58" ht="15.75" x14ac:dyDescent="0.25">
      <c r="A48" s="21">
        <v>3</v>
      </c>
      <c r="B48" s="26" t="s">
        <v>83</v>
      </c>
      <c r="C48" s="50" t="s">
        <v>88</v>
      </c>
      <c r="D48" s="26"/>
      <c r="E48" s="26"/>
      <c r="F48" s="26"/>
      <c r="G48" s="47"/>
      <c r="H48" s="47"/>
      <c r="I48" s="48">
        <f t="shared" si="18"/>
        <v>0</v>
      </c>
      <c r="J48" s="26"/>
      <c r="K48" s="26"/>
      <c r="L48" s="26"/>
      <c r="M48" s="47"/>
      <c r="N48" s="47"/>
      <c r="O48" s="48">
        <f t="shared" si="19"/>
        <v>0</v>
      </c>
      <c r="P48" s="26"/>
      <c r="Q48" s="26"/>
      <c r="R48" s="26"/>
      <c r="S48" s="47"/>
      <c r="T48" s="47"/>
      <c r="U48" s="48">
        <f t="shared" si="20"/>
        <v>0</v>
      </c>
      <c r="V48" s="26"/>
      <c r="W48" s="26"/>
      <c r="X48" s="26"/>
      <c r="Y48" s="47"/>
      <c r="Z48" s="47"/>
      <c r="AA48" s="48">
        <f t="shared" si="21"/>
        <v>0</v>
      </c>
      <c r="AB48" s="26"/>
      <c r="AC48" s="26"/>
      <c r="AD48" s="26"/>
      <c r="AE48" s="47"/>
      <c r="AF48" s="47"/>
      <c r="AG48" s="48">
        <f t="shared" si="22"/>
        <v>0</v>
      </c>
      <c r="AH48" s="26"/>
      <c r="AI48" s="26"/>
      <c r="AJ48" s="26"/>
      <c r="AK48" s="47"/>
      <c r="AL48" s="47"/>
      <c r="AM48" s="48">
        <f t="shared" si="23"/>
        <v>0</v>
      </c>
      <c r="AN48" s="26"/>
      <c r="AO48" s="26"/>
      <c r="AP48" s="26"/>
      <c r="AQ48" s="47"/>
      <c r="AR48" s="47"/>
      <c r="AS48" s="48">
        <f t="shared" si="24"/>
        <v>0</v>
      </c>
      <c r="AT48" s="26"/>
      <c r="AU48" s="26"/>
      <c r="AV48" s="26"/>
      <c r="AW48" s="47"/>
      <c r="AX48" s="47"/>
      <c r="AY48" s="48">
        <f t="shared" si="25"/>
        <v>0</v>
      </c>
      <c r="AZ48" s="26"/>
      <c r="BA48" s="26"/>
      <c r="BB48" s="26"/>
      <c r="BC48" s="47"/>
      <c r="BD48" s="49"/>
      <c r="BE48" s="48">
        <f t="shared" si="26"/>
        <v>0</v>
      </c>
      <c r="BF48" s="26"/>
    </row>
    <row r="49" spans="1:58" ht="15.75" x14ac:dyDescent="0.25">
      <c r="A49" s="21">
        <v>3</v>
      </c>
      <c r="B49" s="50" t="s">
        <v>84</v>
      </c>
      <c r="C49" s="50" t="s">
        <v>88</v>
      </c>
      <c r="D49" s="52"/>
      <c r="E49" s="52"/>
      <c r="F49" s="52"/>
      <c r="G49" s="53"/>
      <c r="H49" s="53"/>
      <c r="I49" s="48">
        <f t="shared" si="18"/>
        <v>0</v>
      </c>
      <c r="J49" s="52"/>
      <c r="K49" s="52"/>
      <c r="L49" s="52"/>
      <c r="M49" s="53"/>
      <c r="N49" s="53"/>
      <c r="O49" s="48">
        <f t="shared" si="19"/>
        <v>0</v>
      </c>
      <c r="P49" s="52"/>
      <c r="Q49" s="52"/>
      <c r="R49" s="52"/>
      <c r="S49" s="53"/>
      <c r="T49" s="53"/>
      <c r="U49" s="48">
        <f t="shared" si="20"/>
        <v>0</v>
      </c>
      <c r="V49" s="52"/>
      <c r="W49" s="52"/>
      <c r="X49" s="52"/>
      <c r="Y49" s="53"/>
      <c r="Z49" s="53"/>
      <c r="AA49" s="48">
        <f t="shared" si="21"/>
        <v>0</v>
      </c>
      <c r="AB49" s="52"/>
      <c r="AC49" s="52"/>
      <c r="AD49" s="52"/>
      <c r="AE49" s="53"/>
      <c r="AF49" s="53"/>
      <c r="AG49" s="48">
        <f t="shared" si="22"/>
        <v>0</v>
      </c>
      <c r="AH49" s="52"/>
      <c r="AI49" s="52"/>
      <c r="AJ49" s="52"/>
      <c r="AK49" s="53"/>
      <c r="AL49" s="53"/>
      <c r="AM49" s="48">
        <f t="shared" si="23"/>
        <v>0</v>
      </c>
      <c r="AN49" s="52"/>
      <c r="AO49" s="52"/>
      <c r="AP49" s="52"/>
      <c r="AQ49" s="53"/>
      <c r="AR49" s="53"/>
      <c r="AS49" s="48">
        <f t="shared" si="24"/>
        <v>0</v>
      </c>
      <c r="AT49" s="52"/>
      <c r="AU49" s="52"/>
      <c r="AV49" s="52"/>
      <c r="AW49" s="53"/>
      <c r="AX49" s="53"/>
      <c r="AY49" s="48">
        <f t="shared" si="25"/>
        <v>0</v>
      </c>
      <c r="AZ49" s="52"/>
      <c r="BA49" s="52"/>
      <c r="BB49" s="52"/>
      <c r="BC49" s="53"/>
      <c r="BD49" s="54"/>
      <c r="BE49" s="48">
        <f t="shared" si="26"/>
        <v>0</v>
      </c>
      <c r="BF49" s="26"/>
    </row>
    <row r="50" spans="1:58" ht="15.75" x14ac:dyDescent="0.25">
      <c r="A50" s="21">
        <v>3</v>
      </c>
      <c r="B50" s="55"/>
      <c r="C50" s="56"/>
      <c r="D50" s="59"/>
      <c r="E50" s="58"/>
      <c r="F50" s="58"/>
      <c r="G50" s="58"/>
      <c r="H50" s="58"/>
      <c r="I50" s="58">
        <f>SUM(I37:I49)</f>
        <v>5</v>
      </c>
      <c r="J50" s="58"/>
      <c r="K50" s="58"/>
      <c r="L50" s="58"/>
      <c r="M50" s="58"/>
      <c r="N50" s="58"/>
      <c r="O50" s="58">
        <f>SUM(O37:O49)</f>
        <v>2</v>
      </c>
      <c r="P50" s="58"/>
      <c r="Q50" s="58"/>
      <c r="R50" s="58"/>
      <c r="S50" s="58"/>
      <c r="T50" s="58"/>
      <c r="U50" s="58">
        <f>SUM(U37:U49)</f>
        <v>3</v>
      </c>
      <c r="V50" s="58"/>
      <c r="W50" s="58"/>
      <c r="X50" s="58"/>
      <c r="Y50" s="58"/>
      <c r="Z50" s="58"/>
      <c r="AA50" s="58">
        <f>SUM(AA37:AA49)</f>
        <v>5</v>
      </c>
      <c r="AB50" s="58"/>
      <c r="AC50" s="58"/>
      <c r="AD50" s="58"/>
      <c r="AE50" s="58"/>
      <c r="AF50" s="58"/>
      <c r="AG50" s="58">
        <f>SUM(AG37:AG49)</f>
        <v>2</v>
      </c>
      <c r="AH50" s="58"/>
      <c r="AI50" s="58"/>
      <c r="AJ50" s="58"/>
      <c r="AK50" s="58"/>
      <c r="AL50" s="58"/>
      <c r="AM50" s="58">
        <f>SUM(AM37:AM49)</f>
        <v>2</v>
      </c>
      <c r="AN50" s="58"/>
      <c r="AO50" s="58"/>
      <c r="AP50" s="58"/>
      <c r="AQ50" s="58"/>
      <c r="AR50" s="58"/>
      <c r="AS50" s="58">
        <f>SUM(AS37:AS49)</f>
        <v>4</v>
      </c>
      <c r="AT50" s="58"/>
      <c r="AU50" s="58"/>
      <c r="AV50" s="58"/>
      <c r="AW50" s="58"/>
      <c r="AX50" s="58"/>
      <c r="AY50" s="58">
        <f>SUM(AY37:AY49)</f>
        <v>3</v>
      </c>
      <c r="AZ50" s="58"/>
      <c r="BA50" s="58"/>
      <c r="BB50" s="58"/>
      <c r="BC50" s="58"/>
      <c r="BD50" s="58"/>
      <c r="BE50" s="58">
        <f>SUM(BE37:BE49)</f>
        <v>8</v>
      </c>
      <c r="BF50" s="58">
        <f>COUNTIF(BF37:BF49,"*")</f>
        <v>6</v>
      </c>
    </row>
    <row r="51" spans="1:58" ht="15.75" x14ac:dyDescent="0.25">
      <c r="A51" s="21">
        <v>4</v>
      </c>
      <c r="B51" s="80" t="str">
        <f>"Буква (или иное название) класса "&amp;A51&amp;":"</f>
        <v>Буква (или иное название) класса 4:</v>
      </c>
      <c r="C51" s="90"/>
      <c r="D51" s="85" t="s">
        <v>89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1"/>
      <c r="BF51" s="39"/>
    </row>
    <row r="52" spans="1:58" ht="15.75" x14ac:dyDescent="0.25">
      <c r="A52" s="21">
        <v>4</v>
      </c>
      <c r="B52" s="40" t="s">
        <v>72</v>
      </c>
      <c r="C52" s="41" t="s">
        <v>88</v>
      </c>
      <c r="D52" s="26"/>
      <c r="E52" s="26"/>
      <c r="F52" s="26" t="s">
        <v>49</v>
      </c>
      <c r="G52" s="47"/>
      <c r="H52" s="47"/>
      <c r="I52" s="48">
        <f t="shared" ref="I52:I64" si="27">COUNTA(D52:H52)</f>
        <v>1</v>
      </c>
      <c r="J52" s="26" t="s">
        <v>49</v>
      </c>
      <c r="K52" s="26"/>
      <c r="L52" s="26"/>
      <c r="M52" s="47"/>
      <c r="N52" s="47"/>
      <c r="O52" s="48">
        <f t="shared" ref="O52:O64" si="28">COUNTA(J52:N52)</f>
        <v>1</v>
      </c>
      <c r="P52" s="26"/>
      <c r="Q52" s="26" t="s">
        <v>49</v>
      </c>
      <c r="R52" s="26"/>
      <c r="S52" s="47"/>
      <c r="T52" s="47"/>
      <c r="U52" s="48">
        <f t="shared" ref="U52:U64" si="29">COUNTA(P52:T52)</f>
        <v>1</v>
      </c>
      <c r="V52" s="26" t="s">
        <v>49</v>
      </c>
      <c r="W52" s="26"/>
      <c r="X52" s="26"/>
      <c r="Y52" s="47" t="s">
        <v>49</v>
      </c>
      <c r="Z52" s="47"/>
      <c r="AA52" s="48">
        <f t="shared" ref="AA52:AA64" si="30">COUNTA(V52:Z52)</f>
        <v>2</v>
      </c>
      <c r="AB52" s="26"/>
      <c r="AC52" s="26"/>
      <c r="AD52" s="26"/>
      <c r="AE52" s="47"/>
      <c r="AF52" s="47" t="s">
        <v>49</v>
      </c>
      <c r="AG52" s="48">
        <f t="shared" ref="AG52:AG64" si="31">COUNTA(AB52:AF52)</f>
        <v>1</v>
      </c>
      <c r="AH52" s="26"/>
      <c r="AI52" s="26"/>
      <c r="AJ52" s="26"/>
      <c r="AK52" s="47"/>
      <c r="AL52" s="47"/>
      <c r="AM52" s="48">
        <f t="shared" ref="AM52:AM64" si="32">COUNTA(AH52:AL52)</f>
        <v>0</v>
      </c>
      <c r="AN52" s="26" t="s">
        <v>49</v>
      </c>
      <c r="AO52" s="26"/>
      <c r="AP52" s="26"/>
      <c r="AQ52" s="47" t="s">
        <v>49</v>
      </c>
      <c r="AR52" s="47"/>
      <c r="AS52" s="48">
        <f t="shared" ref="AS52:AS64" si="33">COUNTA(AN52:AR52)</f>
        <v>2</v>
      </c>
      <c r="AT52" s="26"/>
      <c r="AU52" s="26"/>
      <c r="AV52" s="26" t="s">
        <v>49</v>
      </c>
      <c r="AW52" s="47"/>
      <c r="AX52" s="47"/>
      <c r="AY52" s="48">
        <f t="shared" ref="AY52:AY64" si="34">COUNTA(AT52:AX52)</f>
        <v>1</v>
      </c>
      <c r="AZ52" s="26"/>
      <c r="BA52" s="26"/>
      <c r="BB52" s="26"/>
      <c r="BC52" s="47" t="s">
        <v>49</v>
      </c>
      <c r="BD52" s="49"/>
      <c r="BE52" s="48">
        <f t="shared" ref="BE52:BE64" si="35">COUNTA(AZ52:BD52)</f>
        <v>1</v>
      </c>
      <c r="BF52" s="40" t="s">
        <v>49</v>
      </c>
    </row>
    <row r="53" spans="1:58" ht="15.75" x14ac:dyDescent="0.25">
      <c r="A53" s="21">
        <v>4</v>
      </c>
      <c r="B53" s="26" t="s">
        <v>73</v>
      </c>
      <c r="C53" s="50" t="s">
        <v>88</v>
      </c>
      <c r="D53" s="26"/>
      <c r="E53" s="26"/>
      <c r="F53" s="26"/>
      <c r="G53" s="47"/>
      <c r="H53" s="47" t="s">
        <v>49</v>
      </c>
      <c r="I53" s="48">
        <f t="shared" si="27"/>
        <v>1</v>
      </c>
      <c r="J53" s="26"/>
      <c r="K53" s="26"/>
      <c r="L53" s="26"/>
      <c r="M53" s="47"/>
      <c r="N53" s="47"/>
      <c r="O53" s="48">
        <f t="shared" si="28"/>
        <v>0</v>
      </c>
      <c r="P53" s="26"/>
      <c r="Q53" s="26"/>
      <c r="R53" s="26"/>
      <c r="S53" s="47"/>
      <c r="T53" s="47" t="s">
        <v>49</v>
      </c>
      <c r="U53" s="48">
        <f t="shared" si="29"/>
        <v>1</v>
      </c>
      <c r="V53" s="26"/>
      <c r="W53" s="26"/>
      <c r="X53" s="26" t="s">
        <v>49</v>
      </c>
      <c r="Y53" s="47"/>
      <c r="Z53" s="47"/>
      <c r="AA53" s="48">
        <f t="shared" si="30"/>
        <v>1</v>
      </c>
      <c r="AB53" s="26"/>
      <c r="AC53" s="26"/>
      <c r="AD53" s="26"/>
      <c r="AE53" s="47"/>
      <c r="AF53" s="47"/>
      <c r="AG53" s="48">
        <f t="shared" si="31"/>
        <v>0</v>
      </c>
      <c r="AH53" s="26"/>
      <c r="AI53" s="26"/>
      <c r="AJ53" s="26"/>
      <c r="AK53" s="47"/>
      <c r="AL53" s="47"/>
      <c r="AM53" s="48">
        <f t="shared" si="32"/>
        <v>0</v>
      </c>
      <c r="AN53" s="26"/>
      <c r="AO53" s="26" t="s">
        <v>49</v>
      </c>
      <c r="AP53" s="26"/>
      <c r="AQ53" s="47"/>
      <c r="AR53" s="47"/>
      <c r="AS53" s="48">
        <f t="shared" si="33"/>
        <v>1</v>
      </c>
      <c r="AT53" s="26"/>
      <c r="AU53" s="26"/>
      <c r="AV53" s="26"/>
      <c r="AW53" s="47"/>
      <c r="AX53" s="47" t="s">
        <v>49</v>
      </c>
      <c r="AY53" s="48">
        <f t="shared" si="34"/>
        <v>1</v>
      </c>
      <c r="AZ53" s="26"/>
      <c r="BA53" s="26"/>
      <c r="BB53" s="26"/>
      <c r="BC53" s="47" t="s">
        <v>49</v>
      </c>
      <c r="BD53" s="49"/>
      <c r="BE53" s="48">
        <f t="shared" si="35"/>
        <v>1</v>
      </c>
      <c r="BF53" s="26" t="s">
        <v>49</v>
      </c>
    </row>
    <row r="54" spans="1:58" ht="15.75" x14ac:dyDescent="0.25">
      <c r="A54" s="21">
        <v>4</v>
      </c>
      <c r="B54" s="26" t="s">
        <v>74</v>
      </c>
      <c r="C54" s="50" t="s">
        <v>88</v>
      </c>
      <c r="D54" s="26"/>
      <c r="E54" s="26"/>
      <c r="F54" s="26"/>
      <c r="G54" s="47"/>
      <c r="H54" s="47"/>
      <c r="I54" s="48">
        <f t="shared" si="27"/>
        <v>0</v>
      </c>
      <c r="J54" s="26"/>
      <c r="K54" s="26"/>
      <c r="L54" s="26"/>
      <c r="M54" s="47"/>
      <c r="N54" s="47"/>
      <c r="O54" s="48">
        <f t="shared" si="28"/>
        <v>0</v>
      </c>
      <c r="P54" s="26"/>
      <c r="Q54" s="26"/>
      <c r="R54" s="26"/>
      <c r="S54" s="47"/>
      <c r="T54" s="47"/>
      <c r="U54" s="48">
        <f t="shared" si="29"/>
        <v>0</v>
      </c>
      <c r="V54" s="26"/>
      <c r="W54" s="26"/>
      <c r="X54" s="26"/>
      <c r="Y54" s="47"/>
      <c r="Z54" s="47"/>
      <c r="AA54" s="48">
        <f t="shared" si="30"/>
        <v>0</v>
      </c>
      <c r="AB54" s="26"/>
      <c r="AC54" s="26"/>
      <c r="AD54" s="26"/>
      <c r="AE54" s="47"/>
      <c r="AF54" s="47"/>
      <c r="AG54" s="48">
        <f t="shared" si="31"/>
        <v>0</v>
      </c>
      <c r="AH54" s="26"/>
      <c r="AI54" s="26"/>
      <c r="AJ54" s="26"/>
      <c r="AK54" s="47"/>
      <c r="AL54" s="47"/>
      <c r="AM54" s="48">
        <f t="shared" si="32"/>
        <v>0</v>
      </c>
      <c r="AN54" s="26"/>
      <c r="AO54" s="26"/>
      <c r="AP54" s="26"/>
      <c r="AQ54" s="47"/>
      <c r="AR54" s="47"/>
      <c r="AS54" s="48">
        <f t="shared" si="33"/>
        <v>0</v>
      </c>
      <c r="AT54" s="26"/>
      <c r="AU54" s="26"/>
      <c r="AV54" s="26"/>
      <c r="AW54" s="47"/>
      <c r="AX54" s="47"/>
      <c r="AY54" s="48">
        <f t="shared" si="34"/>
        <v>0</v>
      </c>
      <c r="AZ54" s="26"/>
      <c r="BA54" s="26"/>
      <c r="BB54" s="26"/>
      <c r="BC54" s="47"/>
      <c r="BD54" s="49"/>
      <c r="BE54" s="48">
        <f t="shared" si="35"/>
        <v>0</v>
      </c>
      <c r="BF54" s="26"/>
    </row>
    <row r="55" spans="1:58" ht="15.75" x14ac:dyDescent="0.25">
      <c r="A55" s="21">
        <v>4</v>
      </c>
      <c r="B55" s="26" t="s">
        <v>75</v>
      </c>
      <c r="C55" s="50" t="s">
        <v>88</v>
      </c>
      <c r="D55" s="26"/>
      <c r="E55" s="26"/>
      <c r="F55" s="26"/>
      <c r="G55" s="47"/>
      <c r="H55" s="47"/>
      <c r="I55" s="48">
        <f t="shared" si="27"/>
        <v>0</v>
      </c>
      <c r="J55" s="26"/>
      <c r="K55" s="26"/>
      <c r="L55" s="26"/>
      <c r="M55" s="47"/>
      <c r="N55" s="47"/>
      <c r="O55" s="48">
        <f t="shared" si="28"/>
        <v>0</v>
      </c>
      <c r="P55" s="26"/>
      <c r="Q55" s="26"/>
      <c r="R55" s="26"/>
      <c r="S55" s="47"/>
      <c r="T55" s="47"/>
      <c r="U55" s="48">
        <f t="shared" si="29"/>
        <v>0</v>
      </c>
      <c r="V55" s="26"/>
      <c r="W55" s="26"/>
      <c r="X55" s="26"/>
      <c r="Y55" s="47"/>
      <c r="Z55" s="47"/>
      <c r="AA55" s="48">
        <f t="shared" si="30"/>
        <v>0</v>
      </c>
      <c r="AB55" s="26"/>
      <c r="AC55" s="26"/>
      <c r="AD55" s="26"/>
      <c r="AE55" s="47"/>
      <c r="AF55" s="47"/>
      <c r="AG55" s="48">
        <f t="shared" si="31"/>
        <v>0</v>
      </c>
      <c r="AH55" s="26"/>
      <c r="AI55" s="26"/>
      <c r="AJ55" s="26"/>
      <c r="AK55" s="47"/>
      <c r="AL55" s="47"/>
      <c r="AM55" s="48">
        <f t="shared" si="32"/>
        <v>0</v>
      </c>
      <c r="AN55" s="26"/>
      <c r="AO55" s="26"/>
      <c r="AP55" s="26"/>
      <c r="AQ55" s="47"/>
      <c r="AR55" s="47"/>
      <c r="AS55" s="48">
        <f t="shared" si="33"/>
        <v>0</v>
      </c>
      <c r="AT55" s="26"/>
      <c r="AU55" s="26"/>
      <c r="AV55" s="26"/>
      <c r="AW55" s="47"/>
      <c r="AX55" s="47"/>
      <c r="AY55" s="48">
        <f t="shared" si="34"/>
        <v>0</v>
      </c>
      <c r="AZ55" s="26"/>
      <c r="BA55" s="26"/>
      <c r="BB55" s="26"/>
      <c r="BC55" s="47"/>
      <c r="BD55" s="49"/>
      <c r="BE55" s="48">
        <f t="shared" si="35"/>
        <v>0</v>
      </c>
      <c r="BF55" s="26"/>
    </row>
    <row r="56" spans="1:58" ht="15.75" x14ac:dyDescent="0.25">
      <c r="A56" s="21">
        <v>4</v>
      </c>
      <c r="B56" s="26" t="s">
        <v>76</v>
      </c>
      <c r="C56" s="50" t="s">
        <v>88</v>
      </c>
      <c r="D56" s="26"/>
      <c r="E56" s="26"/>
      <c r="F56" s="26"/>
      <c r="G56" s="47" t="s">
        <v>49</v>
      </c>
      <c r="H56" s="47"/>
      <c r="I56" s="48">
        <f t="shared" si="27"/>
        <v>1</v>
      </c>
      <c r="J56" s="26"/>
      <c r="K56" s="26"/>
      <c r="L56" s="26"/>
      <c r="M56" s="47"/>
      <c r="N56" s="47"/>
      <c r="O56" s="48">
        <f t="shared" si="28"/>
        <v>0</v>
      </c>
      <c r="P56" s="26"/>
      <c r="Q56" s="26"/>
      <c r="R56" s="26"/>
      <c r="S56" s="47" t="s">
        <v>49</v>
      </c>
      <c r="T56" s="47"/>
      <c r="U56" s="48">
        <f t="shared" si="29"/>
        <v>1</v>
      </c>
      <c r="V56" s="26"/>
      <c r="W56" s="26"/>
      <c r="X56" s="26"/>
      <c r="Y56" s="47"/>
      <c r="Z56" s="47"/>
      <c r="AA56" s="48">
        <f t="shared" si="30"/>
        <v>0</v>
      </c>
      <c r="AB56" s="26"/>
      <c r="AC56" s="26"/>
      <c r="AD56" s="26"/>
      <c r="AE56" s="47"/>
      <c r="AF56" s="47"/>
      <c r="AG56" s="48">
        <f t="shared" si="31"/>
        <v>0</v>
      </c>
      <c r="AH56" s="26"/>
      <c r="AI56" s="26"/>
      <c r="AJ56" s="26"/>
      <c r="AK56" s="47" t="s">
        <v>49</v>
      </c>
      <c r="AL56" s="47"/>
      <c r="AM56" s="48">
        <f t="shared" si="32"/>
        <v>1</v>
      </c>
      <c r="AN56" s="26"/>
      <c r="AO56" s="26"/>
      <c r="AP56" s="26"/>
      <c r="AQ56" s="47"/>
      <c r="AR56" s="47"/>
      <c r="AS56" s="48">
        <f t="shared" si="33"/>
        <v>0</v>
      </c>
      <c r="AT56" s="26"/>
      <c r="AU56" s="26"/>
      <c r="AV56" s="26"/>
      <c r="AW56" s="47"/>
      <c r="AX56" s="47"/>
      <c r="AY56" s="48">
        <f t="shared" si="34"/>
        <v>0</v>
      </c>
      <c r="AZ56" s="26"/>
      <c r="BA56" s="26"/>
      <c r="BB56" s="26" t="s">
        <v>49</v>
      </c>
      <c r="BC56" s="47"/>
      <c r="BD56" s="49"/>
      <c r="BE56" s="48">
        <f t="shared" si="35"/>
        <v>1</v>
      </c>
      <c r="BF56" s="26"/>
    </row>
    <row r="57" spans="1:58" ht="15.75" x14ac:dyDescent="0.25">
      <c r="A57" s="21">
        <v>4</v>
      </c>
      <c r="B57" s="26" t="s">
        <v>77</v>
      </c>
      <c r="C57" s="50" t="s">
        <v>88</v>
      </c>
      <c r="D57" s="26"/>
      <c r="E57" s="26"/>
      <c r="F57" s="26" t="s">
        <v>49</v>
      </c>
      <c r="G57" s="47"/>
      <c r="H57" s="47"/>
      <c r="I57" s="48">
        <f t="shared" si="27"/>
        <v>1</v>
      </c>
      <c r="J57" s="26"/>
      <c r="K57" s="26"/>
      <c r="L57" s="26" t="s">
        <v>49</v>
      </c>
      <c r="M57" s="47"/>
      <c r="N57" s="47"/>
      <c r="O57" s="48">
        <f t="shared" si="28"/>
        <v>1</v>
      </c>
      <c r="P57" s="26"/>
      <c r="Q57" s="26"/>
      <c r="R57" s="26"/>
      <c r="S57" s="47"/>
      <c r="T57" s="47"/>
      <c r="U57" s="48">
        <f t="shared" si="29"/>
        <v>0</v>
      </c>
      <c r="V57" s="26"/>
      <c r="W57" s="26" t="s">
        <v>49</v>
      </c>
      <c r="X57" s="26"/>
      <c r="Y57" s="47"/>
      <c r="Z57" s="47"/>
      <c r="AA57" s="48">
        <f t="shared" si="30"/>
        <v>1</v>
      </c>
      <c r="AB57" s="26"/>
      <c r="AC57" s="26"/>
      <c r="AD57" s="26"/>
      <c r="AE57" s="47" t="s">
        <v>49</v>
      </c>
      <c r="AF57" s="47"/>
      <c r="AG57" s="48">
        <f t="shared" si="31"/>
        <v>1</v>
      </c>
      <c r="AH57" s="26"/>
      <c r="AI57" s="26"/>
      <c r="AJ57" s="26" t="s">
        <v>49</v>
      </c>
      <c r="AK57" s="47"/>
      <c r="AL57" s="47"/>
      <c r="AM57" s="48">
        <f t="shared" si="32"/>
        <v>1</v>
      </c>
      <c r="AN57" s="26"/>
      <c r="AO57" s="26"/>
      <c r="AP57" s="26"/>
      <c r="AQ57" s="47" t="s">
        <v>49</v>
      </c>
      <c r="AR57" s="47"/>
      <c r="AS57" s="48">
        <f t="shared" si="33"/>
        <v>1</v>
      </c>
      <c r="AT57" s="26"/>
      <c r="AU57" s="26"/>
      <c r="AV57" s="26"/>
      <c r="AW57" s="47"/>
      <c r="AX57" s="47" t="s">
        <v>49</v>
      </c>
      <c r="AY57" s="48">
        <f t="shared" si="34"/>
        <v>1</v>
      </c>
      <c r="AZ57" s="26"/>
      <c r="BA57" s="26"/>
      <c r="BB57" s="26" t="s">
        <v>49</v>
      </c>
      <c r="BC57" s="47"/>
      <c r="BD57" s="49"/>
      <c r="BE57" s="48">
        <f t="shared" si="35"/>
        <v>1</v>
      </c>
      <c r="BF57" s="26" t="s">
        <v>49</v>
      </c>
    </row>
    <row r="58" spans="1:58" ht="15.75" x14ac:dyDescent="0.25">
      <c r="A58" s="21">
        <v>4</v>
      </c>
      <c r="B58" s="26" t="s">
        <v>78</v>
      </c>
      <c r="C58" s="50" t="s">
        <v>88</v>
      </c>
      <c r="D58" s="26"/>
      <c r="E58" s="26"/>
      <c r="F58" s="26" t="s">
        <v>49</v>
      </c>
      <c r="G58" s="47"/>
      <c r="H58" s="47"/>
      <c r="I58" s="48">
        <f t="shared" si="27"/>
        <v>1</v>
      </c>
      <c r="J58" s="26"/>
      <c r="K58" s="26"/>
      <c r="L58" s="26"/>
      <c r="M58" s="47"/>
      <c r="N58" s="47"/>
      <c r="O58" s="48">
        <f t="shared" si="28"/>
        <v>0</v>
      </c>
      <c r="P58" s="26"/>
      <c r="Q58" s="26"/>
      <c r="R58" s="26"/>
      <c r="S58" s="47"/>
      <c r="T58" s="47"/>
      <c r="U58" s="48">
        <f t="shared" si="29"/>
        <v>0</v>
      </c>
      <c r="V58" s="26"/>
      <c r="W58" s="26"/>
      <c r="X58" s="26"/>
      <c r="Y58" s="47" t="s">
        <v>49</v>
      </c>
      <c r="Z58" s="47"/>
      <c r="AA58" s="48">
        <f t="shared" si="30"/>
        <v>1</v>
      </c>
      <c r="AB58" s="26"/>
      <c r="AC58" s="26"/>
      <c r="AD58" s="26"/>
      <c r="AE58" s="47"/>
      <c r="AF58" s="47"/>
      <c r="AG58" s="48">
        <f t="shared" si="31"/>
        <v>0</v>
      </c>
      <c r="AH58" s="26"/>
      <c r="AI58" s="26"/>
      <c r="AJ58" s="26"/>
      <c r="AK58" s="47"/>
      <c r="AL58" s="47"/>
      <c r="AM58" s="48">
        <f t="shared" si="32"/>
        <v>0</v>
      </c>
      <c r="AN58" s="26"/>
      <c r="AO58" s="26"/>
      <c r="AP58" s="26"/>
      <c r="AQ58" s="47"/>
      <c r="AR58" s="47"/>
      <c r="AS58" s="48">
        <f t="shared" si="33"/>
        <v>0</v>
      </c>
      <c r="AT58" s="26"/>
      <c r="AU58" s="26"/>
      <c r="AV58" s="26"/>
      <c r="AW58" s="47"/>
      <c r="AX58" s="47"/>
      <c r="AY58" s="48">
        <f t="shared" si="34"/>
        <v>0</v>
      </c>
      <c r="AZ58" s="26"/>
      <c r="BA58" s="26"/>
      <c r="BB58" s="26" t="s">
        <v>49</v>
      </c>
      <c r="BC58" s="47"/>
      <c r="BD58" s="49"/>
      <c r="BE58" s="48">
        <f t="shared" si="35"/>
        <v>1</v>
      </c>
      <c r="BF58" s="26" t="s">
        <v>49</v>
      </c>
    </row>
    <row r="59" spans="1:58" ht="15.75" x14ac:dyDescent="0.25">
      <c r="A59" s="21">
        <v>4</v>
      </c>
      <c r="B59" s="4" t="s">
        <v>79</v>
      </c>
      <c r="C59" s="50" t="s">
        <v>88</v>
      </c>
      <c r="D59" s="26"/>
      <c r="E59" s="26"/>
      <c r="F59" s="26"/>
      <c r="G59" s="47"/>
      <c r="H59" s="47"/>
      <c r="I59" s="48">
        <f t="shared" si="27"/>
        <v>0</v>
      </c>
      <c r="J59" s="26"/>
      <c r="K59" s="26"/>
      <c r="L59" s="26"/>
      <c r="M59" s="47"/>
      <c r="N59" s="47"/>
      <c r="O59" s="48">
        <f t="shared" si="28"/>
        <v>0</v>
      </c>
      <c r="P59" s="26"/>
      <c r="Q59" s="26"/>
      <c r="R59" s="26"/>
      <c r="S59" s="47"/>
      <c r="T59" s="47"/>
      <c r="U59" s="48">
        <f t="shared" si="29"/>
        <v>0</v>
      </c>
      <c r="V59" s="26"/>
      <c r="W59" s="26"/>
      <c r="X59" s="26"/>
      <c r="Y59" s="47"/>
      <c r="Z59" s="47"/>
      <c r="AA59" s="48">
        <f t="shared" si="30"/>
        <v>0</v>
      </c>
      <c r="AB59" s="26"/>
      <c r="AC59" s="26"/>
      <c r="AD59" s="26"/>
      <c r="AE59" s="47"/>
      <c r="AF59" s="47"/>
      <c r="AG59" s="48">
        <f t="shared" si="31"/>
        <v>0</v>
      </c>
      <c r="AH59" s="26"/>
      <c r="AI59" s="26"/>
      <c r="AJ59" s="26"/>
      <c r="AK59" s="47"/>
      <c r="AL59" s="47"/>
      <c r="AM59" s="48">
        <f t="shared" si="32"/>
        <v>0</v>
      </c>
      <c r="AN59" s="26"/>
      <c r="AO59" s="26"/>
      <c r="AP59" s="26"/>
      <c r="AQ59" s="47"/>
      <c r="AR59" s="47"/>
      <c r="AS59" s="48">
        <f t="shared" si="33"/>
        <v>0</v>
      </c>
      <c r="AT59" s="26"/>
      <c r="AU59" s="26"/>
      <c r="AV59" s="26"/>
      <c r="AW59" s="47"/>
      <c r="AX59" s="47"/>
      <c r="AY59" s="48">
        <f t="shared" si="34"/>
        <v>0</v>
      </c>
      <c r="AZ59" s="26"/>
      <c r="BA59" s="26"/>
      <c r="BB59" s="26"/>
      <c r="BC59" s="47"/>
      <c r="BD59" s="49"/>
      <c r="BE59" s="48">
        <f t="shared" si="35"/>
        <v>0</v>
      </c>
      <c r="BF59" s="26"/>
    </row>
    <row r="60" spans="1:58" ht="15.75" x14ac:dyDescent="0.25">
      <c r="A60" s="21">
        <v>4</v>
      </c>
      <c r="B60" s="26" t="s">
        <v>80</v>
      </c>
      <c r="C60" s="50" t="s">
        <v>88</v>
      </c>
      <c r="D60" s="26"/>
      <c r="E60" s="26"/>
      <c r="F60" s="26"/>
      <c r="G60" s="47"/>
      <c r="H60" s="47"/>
      <c r="I60" s="48">
        <f t="shared" si="27"/>
        <v>0</v>
      </c>
      <c r="J60" s="26"/>
      <c r="K60" s="26"/>
      <c r="L60" s="26"/>
      <c r="M60" s="47"/>
      <c r="N60" s="47"/>
      <c r="O60" s="48">
        <f t="shared" si="28"/>
        <v>0</v>
      </c>
      <c r="P60" s="26"/>
      <c r="Q60" s="26"/>
      <c r="R60" s="26"/>
      <c r="S60" s="47"/>
      <c r="T60" s="47"/>
      <c r="U60" s="48">
        <f t="shared" si="29"/>
        <v>0</v>
      </c>
      <c r="V60" s="26"/>
      <c r="W60" s="26"/>
      <c r="X60" s="26"/>
      <c r="Y60" s="47"/>
      <c r="Z60" s="47"/>
      <c r="AA60" s="48">
        <f t="shared" si="30"/>
        <v>0</v>
      </c>
      <c r="AB60" s="26"/>
      <c r="AC60" s="26"/>
      <c r="AD60" s="26"/>
      <c r="AE60" s="47"/>
      <c r="AF60" s="47"/>
      <c r="AG60" s="48">
        <f t="shared" si="31"/>
        <v>0</v>
      </c>
      <c r="AH60" s="26"/>
      <c r="AI60" s="26"/>
      <c r="AJ60" s="26"/>
      <c r="AK60" s="47"/>
      <c r="AL60" s="47"/>
      <c r="AM60" s="48">
        <f t="shared" si="32"/>
        <v>0</v>
      </c>
      <c r="AN60" s="26"/>
      <c r="AO60" s="26"/>
      <c r="AP60" s="26"/>
      <c r="AQ60" s="47"/>
      <c r="AR60" s="47"/>
      <c r="AS60" s="48">
        <f t="shared" si="33"/>
        <v>0</v>
      </c>
      <c r="AT60" s="26"/>
      <c r="AU60" s="26"/>
      <c r="AV60" s="26"/>
      <c r="AW60" s="47"/>
      <c r="AX60" s="47"/>
      <c r="AY60" s="48">
        <f t="shared" si="34"/>
        <v>0</v>
      </c>
      <c r="AZ60" s="26"/>
      <c r="BA60" s="26" t="s">
        <v>49</v>
      </c>
      <c r="BB60" s="26"/>
      <c r="BC60" s="47"/>
      <c r="BD60" s="49"/>
      <c r="BE60" s="48">
        <f t="shared" si="35"/>
        <v>1</v>
      </c>
      <c r="BF60" s="26"/>
    </row>
    <row r="61" spans="1:58" ht="15.75" x14ac:dyDescent="0.25">
      <c r="A61" s="21">
        <v>4</v>
      </c>
      <c r="B61" s="26" t="s">
        <v>81</v>
      </c>
      <c r="C61" s="50" t="s">
        <v>88</v>
      </c>
      <c r="D61" s="26"/>
      <c r="E61" s="26"/>
      <c r="F61" s="26"/>
      <c r="G61" s="47"/>
      <c r="H61" s="47"/>
      <c r="I61" s="48">
        <f t="shared" si="27"/>
        <v>0</v>
      </c>
      <c r="J61" s="26"/>
      <c r="K61" s="26"/>
      <c r="L61" s="26"/>
      <c r="M61" s="47"/>
      <c r="N61" s="47"/>
      <c r="O61" s="48">
        <f t="shared" si="28"/>
        <v>0</v>
      </c>
      <c r="P61" s="26"/>
      <c r="Q61" s="26"/>
      <c r="R61" s="26"/>
      <c r="S61" s="47"/>
      <c r="T61" s="47"/>
      <c r="U61" s="48">
        <f t="shared" si="29"/>
        <v>0</v>
      </c>
      <c r="V61" s="26"/>
      <c r="W61" s="26"/>
      <c r="X61" s="26"/>
      <c r="Y61" s="47"/>
      <c r="Z61" s="47"/>
      <c r="AA61" s="48">
        <f t="shared" si="30"/>
        <v>0</v>
      </c>
      <c r="AB61" s="26"/>
      <c r="AC61" s="26"/>
      <c r="AD61" s="26"/>
      <c r="AE61" s="47"/>
      <c r="AF61" s="47"/>
      <c r="AG61" s="48">
        <f t="shared" si="31"/>
        <v>0</v>
      </c>
      <c r="AH61" s="26"/>
      <c r="AI61" s="26"/>
      <c r="AJ61" s="26"/>
      <c r="AK61" s="47"/>
      <c r="AL61" s="47"/>
      <c r="AM61" s="48">
        <f t="shared" si="32"/>
        <v>0</v>
      </c>
      <c r="AN61" s="26"/>
      <c r="AO61" s="26"/>
      <c r="AP61" s="26"/>
      <c r="AQ61" s="47"/>
      <c r="AR61" s="47"/>
      <c r="AS61" s="48">
        <f t="shared" si="33"/>
        <v>0</v>
      </c>
      <c r="AT61" s="26"/>
      <c r="AU61" s="26"/>
      <c r="AV61" s="26"/>
      <c r="AW61" s="47"/>
      <c r="AX61" s="47"/>
      <c r="AY61" s="48">
        <f t="shared" si="34"/>
        <v>0</v>
      </c>
      <c r="AZ61" s="26"/>
      <c r="BA61" s="26" t="s">
        <v>49</v>
      </c>
      <c r="BB61" s="26"/>
      <c r="BC61" s="47"/>
      <c r="BD61" s="49"/>
      <c r="BE61" s="48">
        <f t="shared" si="35"/>
        <v>1</v>
      </c>
      <c r="BF61" s="26" t="s">
        <v>49</v>
      </c>
    </row>
    <row r="62" spans="1:58" ht="15.75" x14ac:dyDescent="0.25">
      <c r="A62" s="21">
        <v>4</v>
      </c>
      <c r="B62" s="26" t="s">
        <v>82</v>
      </c>
      <c r="C62" s="50" t="s">
        <v>88</v>
      </c>
      <c r="D62" s="26"/>
      <c r="E62" s="26"/>
      <c r="F62" s="26"/>
      <c r="G62" s="47"/>
      <c r="H62" s="47"/>
      <c r="I62" s="48">
        <f t="shared" si="27"/>
        <v>0</v>
      </c>
      <c r="J62" s="26"/>
      <c r="K62" s="26"/>
      <c r="L62" s="26"/>
      <c r="M62" s="47"/>
      <c r="N62" s="47"/>
      <c r="O62" s="48">
        <f t="shared" si="28"/>
        <v>0</v>
      </c>
      <c r="P62" s="26"/>
      <c r="Q62" s="26"/>
      <c r="R62" s="26"/>
      <c r="S62" s="47"/>
      <c r="T62" s="47"/>
      <c r="U62" s="48">
        <f t="shared" si="29"/>
        <v>0</v>
      </c>
      <c r="V62" s="26"/>
      <c r="W62" s="26"/>
      <c r="X62" s="26"/>
      <c r="Y62" s="47"/>
      <c r="Z62" s="47"/>
      <c r="AA62" s="48">
        <f t="shared" si="30"/>
        <v>0</v>
      </c>
      <c r="AB62" s="26"/>
      <c r="AC62" s="26"/>
      <c r="AD62" s="26"/>
      <c r="AE62" s="47"/>
      <c r="AF62" s="47"/>
      <c r="AG62" s="48">
        <f t="shared" si="31"/>
        <v>0</v>
      </c>
      <c r="AH62" s="26"/>
      <c r="AI62" s="26"/>
      <c r="AJ62" s="26"/>
      <c r="AK62" s="47"/>
      <c r="AL62" s="47"/>
      <c r="AM62" s="48">
        <f t="shared" si="32"/>
        <v>0</v>
      </c>
      <c r="AN62" s="26"/>
      <c r="AO62" s="26"/>
      <c r="AP62" s="26"/>
      <c r="AQ62" s="47"/>
      <c r="AR62" s="47"/>
      <c r="AS62" s="48">
        <f t="shared" si="33"/>
        <v>0</v>
      </c>
      <c r="AT62" s="26"/>
      <c r="AU62" s="26"/>
      <c r="AV62" s="26"/>
      <c r="AW62" s="47"/>
      <c r="AX62" s="47"/>
      <c r="AY62" s="48">
        <f t="shared" si="34"/>
        <v>0</v>
      </c>
      <c r="AZ62" s="26"/>
      <c r="BA62" s="26"/>
      <c r="BB62" s="26"/>
      <c r="BC62" s="47" t="s">
        <v>49</v>
      </c>
      <c r="BD62" s="49"/>
      <c r="BE62" s="48">
        <f t="shared" si="35"/>
        <v>1</v>
      </c>
      <c r="BF62" s="26" t="s">
        <v>49</v>
      </c>
    </row>
    <row r="63" spans="1:58" ht="15.75" x14ac:dyDescent="0.25">
      <c r="A63" s="21">
        <v>4</v>
      </c>
      <c r="B63" s="26" t="s">
        <v>83</v>
      </c>
      <c r="C63" s="50" t="s">
        <v>88</v>
      </c>
      <c r="D63" s="26"/>
      <c r="E63" s="26"/>
      <c r="F63" s="26"/>
      <c r="G63" s="47"/>
      <c r="H63" s="47"/>
      <c r="I63" s="48">
        <f t="shared" si="27"/>
        <v>0</v>
      </c>
      <c r="J63" s="26"/>
      <c r="K63" s="26"/>
      <c r="L63" s="26"/>
      <c r="M63" s="47"/>
      <c r="N63" s="47"/>
      <c r="O63" s="48">
        <f t="shared" si="28"/>
        <v>0</v>
      </c>
      <c r="P63" s="26"/>
      <c r="Q63" s="26"/>
      <c r="R63" s="26"/>
      <c r="S63" s="47"/>
      <c r="T63" s="47"/>
      <c r="U63" s="48">
        <f t="shared" si="29"/>
        <v>0</v>
      </c>
      <c r="V63" s="26"/>
      <c r="W63" s="26"/>
      <c r="X63" s="26"/>
      <c r="Y63" s="47"/>
      <c r="Z63" s="47"/>
      <c r="AA63" s="48">
        <f t="shared" si="30"/>
        <v>0</v>
      </c>
      <c r="AB63" s="26"/>
      <c r="AC63" s="26"/>
      <c r="AD63" s="26"/>
      <c r="AE63" s="47"/>
      <c r="AF63" s="47"/>
      <c r="AG63" s="48">
        <f t="shared" si="31"/>
        <v>0</v>
      </c>
      <c r="AH63" s="26"/>
      <c r="AI63" s="26"/>
      <c r="AJ63" s="26"/>
      <c r="AK63" s="47"/>
      <c r="AL63" s="47"/>
      <c r="AM63" s="48">
        <f t="shared" si="32"/>
        <v>0</v>
      </c>
      <c r="AN63" s="26"/>
      <c r="AO63" s="26"/>
      <c r="AP63" s="26"/>
      <c r="AQ63" s="47"/>
      <c r="AR63" s="47"/>
      <c r="AS63" s="48">
        <f t="shared" si="33"/>
        <v>0</v>
      </c>
      <c r="AT63" s="26"/>
      <c r="AU63" s="26"/>
      <c r="AV63" s="26"/>
      <c r="AW63" s="47"/>
      <c r="AX63" s="47"/>
      <c r="AY63" s="48">
        <f t="shared" si="34"/>
        <v>0</v>
      </c>
      <c r="AZ63" s="26"/>
      <c r="BA63" s="26"/>
      <c r="BB63" s="26"/>
      <c r="BC63" s="47"/>
      <c r="BD63" s="49"/>
      <c r="BE63" s="48">
        <f t="shared" si="35"/>
        <v>0</v>
      </c>
      <c r="BF63" s="26"/>
    </row>
    <row r="64" spans="1:58" ht="15.75" x14ac:dyDescent="0.25">
      <c r="A64" s="21">
        <v>4</v>
      </c>
      <c r="B64" s="50" t="s">
        <v>84</v>
      </c>
      <c r="C64" s="50" t="s">
        <v>88</v>
      </c>
      <c r="D64" s="52"/>
      <c r="E64" s="52"/>
      <c r="F64" s="52"/>
      <c r="G64" s="53"/>
      <c r="H64" s="53"/>
      <c r="I64" s="48">
        <f t="shared" si="27"/>
        <v>0</v>
      </c>
      <c r="J64" s="52"/>
      <c r="K64" s="52"/>
      <c r="L64" s="52"/>
      <c r="M64" s="53"/>
      <c r="N64" s="53"/>
      <c r="O64" s="48">
        <f t="shared" si="28"/>
        <v>0</v>
      </c>
      <c r="P64" s="52"/>
      <c r="Q64" s="52"/>
      <c r="R64" s="52"/>
      <c r="S64" s="53"/>
      <c r="T64" s="53"/>
      <c r="U64" s="48">
        <f t="shared" si="29"/>
        <v>0</v>
      </c>
      <c r="V64" s="52"/>
      <c r="W64" s="52"/>
      <c r="X64" s="52"/>
      <c r="Y64" s="53"/>
      <c r="Z64" s="53"/>
      <c r="AA64" s="48">
        <f t="shared" si="30"/>
        <v>0</v>
      </c>
      <c r="AB64" s="52"/>
      <c r="AC64" s="52"/>
      <c r="AD64" s="52"/>
      <c r="AE64" s="53"/>
      <c r="AF64" s="53"/>
      <c r="AG64" s="48">
        <f t="shared" si="31"/>
        <v>0</v>
      </c>
      <c r="AH64" s="52"/>
      <c r="AI64" s="52"/>
      <c r="AJ64" s="52"/>
      <c r="AK64" s="53"/>
      <c r="AL64" s="53"/>
      <c r="AM64" s="48">
        <f t="shared" si="32"/>
        <v>0</v>
      </c>
      <c r="AN64" s="52"/>
      <c r="AO64" s="52"/>
      <c r="AP64" s="52"/>
      <c r="AQ64" s="53"/>
      <c r="AR64" s="53"/>
      <c r="AS64" s="48">
        <f t="shared" si="33"/>
        <v>0</v>
      </c>
      <c r="AT64" s="52"/>
      <c r="AU64" s="52"/>
      <c r="AV64" s="52"/>
      <c r="AW64" s="53"/>
      <c r="AX64" s="53"/>
      <c r="AY64" s="48">
        <f t="shared" si="34"/>
        <v>0</v>
      </c>
      <c r="AZ64" s="52"/>
      <c r="BA64" s="52"/>
      <c r="BB64" s="52"/>
      <c r="BC64" s="53"/>
      <c r="BD64" s="54"/>
      <c r="BE64" s="48">
        <f t="shared" si="35"/>
        <v>0</v>
      </c>
      <c r="BF64" s="26"/>
    </row>
    <row r="65" spans="1:58" ht="15.75" x14ac:dyDescent="0.25">
      <c r="A65" s="21">
        <v>4</v>
      </c>
      <c r="B65" s="55"/>
      <c r="C65" s="56"/>
      <c r="D65" s="59"/>
      <c r="E65" s="58"/>
      <c r="F65" s="58"/>
      <c r="G65" s="58"/>
      <c r="H65" s="58"/>
      <c r="I65" s="58">
        <f>SUM(I52:I64)</f>
        <v>5</v>
      </c>
      <c r="J65" s="58"/>
      <c r="K65" s="58"/>
      <c r="L65" s="58"/>
      <c r="M65" s="58"/>
      <c r="N65" s="58"/>
      <c r="O65" s="58">
        <f>SUM(O52:O64)</f>
        <v>2</v>
      </c>
      <c r="P65" s="58"/>
      <c r="Q65" s="58"/>
      <c r="R65" s="58"/>
      <c r="S65" s="58"/>
      <c r="T65" s="58"/>
      <c r="U65" s="58">
        <f>SUM(U52:U64)</f>
        <v>3</v>
      </c>
      <c r="V65" s="58"/>
      <c r="W65" s="58"/>
      <c r="X65" s="58"/>
      <c r="Y65" s="58"/>
      <c r="Z65" s="58"/>
      <c r="AA65" s="58">
        <f>SUM(AA52:AA64)</f>
        <v>5</v>
      </c>
      <c r="AB65" s="58"/>
      <c r="AC65" s="58"/>
      <c r="AD65" s="58"/>
      <c r="AE65" s="58"/>
      <c r="AF65" s="58"/>
      <c r="AG65" s="58">
        <f>SUM(AG52:AG64)</f>
        <v>2</v>
      </c>
      <c r="AH65" s="58"/>
      <c r="AI65" s="58"/>
      <c r="AJ65" s="58"/>
      <c r="AK65" s="58"/>
      <c r="AL65" s="58"/>
      <c r="AM65" s="58">
        <f>SUM(AM52:AM64)</f>
        <v>2</v>
      </c>
      <c r="AN65" s="58"/>
      <c r="AO65" s="58"/>
      <c r="AP65" s="58"/>
      <c r="AQ65" s="58"/>
      <c r="AR65" s="58"/>
      <c r="AS65" s="58">
        <f>SUM(AS52:AS64)</f>
        <v>4</v>
      </c>
      <c r="AT65" s="58"/>
      <c r="AU65" s="58"/>
      <c r="AV65" s="58"/>
      <c r="AW65" s="58"/>
      <c r="AX65" s="58"/>
      <c r="AY65" s="58">
        <f>SUM(AY52:AY64)</f>
        <v>3</v>
      </c>
      <c r="AZ65" s="58"/>
      <c r="BA65" s="58"/>
      <c r="BB65" s="58"/>
      <c r="BC65" s="58"/>
      <c r="BD65" s="58"/>
      <c r="BE65" s="58">
        <f>SUM(BE52:BE64)</f>
        <v>8</v>
      </c>
      <c r="BF65" s="58">
        <f>COUNTIF(BF52:BF64,"*")</f>
        <v>6</v>
      </c>
    </row>
  </sheetData>
  <mergeCells count="18">
    <mergeCell ref="B1:C1"/>
    <mergeCell ref="B3:C3"/>
    <mergeCell ref="D3:I3"/>
    <mergeCell ref="J3:O3"/>
    <mergeCell ref="P3:U3"/>
    <mergeCell ref="B21:C21"/>
    <mergeCell ref="B36:C36"/>
    <mergeCell ref="D36:BE36"/>
    <mergeCell ref="B51:C51"/>
    <mergeCell ref="D51:BE51"/>
    <mergeCell ref="AH3:AM3"/>
    <mergeCell ref="AN3:AS3"/>
    <mergeCell ref="AT3:AY3"/>
    <mergeCell ref="AZ3:BE3"/>
    <mergeCell ref="B6:C6"/>
    <mergeCell ref="D6:BE6"/>
    <mergeCell ref="V3:AA3"/>
    <mergeCell ref="AB3:AG3"/>
  </mergeCells>
  <conditionalFormatting sqref="B5:BF65">
    <cfRule type="expression" dxfId="29" priority="1">
      <formula>$A5&gt;$C$2</formula>
    </cfRule>
  </conditionalFormatting>
  <conditionalFormatting sqref="C2">
    <cfRule type="expression" dxfId="28" priority="2">
      <formula>LEN($C$2)=0</formula>
    </cfRule>
  </conditionalFormatting>
  <conditionalFormatting sqref="D6:BE6 D21:BE21 D36:BE36 D51:BE51">
    <cfRule type="expression" dxfId="27" priority="3">
      <formula>AND(LEN($D6)=0,$A6&lt;=$C$2)</formula>
    </cfRule>
  </conditionalFormatting>
  <pageMargins left="0.7" right="0.7" top="0.75" bottom="0.75" header="0" footer="0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BF50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2.75" hidden="1" customWidth="1"/>
    <col min="2" max="2" width="42" customWidth="1"/>
    <col min="3" max="3" width="12" customWidth="1"/>
    <col min="4" max="57" width="5.2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90</v>
      </c>
      <c r="C2" s="25">
        <v>3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62" t="s">
        <v>69</v>
      </c>
    </row>
    <row r="5" spans="1:58" ht="15.75" x14ac:dyDescent="0.25">
      <c r="A5" s="21"/>
      <c r="B5" s="33" t="s">
        <v>91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3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40" t="s">
        <v>72</v>
      </c>
      <c r="C7" s="41" t="s">
        <v>91</v>
      </c>
      <c r="D7" s="26"/>
      <c r="E7" s="26"/>
      <c r="F7" s="26" t="s">
        <v>49</v>
      </c>
      <c r="G7" s="47"/>
      <c r="H7" s="47"/>
      <c r="I7" s="48">
        <f t="shared" ref="I7:I19" si="0">COUNTA(D7:H7)</f>
        <v>1</v>
      </c>
      <c r="J7" s="26"/>
      <c r="K7" s="26"/>
      <c r="L7" s="26" t="s">
        <v>49</v>
      </c>
      <c r="M7" s="47"/>
      <c r="N7" s="47"/>
      <c r="O7" s="48">
        <f t="shared" ref="O7:O19" si="1">COUNTA(J7:N7)</f>
        <v>1</v>
      </c>
      <c r="P7" s="26"/>
      <c r="Q7" s="26" t="s">
        <v>49</v>
      </c>
      <c r="R7" s="26"/>
      <c r="S7" s="47"/>
      <c r="T7" s="47"/>
      <c r="U7" s="48">
        <f t="shared" ref="U7:U19" si="2">COUNTA(P7:T7)</f>
        <v>1</v>
      </c>
      <c r="V7" s="26" t="s">
        <v>49</v>
      </c>
      <c r="W7" s="26"/>
      <c r="X7" s="26"/>
      <c r="Y7" s="47"/>
      <c r="Z7" s="47"/>
      <c r="AA7" s="48">
        <f t="shared" ref="AA7:AA19" si="3">COUNTA(V7:Z7)</f>
        <v>1</v>
      </c>
      <c r="AB7" s="26"/>
      <c r="AC7" s="26"/>
      <c r="AD7" s="26"/>
      <c r="AE7" s="47"/>
      <c r="AF7" s="47" t="s">
        <v>49</v>
      </c>
      <c r="AG7" s="48">
        <f t="shared" ref="AG7:AG19" si="4">COUNTA(AB7:AF7)</f>
        <v>1</v>
      </c>
      <c r="AH7" s="26"/>
      <c r="AI7" s="26"/>
      <c r="AJ7" s="26"/>
      <c r="AK7" s="47"/>
      <c r="AL7" s="47"/>
      <c r="AM7" s="48">
        <f t="shared" ref="AM7:AM19" si="5">COUNTA(AH7:AL7)</f>
        <v>0</v>
      </c>
      <c r="AN7" s="26" t="s">
        <v>49</v>
      </c>
      <c r="AO7" s="26"/>
      <c r="AP7" s="26"/>
      <c r="AQ7" s="47"/>
      <c r="AR7" s="47"/>
      <c r="AS7" s="48">
        <f t="shared" ref="AS7:AS19" si="6">COUNTA(AN7:AR7)</f>
        <v>1</v>
      </c>
      <c r="AT7" s="26"/>
      <c r="AU7" s="26" t="s">
        <v>49</v>
      </c>
      <c r="AV7" s="26"/>
      <c r="AW7" s="47"/>
      <c r="AX7" s="47"/>
      <c r="AY7" s="48">
        <f t="shared" ref="AY7:AY19" si="7">COUNTA(AT7:AX7)</f>
        <v>1</v>
      </c>
      <c r="AZ7" s="26"/>
      <c r="BA7" s="26"/>
      <c r="BB7" s="26" t="s">
        <v>49</v>
      </c>
      <c r="BC7" s="47"/>
      <c r="BD7" s="49"/>
      <c r="BE7" s="48">
        <f t="shared" ref="BE7:BE19" si="8">COUNTA(AZ7:BD7)</f>
        <v>1</v>
      </c>
      <c r="BF7" s="40" t="s">
        <v>49</v>
      </c>
    </row>
    <row r="8" spans="1:58" ht="15.75" x14ac:dyDescent="0.25">
      <c r="A8" s="21">
        <v>1</v>
      </c>
      <c r="B8" s="26" t="s">
        <v>73</v>
      </c>
      <c r="C8" s="50" t="s">
        <v>91</v>
      </c>
      <c r="D8" s="26"/>
      <c r="E8" s="26" t="s">
        <v>49</v>
      </c>
      <c r="F8" s="26"/>
      <c r="G8" s="47"/>
      <c r="H8" s="47"/>
      <c r="I8" s="48">
        <f t="shared" si="0"/>
        <v>1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 t="s">
        <v>49</v>
      </c>
      <c r="U8" s="48">
        <f t="shared" si="2"/>
        <v>1</v>
      </c>
      <c r="V8" s="26"/>
      <c r="W8" s="26"/>
      <c r="X8" s="26"/>
      <c r="Y8" s="47"/>
      <c r="Z8" s="47"/>
      <c r="AA8" s="48">
        <f t="shared" si="3"/>
        <v>0</v>
      </c>
      <c r="AB8" s="26"/>
      <c r="AC8" s="26"/>
      <c r="AD8" s="26"/>
      <c r="AE8" s="47"/>
      <c r="AF8" s="47"/>
      <c r="AG8" s="48">
        <f t="shared" si="4"/>
        <v>0</v>
      </c>
      <c r="AH8" s="26"/>
      <c r="AI8" s="26"/>
      <c r="AJ8" s="26"/>
      <c r="AK8" s="47"/>
      <c r="AL8" s="47"/>
      <c r="AM8" s="48">
        <f t="shared" si="5"/>
        <v>0</v>
      </c>
      <c r="AN8" s="26"/>
      <c r="AO8" s="26" t="s">
        <v>49</v>
      </c>
      <c r="AP8" s="26"/>
      <c r="AQ8" s="47"/>
      <c r="AR8" s="47"/>
      <c r="AS8" s="48">
        <f t="shared" si="6"/>
        <v>1</v>
      </c>
      <c r="AT8" s="26"/>
      <c r="AU8" s="26"/>
      <c r="AV8" s="26"/>
      <c r="AW8" s="47"/>
      <c r="AX8" s="47"/>
      <c r="AY8" s="48">
        <f t="shared" si="7"/>
        <v>0</v>
      </c>
      <c r="AZ8" s="26"/>
      <c r="BA8" s="26"/>
      <c r="BB8" s="26"/>
      <c r="BC8" s="47" t="s">
        <v>49</v>
      </c>
      <c r="BD8" s="49"/>
      <c r="BE8" s="48">
        <f t="shared" si="8"/>
        <v>1</v>
      </c>
      <c r="BF8" s="40" t="s">
        <v>49</v>
      </c>
    </row>
    <row r="9" spans="1:58" ht="15.75" x14ac:dyDescent="0.25">
      <c r="A9" s="21">
        <v>1</v>
      </c>
      <c r="B9" s="26" t="s">
        <v>74</v>
      </c>
      <c r="C9" s="50" t="s">
        <v>91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75</v>
      </c>
      <c r="C10" s="50" t="s">
        <v>91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50" t="s">
        <v>91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/>
    </row>
    <row r="12" spans="1:58" ht="15.75" x14ac:dyDescent="0.25">
      <c r="A12" s="21">
        <v>1</v>
      </c>
      <c r="B12" s="26" t="s">
        <v>77</v>
      </c>
      <c r="C12" s="50" t="s">
        <v>91</v>
      </c>
      <c r="D12" s="26"/>
      <c r="E12" s="26"/>
      <c r="F12" s="26" t="s">
        <v>49</v>
      </c>
      <c r="G12" s="47"/>
      <c r="H12" s="47"/>
      <c r="I12" s="48">
        <f t="shared" si="0"/>
        <v>1</v>
      </c>
      <c r="J12" s="26"/>
      <c r="K12" s="26"/>
      <c r="L12" s="26" t="s">
        <v>49</v>
      </c>
      <c r="M12" s="47"/>
      <c r="N12" s="47"/>
      <c r="O12" s="48">
        <f t="shared" si="1"/>
        <v>1</v>
      </c>
      <c r="P12" s="26"/>
      <c r="Q12" s="26"/>
      <c r="R12" s="26"/>
      <c r="S12" s="47"/>
      <c r="T12" s="47"/>
      <c r="U12" s="48">
        <f t="shared" si="2"/>
        <v>0</v>
      </c>
      <c r="V12" s="26"/>
      <c r="W12" s="26" t="s">
        <v>49</v>
      </c>
      <c r="X12" s="26"/>
      <c r="Y12" s="47"/>
      <c r="Z12" s="47"/>
      <c r="AA12" s="48">
        <f t="shared" si="3"/>
        <v>1</v>
      </c>
      <c r="AB12" s="26"/>
      <c r="AC12" s="26"/>
      <c r="AD12" s="26"/>
      <c r="AE12" s="47" t="s">
        <v>49</v>
      </c>
      <c r="AF12" s="47"/>
      <c r="AG12" s="48">
        <f t="shared" si="4"/>
        <v>1</v>
      </c>
      <c r="AH12" s="26"/>
      <c r="AI12" s="26"/>
      <c r="AJ12" s="26" t="s">
        <v>49</v>
      </c>
      <c r="AK12" s="47"/>
      <c r="AL12" s="47"/>
      <c r="AM12" s="48">
        <f t="shared" si="5"/>
        <v>1</v>
      </c>
      <c r="AN12" s="26"/>
      <c r="AO12" s="26"/>
      <c r="AP12" s="26"/>
      <c r="AQ12" s="47" t="s">
        <v>49</v>
      </c>
      <c r="AR12" s="47"/>
      <c r="AS12" s="48">
        <f t="shared" si="6"/>
        <v>1</v>
      </c>
      <c r="AT12" s="26"/>
      <c r="AU12" s="26"/>
      <c r="AV12" s="26" t="s">
        <v>49</v>
      </c>
      <c r="AW12" s="47"/>
      <c r="AX12" s="47"/>
      <c r="AY12" s="48">
        <f t="shared" si="7"/>
        <v>1</v>
      </c>
      <c r="AZ12" s="26"/>
      <c r="BA12" s="26"/>
      <c r="BB12" s="26" t="s">
        <v>49</v>
      </c>
      <c r="BC12" s="47"/>
      <c r="BD12" s="49"/>
      <c r="BE12" s="48">
        <f t="shared" si="8"/>
        <v>1</v>
      </c>
      <c r="BF12" s="40" t="s">
        <v>49</v>
      </c>
    </row>
    <row r="13" spans="1:58" ht="15.75" x14ac:dyDescent="0.25">
      <c r="A13" s="21">
        <v>1</v>
      </c>
      <c r="B13" s="26" t="s">
        <v>78</v>
      </c>
      <c r="C13" s="50" t="s">
        <v>91</v>
      </c>
      <c r="D13" s="26"/>
      <c r="E13" s="26"/>
      <c r="F13" s="26" t="s">
        <v>49</v>
      </c>
      <c r="G13" s="47"/>
      <c r="H13" s="47"/>
      <c r="I13" s="48">
        <f t="shared" si="0"/>
        <v>1</v>
      </c>
      <c r="J13" s="26"/>
      <c r="K13" s="26"/>
      <c r="L13" s="26"/>
      <c r="M13" s="47"/>
      <c r="N13" s="47"/>
      <c r="O13" s="48">
        <f t="shared" si="1"/>
        <v>0</v>
      </c>
      <c r="P13" s="26"/>
      <c r="Q13" s="26"/>
      <c r="R13" s="26"/>
      <c r="S13" s="47"/>
      <c r="T13" s="47"/>
      <c r="U13" s="48">
        <f t="shared" si="2"/>
        <v>0</v>
      </c>
      <c r="V13" s="26"/>
      <c r="W13" s="26"/>
      <c r="X13" s="26"/>
      <c r="Y13" s="47" t="s">
        <v>49</v>
      </c>
      <c r="Z13" s="47"/>
      <c r="AA13" s="48">
        <f t="shared" si="3"/>
        <v>1</v>
      </c>
      <c r="AB13" s="26"/>
      <c r="AC13" s="26"/>
      <c r="AD13" s="26"/>
      <c r="AE13" s="47"/>
      <c r="AF13" s="47"/>
      <c r="AG13" s="48">
        <f t="shared" si="4"/>
        <v>0</v>
      </c>
      <c r="AH13" s="26"/>
      <c r="AI13" s="26"/>
      <c r="AJ13" s="26"/>
      <c r="AK13" s="47"/>
      <c r="AL13" s="47"/>
      <c r="AM13" s="48">
        <f t="shared" si="5"/>
        <v>0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/>
      <c r="AV13" s="26"/>
      <c r="AW13" s="47"/>
      <c r="AX13" s="47"/>
      <c r="AY13" s="48">
        <f t="shared" si="7"/>
        <v>0</v>
      </c>
      <c r="AZ13" s="26"/>
      <c r="BA13" s="26"/>
      <c r="BB13" s="26" t="s">
        <v>49</v>
      </c>
      <c r="BC13" s="47"/>
      <c r="BD13" s="49"/>
      <c r="BE13" s="48">
        <f t="shared" si="8"/>
        <v>1</v>
      </c>
      <c r="BF13" s="40" t="s">
        <v>49</v>
      </c>
    </row>
    <row r="14" spans="1:58" ht="15.75" x14ac:dyDescent="0.25">
      <c r="A14" s="21">
        <v>1</v>
      </c>
      <c r="B14" s="4" t="s">
        <v>79</v>
      </c>
      <c r="C14" s="50" t="s">
        <v>91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/>
      <c r="BD14" s="49"/>
      <c r="BE14" s="48">
        <f t="shared" si="8"/>
        <v>0</v>
      </c>
      <c r="BF14" s="40"/>
    </row>
    <row r="15" spans="1:58" ht="15.75" x14ac:dyDescent="0.25">
      <c r="A15" s="21">
        <v>1</v>
      </c>
      <c r="B15" s="26" t="s">
        <v>80</v>
      </c>
      <c r="C15" s="50" t="s">
        <v>91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49</v>
      </c>
      <c r="BB15" s="26"/>
      <c r="BC15" s="47"/>
      <c r="BD15" s="49"/>
      <c r="BE15" s="48">
        <f t="shared" si="8"/>
        <v>1</v>
      </c>
      <c r="BF15" s="40"/>
    </row>
    <row r="16" spans="1:58" ht="15.75" x14ac:dyDescent="0.25">
      <c r="A16" s="21">
        <v>1</v>
      </c>
      <c r="B16" s="26" t="s">
        <v>81</v>
      </c>
      <c r="C16" s="50" t="s">
        <v>91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/>
      <c r="BB16" s="26"/>
      <c r="BC16" s="47"/>
      <c r="BD16" s="49"/>
      <c r="BE16" s="48">
        <f t="shared" si="8"/>
        <v>0</v>
      </c>
      <c r="BF16" s="40" t="s">
        <v>49</v>
      </c>
    </row>
    <row r="17" spans="1:58" ht="15.75" x14ac:dyDescent="0.25">
      <c r="A17" s="21">
        <v>1</v>
      </c>
      <c r="B17" s="26" t="s">
        <v>82</v>
      </c>
      <c r="C17" s="50" t="s">
        <v>91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 t="s">
        <v>49</v>
      </c>
      <c r="BD17" s="49"/>
      <c r="BE17" s="48">
        <f t="shared" si="8"/>
        <v>1</v>
      </c>
      <c r="BF17" s="40" t="s">
        <v>49</v>
      </c>
    </row>
    <row r="18" spans="1:58" ht="15.75" x14ac:dyDescent="0.25">
      <c r="A18" s="21">
        <v>1</v>
      </c>
      <c r="B18" s="26" t="s">
        <v>83</v>
      </c>
      <c r="C18" s="50" t="s">
        <v>91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8">
        <f t="shared" si="8"/>
        <v>0</v>
      </c>
      <c r="BF18" s="40"/>
    </row>
    <row r="19" spans="1:58" ht="15.75" x14ac:dyDescent="0.25">
      <c r="A19" s="21">
        <v>1</v>
      </c>
      <c r="B19" s="50" t="s">
        <v>84</v>
      </c>
      <c r="C19" s="50" t="s">
        <v>91</v>
      </c>
      <c r="D19" s="52"/>
      <c r="E19" s="52"/>
      <c r="F19" s="52"/>
      <c r="G19" s="53"/>
      <c r="H19" s="53"/>
      <c r="I19" s="48">
        <f t="shared" si="0"/>
        <v>0</v>
      </c>
      <c r="J19" s="52"/>
      <c r="K19" s="52"/>
      <c r="L19" s="52"/>
      <c r="M19" s="53"/>
      <c r="N19" s="53"/>
      <c r="O19" s="48">
        <f t="shared" si="1"/>
        <v>0</v>
      </c>
      <c r="P19" s="52"/>
      <c r="Q19" s="52"/>
      <c r="R19" s="52"/>
      <c r="S19" s="53"/>
      <c r="T19" s="53"/>
      <c r="U19" s="48">
        <f t="shared" si="2"/>
        <v>0</v>
      </c>
      <c r="V19" s="52"/>
      <c r="W19" s="52"/>
      <c r="X19" s="52"/>
      <c r="Y19" s="53"/>
      <c r="Z19" s="53"/>
      <c r="AA19" s="48">
        <f t="shared" si="3"/>
        <v>0</v>
      </c>
      <c r="AB19" s="52"/>
      <c r="AC19" s="52"/>
      <c r="AD19" s="52"/>
      <c r="AE19" s="53"/>
      <c r="AF19" s="53"/>
      <c r="AG19" s="48">
        <f t="shared" si="4"/>
        <v>0</v>
      </c>
      <c r="AH19" s="52"/>
      <c r="AI19" s="52"/>
      <c r="AJ19" s="52"/>
      <c r="AK19" s="53"/>
      <c r="AL19" s="53"/>
      <c r="AM19" s="48">
        <f t="shared" si="5"/>
        <v>0</v>
      </c>
      <c r="AN19" s="52"/>
      <c r="AO19" s="52"/>
      <c r="AP19" s="52"/>
      <c r="AQ19" s="53"/>
      <c r="AR19" s="53"/>
      <c r="AS19" s="48">
        <f t="shared" si="6"/>
        <v>0</v>
      </c>
      <c r="AT19" s="52"/>
      <c r="AU19" s="52"/>
      <c r="AV19" s="52"/>
      <c r="AW19" s="53"/>
      <c r="AX19" s="53"/>
      <c r="AY19" s="48">
        <f t="shared" si="7"/>
        <v>0</v>
      </c>
      <c r="AZ19" s="52"/>
      <c r="BA19" s="52"/>
      <c r="BB19" s="52"/>
      <c r="BC19" s="53"/>
      <c r="BD19" s="54"/>
      <c r="BE19" s="48">
        <f t="shared" si="8"/>
        <v>0</v>
      </c>
      <c r="BF19" s="40"/>
    </row>
    <row r="20" spans="1:58" ht="15.75" x14ac:dyDescent="0.25">
      <c r="A20" s="21">
        <v>1</v>
      </c>
      <c r="B20" s="55"/>
      <c r="C20" s="56"/>
      <c r="D20" s="59"/>
      <c r="E20" s="58"/>
      <c r="F20" s="58"/>
      <c r="G20" s="58"/>
      <c r="H20" s="58"/>
      <c r="I20" s="58">
        <f>SUM(I7:I19)</f>
        <v>5</v>
      </c>
      <c r="J20" s="58"/>
      <c r="K20" s="58"/>
      <c r="L20" s="58"/>
      <c r="M20" s="58"/>
      <c r="N20" s="58"/>
      <c r="O20" s="58">
        <f>SUM(O7:O19)</f>
        <v>2</v>
      </c>
      <c r="P20" s="58"/>
      <c r="Q20" s="58"/>
      <c r="R20" s="58"/>
      <c r="S20" s="58"/>
      <c r="T20" s="58"/>
      <c r="U20" s="58">
        <f>SUM(U7:U19)</f>
        <v>3</v>
      </c>
      <c r="V20" s="58"/>
      <c r="W20" s="58"/>
      <c r="X20" s="58"/>
      <c r="Y20" s="58"/>
      <c r="Z20" s="58"/>
      <c r="AA20" s="58">
        <f>SUM(AA7:AA19)</f>
        <v>3</v>
      </c>
      <c r="AB20" s="58"/>
      <c r="AC20" s="58"/>
      <c r="AD20" s="58"/>
      <c r="AE20" s="58"/>
      <c r="AF20" s="58"/>
      <c r="AG20" s="58">
        <f>SUM(AG7:AG19)</f>
        <v>2</v>
      </c>
      <c r="AH20" s="58"/>
      <c r="AI20" s="58"/>
      <c r="AJ20" s="58"/>
      <c r="AK20" s="58"/>
      <c r="AL20" s="58"/>
      <c r="AM20" s="58">
        <f>SUM(AM7:AM19)</f>
        <v>2</v>
      </c>
      <c r="AN20" s="58"/>
      <c r="AO20" s="58"/>
      <c r="AP20" s="58"/>
      <c r="AQ20" s="58"/>
      <c r="AR20" s="58"/>
      <c r="AS20" s="58">
        <f>SUM(AS7:AS19)</f>
        <v>3</v>
      </c>
      <c r="AT20" s="58"/>
      <c r="AU20" s="58"/>
      <c r="AV20" s="58"/>
      <c r="AW20" s="58"/>
      <c r="AX20" s="58"/>
      <c r="AY20" s="58">
        <f>SUM(AY7:AY19)</f>
        <v>2</v>
      </c>
      <c r="AZ20" s="58"/>
      <c r="BA20" s="58"/>
      <c r="BB20" s="58"/>
      <c r="BC20" s="58"/>
      <c r="BD20" s="58"/>
      <c r="BE20" s="58">
        <f>SUM(BE7:BE19)</f>
        <v>7</v>
      </c>
      <c r="BF20" s="65">
        <f>COUNTIF(BF7:BF19,"*")</f>
        <v>6</v>
      </c>
    </row>
    <row r="21" spans="1:58" ht="15.75" x14ac:dyDescent="0.25">
      <c r="A21" s="21">
        <v>2</v>
      </c>
      <c r="B21" s="80" t="str">
        <f>"Буква (или иное название) класса "&amp;A21&amp;":"</f>
        <v>Буква (или иное название) класса 2:</v>
      </c>
      <c r="C21" s="90"/>
      <c r="D21" s="85" t="s">
        <v>85</v>
      </c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1"/>
      <c r="BF21" s="39"/>
    </row>
    <row r="22" spans="1:58" ht="15.75" x14ac:dyDescent="0.25">
      <c r="A22" s="21">
        <v>2</v>
      </c>
      <c r="B22" s="40" t="s">
        <v>72</v>
      </c>
      <c r="C22" s="41" t="s">
        <v>91</v>
      </c>
      <c r="D22" s="26"/>
      <c r="E22" s="26"/>
      <c r="F22" s="26" t="s">
        <v>49</v>
      </c>
      <c r="G22" s="47"/>
      <c r="H22" s="47"/>
      <c r="I22" s="48">
        <f t="shared" ref="I22:I34" si="9">COUNTA(D22:H22)</f>
        <v>1</v>
      </c>
      <c r="J22" s="26"/>
      <c r="K22" s="26"/>
      <c r="L22" s="26" t="s">
        <v>49</v>
      </c>
      <c r="M22" s="47"/>
      <c r="N22" s="47"/>
      <c r="O22" s="48">
        <f t="shared" ref="O22:O34" si="10">COUNTA(J22:N22)</f>
        <v>1</v>
      </c>
      <c r="P22" s="26"/>
      <c r="Q22" s="26" t="s">
        <v>49</v>
      </c>
      <c r="R22" s="26"/>
      <c r="S22" s="47"/>
      <c r="T22" s="47"/>
      <c r="U22" s="48">
        <f t="shared" ref="U22:U34" si="11">COUNTA(P22:T22)</f>
        <v>1</v>
      </c>
      <c r="V22" s="26" t="s">
        <v>49</v>
      </c>
      <c r="W22" s="26"/>
      <c r="X22" s="26"/>
      <c r="Y22" s="47"/>
      <c r="Z22" s="47"/>
      <c r="AA22" s="48">
        <f t="shared" ref="AA22:AA34" si="12">COUNTA(V22:Z22)</f>
        <v>1</v>
      </c>
      <c r="AB22" s="26"/>
      <c r="AC22" s="26"/>
      <c r="AD22" s="26"/>
      <c r="AE22" s="47"/>
      <c r="AF22" s="47" t="s">
        <v>49</v>
      </c>
      <c r="AG22" s="48">
        <f t="shared" ref="AG22:AG34" si="13">COUNTA(AB22:AF22)</f>
        <v>1</v>
      </c>
      <c r="AH22" s="26"/>
      <c r="AI22" s="26"/>
      <c r="AJ22" s="26"/>
      <c r="AK22" s="47"/>
      <c r="AL22" s="47"/>
      <c r="AM22" s="48">
        <f t="shared" ref="AM22:AM34" si="14">COUNTA(AH22:AL22)</f>
        <v>0</v>
      </c>
      <c r="AN22" s="26" t="s">
        <v>49</v>
      </c>
      <c r="AO22" s="26"/>
      <c r="AP22" s="26"/>
      <c r="AQ22" s="47"/>
      <c r="AR22" s="47"/>
      <c r="AS22" s="48">
        <f t="shared" ref="AS22:AS34" si="15">COUNTA(AN22:AR22)</f>
        <v>1</v>
      </c>
      <c r="AT22" s="26"/>
      <c r="AU22" s="26" t="s">
        <v>49</v>
      </c>
      <c r="AV22" s="26"/>
      <c r="AW22" s="47"/>
      <c r="AX22" s="47"/>
      <c r="AY22" s="48">
        <f t="shared" ref="AY22:AY34" si="16">COUNTA(AT22:AX22)</f>
        <v>1</v>
      </c>
      <c r="AZ22" s="26"/>
      <c r="BA22" s="26"/>
      <c r="BB22" s="26" t="s">
        <v>49</v>
      </c>
      <c r="BC22" s="47"/>
      <c r="BD22" s="49"/>
      <c r="BE22" s="48">
        <f t="shared" ref="BE22:BE34" si="17">COUNTA(AZ22:BD22)</f>
        <v>1</v>
      </c>
      <c r="BF22" s="40" t="s">
        <v>49</v>
      </c>
    </row>
    <row r="23" spans="1:58" ht="15.75" x14ac:dyDescent="0.25">
      <c r="A23" s="21">
        <v>2</v>
      </c>
      <c r="B23" s="26" t="s">
        <v>73</v>
      </c>
      <c r="C23" s="50" t="s">
        <v>91</v>
      </c>
      <c r="D23" s="26"/>
      <c r="E23" s="26" t="s">
        <v>49</v>
      </c>
      <c r="F23" s="26"/>
      <c r="G23" s="47"/>
      <c r="H23" s="47"/>
      <c r="I23" s="48">
        <f t="shared" si="9"/>
        <v>1</v>
      </c>
      <c r="J23" s="26"/>
      <c r="K23" s="26"/>
      <c r="L23" s="26"/>
      <c r="M23" s="47"/>
      <c r="N23" s="47"/>
      <c r="O23" s="48">
        <f t="shared" si="10"/>
        <v>0</v>
      </c>
      <c r="P23" s="26"/>
      <c r="Q23" s="26"/>
      <c r="R23" s="26"/>
      <c r="S23" s="47"/>
      <c r="T23" s="47" t="s">
        <v>49</v>
      </c>
      <c r="U23" s="48">
        <f t="shared" si="11"/>
        <v>1</v>
      </c>
      <c r="V23" s="26"/>
      <c r="W23" s="26"/>
      <c r="X23" s="26"/>
      <c r="Y23" s="47"/>
      <c r="Z23" s="47"/>
      <c r="AA23" s="48">
        <f t="shared" si="12"/>
        <v>0</v>
      </c>
      <c r="AB23" s="26"/>
      <c r="AC23" s="26"/>
      <c r="AD23" s="26"/>
      <c r="AE23" s="47"/>
      <c r="AF23" s="47"/>
      <c r="AG23" s="48">
        <f t="shared" si="13"/>
        <v>0</v>
      </c>
      <c r="AH23" s="26"/>
      <c r="AI23" s="26"/>
      <c r="AJ23" s="26"/>
      <c r="AK23" s="47"/>
      <c r="AL23" s="47"/>
      <c r="AM23" s="48">
        <f t="shared" si="14"/>
        <v>0</v>
      </c>
      <c r="AN23" s="26"/>
      <c r="AO23" s="26" t="s">
        <v>49</v>
      </c>
      <c r="AP23" s="26"/>
      <c r="AQ23" s="47"/>
      <c r="AR23" s="47"/>
      <c r="AS23" s="48">
        <f t="shared" si="15"/>
        <v>1</v>
      </c>
      <c r="AT23" s="26"/>
      <c r="AU23" s="26"/>
      <c r="AV23" s="26"/>
      <c r="AW23" s="47"/>
      <c r="AX23" s="47"/>
      <c r="AY23" s="48">
        <f t="shared" si="16"/>
        <v>0</v>
      </c>
      <c r="AZ23" s="26"/>
      <c r="BA23" s="26"/>
      <c r="BB23" s="26"/>
      <c r="BC23" s="47" t="s">
        <v>49</v>
      </c>
      <c r="BD23" s="49"/>
      <c r="BE23" s="48">
        <f t="shared" si="17"/>
        <v>1</v>
      </c>
      <c r="BF23" s="40" t="s">
        <v>49</v>
      </c>
    </row>
    <row r="24" spans="1:58" ht="15.75" x14ac:dyDescent="0.25">
      <c r="A24" s="21">
        <v>2</v>
      </c>
      <c r="B24" s="26" t="s">
        <v>74</v>
      </c>
      <c r="C24" s="50" t="s">
        <v>91</v>
      </c>
      <c r="D24" s="26"/>
      <c r="E24" s="26"/>
      <c r="F24" s="26"/>
      <c r="G24" s="47"/>
      <c r="H24" s="47"/>
      <c r="I24" s="48">
        <f t="shared" si="9"/>
        <v>0</v>
      </c>
      <c r="J24" s="26"/>
      <c r="K24" s="26"/>
      <c r="L24" s="26"/>
      <c r="M24" s="47"/>
      <c r="N24" s="47"/>
      <c r="O24" s="48">
        <f t="shared" si="10"/>
        <v>0</v>
      </c>
      <c r="P24" s="26"/>
      <c r="Q24" s="26"/>
      <c r="R24" s="26"/>
      <c r="S24" s="47"/>
      <c r="T24" s="47"/>
      <c r="U24" s="48">
        <f t="shared" si="11"/>
        <v>0</v>
      </c>
      <c r="V24" s="26"/>
      <c r="W24" s="26"/>
      <c r="X24" s="26"/>
      <c r="Y24" s="47"/>
      <c r="Z24" s="47"/>
      <c r="AA24" s="48">
        <f t="shared" si="12"/>
        <v>0</v>
      </c>
      <c r="AB24" s="26"/>
      <c r="AC24" s="26"/>
      <c r="AD24" s="26"/>
      <c r="AE24" s="47"/>
      <c r="AF24" s="47"/>
      <c r="AG24" s="48">
        <f t="shared" si="13"/>
        <v>0</v>
      </c>
      <c r="AH24" s="26"/>
      <c r="AI24" s="26"/>
      <c r="AJ24" s="26"/>
      <c r="AK24" s="47"/>
      <c r="AL24" s="47"/>
      <c r="AM24" s="48">
        <f t="shared" si="14"/>
        <v>0</v>
      </c>
      <c r="AN24" s="26"/>
      <c r="AO24" s="26"/>
      <c r="AP24" s="26"/>
      <c r="AQ24" s="47"/>
      <c r="AR24" s="47"/>
      <c r="AS24" s="48">
        <f t="shared" si="15"/>
        <v>0</v>
      </c>
      <c r="AT24" s="26"/>
      <c r="AU24" s="26"/>
      <c r="AV24" s="26"/>
      <c r="AW24" s="47"/>
      <c r="AX24" s="47"/>
      <c r="AY24" s="48">
        <f t="shared" si="16"/>
        <v>0</v>
      </c>
      <c r="AZ24" s="26"/>
      <c r="BA24" s="26"/>
      <c r="BB24" s="26"/>
      <c r="BC24" s="47"/>
      <c r="BD24" s="49"/>
      <c r="BE24" s="48">
        <f t="shared" si="17"/>
        <v>0</v>
      </c>
      <c r="BF24" s="40"/>
    </row>
    <row r="25" spans="1:58" ht="15.75" x14ac:dyDescent="0.25">
      <c r="A25" s="21">
        <v>2</v>
      </c>
      <c r="B25" s="26" t="s">
        <v>75</v>
      </c>
      <c r="C25" s="50" t="s">
        <v>91</v>
      </c>
      <c r="D25" s="26"/>
      <c r="E25" s="26"/>
      <c r="F25" s="26"/>
      <c r="G25" s="47"/>
      <c r="H25" s="47"/>
      <c r="I25" s="48">
        <f t="shared" si="9"/>
        <v>0</v>
      </c>
      <c r="J25" s="26"/>
      <c r="K25" s="26"/>
      <c r="L25" s="26"/>
      <c r="M25" s="47"/>
      <c r="N25" s="47"/>
      <c r="O25" s="48">
        <f t="shared" si="10"/>
        <v>0</v>
      </c>
      <c r="P25" s="26"/>
      <c r="Q25" s="26"/>
      <c r="R25" s="26"/>
      <c r="S25" s="47"/>
      <c r="T25" s="47"/>
      <c r="U25" s="48">
        <f t="shared" si="11"/>
        <v>0</v>
      </c>
      <c r="V25" s="26"/>
      <c r="W25" s="26"/>
      <c r="X25" s="26"/>
      <c r="Y25" s="47"/>
      <c r="Z25" s="47"/>
      <c r="AA25" s="48">
        <f t="shared" si="12"/>
        <v>0</v>
      </c>
      <c r="AB25" s="26"/>
      <c r="AC25" s="26"/>
      <c r="AD25" s="26"/>
      <c r="AE25" s="47"/>
      <c r="AF25" s="47"/>
      <c r="AG25" s="48">
        <f t="shared" si="13"/>
        <v>0</v>
      </c>
      <c r="AH25" s="26"/>
      <c r="AI25" s="26"/>
      <c r="AJ25" s="26"/>
      <c r="AK25" s="47"/>
      <c r="AL25" s="47"/>
      <c r="AM25" s="48">
        <f t="shared" si="14"/>
        <v>0</v>
      </c>
      <c r="AN25" s="26"/>
      <c r="AO25" s="26"/>
      <c r="AP25" s="26"/>
      <c r="AQ25" s="47"/>
      <c r="AR25" s="47"/>
      <c r="AS25" s="48">
        <f t="shared" si="15"/>
        <v>0</v>
      </c>
      <c r="AT25" s="26"/>
      <c r="AU25" s="26"/>
      <c r="AV25" s="26"/>
      <c r="AW25" s="47"/>
      <c r="AX25" s="47"/>
      <c r="AY25" s="48">
        <f t="shared" si="16"/>
        <v>0</v>
      </c>
      <c r="AZ25" s="26"/>
      <c r="BA25" s="26"/>
      <c r="BB25" s="26"/>
      <c r="BC25" s="47"/>
      <c r="BD25" s="49"/>
      <c r="BE25" s="48">
        <f t="shared" si="17"/>
        <v>0</v>
      </c>
      <c r="BF25" s="40"/>
    </row>
    <row r="26" spans="1:58" ht="15.75" x14ac:dyDescent="0.25">
      <c r="A26" s="21">
        <v>2</v>
      </c>
      <c r="B26" s="26" t="s">
        <v>76</v>
      </c>
      <c r="C26" s="50" t="s">
        <v>91</v>
      </c>
      <c r="D26" s="26"/>
      <c r="E26" s="26"/>
      <c r="F26" s="26"/>
      <c r="G26" s="47" t="s">
        <v>49</v>
      </c>
      <c r="H26" s="47"/>
      <c r="I26" s="48">
        <f t="shared" si="9"/>
        <v>1</v>
      </c>
      <c r="J26" s="26"/>
      <c r="K26" s="26" t="s">
        <v>49</v>
      </c>
      <c r="L26" s="26"/>
      <c r="M26" s="47"/>
      <c r="N26" s="47"/>
      <c r="O26" s="48">
        <f t="shared" si="10"/>
        <v>1</v>
      </c>
      <c r="P26" s="26"/>
      <c r="Q26" s="26"/>
      <c r="R26" s="26"/>
      <c r="S26" s="47" t="s">
        <v>49</v>
      </c>
      <c r="T26" s="47"/>
      <c r="U26" s="48">
        <f t="shared" si="11"/>
        <v>1</v>
      </c>
      <c r="V26" s="26"/>
      <c r="W26" s="26"/>
      <c r="X26" s="26"/>
      <c r="Y26" s="47"/>
      <c r="Z26" s="47"/>
      <c r="AA26" s="48">
        <f t="shared" si="12"/>
        <v>0</v>
      </c>
      <c r="AB26" s="26"/>
      <c r="AC26" s="26"/>
      <c r="AD26" s="26"/>
      <c r="AE26" s="47"/>
      <c r="AF26" s="47"/>
      <c r="AG26" s="48">
        <f t="shared" si="13"/>
        <v>0</v>
      </c>
      <c r="AH26" s="26"/>
      <c r="AI26" s="26"/>
      <c r="AJ26" s="26"/>
      <c r="AK26" s="47" t="s">
        <v>49</v>
      </c>
      <c r="AL26" s="47"/>
      <c r="AM26" s="48">
        <f t="shared" si="14"/>
        <v>1</v>
      </c>
      <c r="AN26" s="26"/>
      <c r="AO26" s="26"/>
      <c r="AP26" s="26"/>
      <c r="AQ26" s="47"/>
      <c r="AR26" s="47"/>
      <c r="AS26" s="48">
        <f t="shared" si="15"/>
        <v>0</v>
      </c>
      <c r="AT26" s="26"/>
      <c r="AU26" s="26"/>
      <c r="AV26" s="26"/>
      <c r="AW26" s="47"/>
      <c r="AX26" s="47"/>
      <c r="AY26" s="48">
        <f t="shared" si="16"/>
        <v>0</v>
      </c>
      <c r="AZ26" s="26"/>
      <c r="BA26" s="26"/>
      <c r="BB26" s="26" t="s">
        <v>49</v>
      </c>
      <c r="BC26" s="47"/>
      <c r="BD26" s="49"/>
      <c r="BE26" s="48">
        <f t="shared" si="17"/>
        <v>1</v>
      </c>
      <c r="BF26" s="40"/>
    </row>
    <row r="27" spans="1:58" ht="15.75" x14ac:dyDescent="0.25">
      <c r="A27" s="21">
        <v>2</v>
      </c>
      <c r="B27" s="26" t="s">
        <v>77</v>
      </c>
      <c r="C27" s="50" t="s">
        <v>91</v>
      </c>
      <c r="D27" s="26"/>
      <c r="E27" s="26"/>
      <c r="F27" s="26" t="s">
        <v>49</v>
      </c>
      <c r="G27" s="47"/>
      <c r="H27" s="47"/>
      <c r="I27" s="48">
        <f t="shared" si="9"/>
        <v>1</v>
      </c>
      <c r="J27" s="26"/>
      <c r="K27" s="26"/>
      <c r="L27" s="26" t="s">
        <v>49</v>
      </c>
      <c r="M27" s="47"/>
      <c r="N27" s="47"/>
      <c r="O27" s="48">
        <f t="shared" si="10"/>
        <v>1</v>
      </c>
      <c r="P27" s="26"/>
      <c r="Q27" s="26"/>
      <c r="R27" s="26"/>
      <c r="S27" s="47"/>
      <c r="T27" s="47"/>
      <c r="U27" s="48">
        <f t="shared" si="11"/>
        <v>0</v>
      </c>
      <c r="V27" s="26"/>
      <c r="W27" s="26" t="s">
        <v>49</v>
      </c>
      <c r="X27" s="26"/>
      <c r="Y27" s="47"/>
      <c r="Z27" s="47"/>
      <c r="AA27" s="48">
        <f t="shared" si="12"/>
        <v>1</v>
      </c>
      <c r="AB27" s="26"/>
      <c r="AC27" s="26"/>
      <c r="AD27" s="26"/>
      <c r="AE27" s="47" t="s">
        <v>49</v>
      </c>
      <c r="AF27" s="47"/>
      <c r="AG27" s="48">
        <f t="shared" si="13"/>
        <v>1</v>
      </c>
      <c r="AH27" s="26"/>
      <c r="AI27" s="26"/>
      <c r="AJ27" s="26" t="s">
        <v>49</v>
      </c>
      <c r="AK27" s="47"/>
      <c r="AL27" s="47"/>
      <c r="AM27" s="48">
        <f t="shared" si="14"/>
        <v>1</v>
      </c>
      <c r="AN27" s="26"/>
      <c r="AO27" s="26"/>
      <c r="AP27" s="26"/>
      <c r="AQ27" s="47" t="s">
        <v>49</v>
      </c>
      <c r="AR27" s="47"/>
      <c r="AS27" s="48">
        <f t="shared" si="15"/>
        <v>1</v>
      </c>
      <c r="AT27" s="26"/>
      <c r="AU27" s="26"/>
      <c r="AV27" s="26" t="s">
        <v>49</v>
      </c>
      <c r="AW27" s="47"/>
      <c r="AX27" s="47"/>
      <c r="AY27" s="48">
        <f t="shared" si="16"/>
        <v>1</v>
      </c>
      <c r="AZ27" s="26"/>
      <c r="BA27" s="26"/>
      <c r="BB27" s="26" t="s">
        <v>49</v>
      </c>
      <c r="BC27" s="47"/>
      <c r="BD27" s="49"/>
      <c r="BE27" s="48">
        <f t="shared" si="17"/>
        <v>1</v>
      </c>
      <c r="BF27" s="40" t="s">
        <v>49</v>
      </c>
    </row>
    <row r="28" spans="1:58" ht="15.75" x14ac:dyDescent="0.25">
      <c r="A28" s="21">
        <v>2</v>
      </c>
      <c r="B28" s="26" t="s">
        <v>78</v>
      </c>
      <c r="C28" s="50" t="s">
        <v>91</v>
      </c>
      <c r="D28" s="26"/>
      <c r="E28" s="26"/>
      <c r="F28" s="26" t="s">
        <v>49</v>
      </c>
      <c r="G28" s="47"/>
      <c r="H28" s="47"/>
      <c r="I28" s="48">
        <f t="shared" si="9"/>
        <v>1</v>
      </c>
      <c r="J28" s="26"/>
      <c r="K28" s="26"/>
      <c r="L28" s="26"/>
      <c r="M28" s="47"/>
      <c r="N28" s="47"/>
      <c r="O28" s="48">
        <f t="shared" si="10"/>
        <v>0</v>
      </c>
      <c r="P28" s="26"/>
      <c r="Q28" s="26"/>
      <c r="R28" s="26"/>
      <c r="S28" s="47"/>
      <c r="T28" s="47"/>
      <c r="U28" s="48">
        <f t="shared" si="11"/>
        <v>0</v>
      </c>
      <c r="V28" s="26"/>
      <c r="W28" s="26"/>
      <c r="X28" s="26"/>
      <c r="Y28" s="47" t="s">
        <v>49</v>
      </c>
      <c r="Z28" s="47"/>
      <c r="AA28" s="48">
        <f t="shared" si="12"/>
        <v>1</v>
      </c>
      <c r="AB28" s="26"/>
      <c r="AC28" s="26"/>
      <c r="AD28" s="26"/>
      <c r="AE28" s="47"/>
      <c r="AF28" s="47"/>
      <c r="AG28" s="48">
        <f t="shared" si="13"/>
        <v>0</v>
      </c>
      <c r="AH28" s="26"/>
      <c r="AI28" s="26"/>
      <c r="AJ28" s="26"/>
      <c r="AK28" s="47"/>
      <c r="AL28" s="47"/>
      <c r="AM28" s="48">
        <f t="shared" si="14"/>
        <v>0</v>
      </c>
      <c r="AN28" s="26"/>
      <c r="AO28" s="26"/>
      <c r="AP28" s="26"/>
      <c r="AQ28" s="47"/>
      <c r="AR28" s="47"/>
      <c r="AS28" s="48">
        <f t="shared" si="15"/>
        <v>0</v>
      </c>
      <c r="AT28" s="26"/>
      <c r="AU28" s="26"/>
      <c r="AV28" s="26"/>
      <c r="AW28" s="47"/>
      <c r="AX28" s="47"/>
      <c r="AY28" s="48">
        <f t="shared" si="16"/>
        <v>0</v>
      </c>
      <c r="AZ28" s="26"/>
      <c r="BA28" s="26"/>
      <c r="BB28" s="26" t="s">
        <v>49</v>
      </c>
      <c r="BC28" s="47"/>
      <c r="BD28" s="49"/>
      <c r="BE28" s="48">
        <f t="shared" si="17"/>
        <v>1</v>
      </c>
      <c r="BF28" s="40" t="s">
        <v>49</v>
      </c>
    </row>
    <row r="29" spans="1:58" ht="15.75" x14ac:dyDescent="0.25">
      <c r="A29" s="21">
        <v>2</v>
      </c>
      <c r="B29" s="4" t="s">
        <v>79</v>
      </c>
      <c r="C29" s="50" t="s">
        <v>91</v>
      </c>
      <c r="D29" s="26"/>
      <c r="E29" s="26"/>
      <c r="F29" s="26"/>
      <c r="G29" s="47"/>
      <c r="H29" s="47"/>
      <c r="I29" s="48">
        <f t="shared" si="9"/>
        <v>0</v>
      </c>
      <c r="J29" s="26"/>
      <c r="K29" s="26"/>
      <c r="L29" s="26"/>
      <c r="M29" s="47"/>
      <c r="N29" s="47"/>
      <c r="O29" s="48">
        <f t="shared" si="10"/>
        <v>0</v>
      </c>
      <c r="P29" s="26"/>
      <c r="Q29" s="26"/>
      <c r="R29" s="26"/>
      <c r="S29" s="47"/>
      <c r="T29" s="47"/>
      <c r="U29" s="48">
        <f t="shared" si="11"/>
        <v>0</v>
      </c>
      <c r="V29" s="26"/>
      <c r="W29" s="26"/>
      <c r="X29" s="26"/>
      <c r="Y29" s="47"/>
      <c r="Z29" s="47"/>
      <c r="AA29" s="48">
        <f t="shared" si="12"/>
        <v>0</v>
      </c>
      <c r="AB29" s="26"/>
      <c r="AC29" s="26"/>
      <c r="AD29" s="26"/>
      <c r="AE29" s="47"/>
      <c r="AF29" s="47"/>
      <c r="AG29" s="48">
        <f t="shared" si="13"/>
        <v>0</v>
      </c>
      <c r="AH29" s="26"/>
      <c r="AI29" s="26"/>
      <c r="AJ29" s="26"/>
      <c r="AK29" s="47"/>
      <c r="AL29" s="47"/>
      <c r="AM29" s="48">
        <f t="shared" si="14"/>
        <v>0</v>
      </c>
      <c r="AN29" s="26"/>
      <c r="AO29" s="26"/>
      <c r="AP29" s="26"/>
      <c r="AQ29" s="47"/>
      <c r="AR29" s="47"/>
      <c r="AS29" s="48">
        <f t="shared" si="15"/>
        <v>0</v>
      </c>
      <c r="AT29" s="26"/>
      <c r="AU29" s="26"/>
      <c r="AV29" s="26"/>
      <c r="AW29" s="47"/>
      <c r="AX29" s="47"/>
      <c r="AY29" s="48">
        <f t="shared" si="16"/>
        <v>0</v>
      </c>
      <c r="AZ29" s="26"/>
      <c r="BA29" s="26"/>
      <c r="BB29" s="26"/>
      <c r="BC29" s="47"/>
      <c r="BD29" s="49"/>
      <c r="BE29" s="48">
        <f t="shared" si="17"/>
        <v>0</v>
      </c>
      <c r="BF29" s="40"/>
    </row>
    <row r="30" spans="1:58" ht="15.75" x14ac:dyDescent="0.25">
      <c r="A30" s="21">
        <v>2</v>
      </c>
      <c r="B30" s="26" t="s">
        <v>80</v>
      </c>
      <c r="C30" s="50" t="s">
        <v>91</v>
      </c>
      <c r="D30" s="26"/>
      <c r="E30" s="26"/>
      <c r="F30" s="26"/>
      <c r="G30" s="47"/>
      <c r="H30" s="47"/>
      <c r="I30" s="48">
        <f t="shared" si="9"/>
        <v>0</v>
      </c>
      <c r="J30" s="26"/>
      <c r="K30" s="26"/>
      <c r="L30" s="26"/>
      <c r="M30" s="47"/>
      <c r="N30" s="47"/>
      <c r="O30" s="48">
        <f t="shared" si="10"/>
        <v>0</v>
      </c>
      <c r="P30" s="26"/>
      <c r="Q30" s="26"/>
      <c r="R30" s="26"/>
      <c r="S30" s="47"/>
      <c r="T30" s="47"/>
      <c r="U30" s="48">
        <f t="shared" si="11"/>
        <v>0</v>
      </c>
      <c r="V30" s="26"/>
      <c r="W30" s="26"/>
      <c r="X30" s="26"/>
      <c r="Y30" s="47"/>
      <c r="Z30" s="47"/>
      <c r="AA30" s="48">
        <f t="shared" si="12"/>
        <v>0</v>
      </c>
      <c r="AB30" s="26"/>
      <c r="AC30" s="26"/>
      <c r="AD30" s="26"/>
      <c r="AE30" s="47"/>
      <c r="AF30" s="47"/>
      <c r="AG30" s="48">
        <f t="shared" si="13"/>
        <v>0</v>
      </c>
      <c r="AH30" s="26"/>
      <c r="AI30" s="26"/>
      <c r="AJ30" s="26"/>
      <c r="AK30" s="47"/>
      <c r="AL30" s="47"/>
      <c r="AM30" s="48">
        <f t="shared" si="14"/>
        <v>0</v>
      </c>
      <c r="AN30" s="26"/>
      <c r="AO30" s="26"/>
      <c r="AP30" s="26"/>
      <c r="AQ30" s="47"/>
      <c r="AR30" s="47"/>
      <c r="AS30" s="48">
        <f t="shared" si="15"/>
        <v>0</v>
      </c>
      <c r="AT30" s="26"/>
      <c r="AU30" s="26"/>
      <c r="AV30" s="26"/>
      <c r="AW30" s="47"/>
      <c r="AX30" s="47"/>
      <c r="AY30" s="48">
        <f t="shared" si="16"/>
        <v>0</v>
      </c>
      <c r="AZ30" s="26"/>
      <c r="BA30" s="26" t="s">
        <v>49</v>
      </c>
      <c r="BB30" s="26"/>
      <c r="BC30" s="47"/>
      <c r="BD30" s="49"/>
      <c r="BE30" s="48">
        <f t="shared" si="17"/>
        <v>1</v>
      </c>
      <c r="BF30" s="40" t="s">
        <v>49</v>
      </c>
    </row>
    <row r="31" spans="1:58" ht="15.75" x14ac:dyDescent="0.25">
      <c r="A31" s="21">
        <v>2</v>
      </c>
      <c r="B31" s="26" t="s">
        <v>81</v>
      </c>
      <c r="C31" s="50" t="s">
        <v>91</v>
      </c>
      <c r="D31" s="26"/>
      <c r="E31" s="26"/>
      <c r="F31" s="26"/>
      <c r="G31" s="47"/>
      <c r="H31" s="47"/>
      <c r="I31" s="48">
        <f t="shared" si="9"/>
        <v>0</v>
      </c>
      <c r="J31" s="26"/>
      <c r="K31" s="26"/>
      <c r="L31" s="26"/>
      <c r="M31" s="47"/>
      <c r="N31" s="47"/>
      <c r="O31" s="48">
        <f t="shared" si="10"/>
        <v>0</v>
      </c>
      <c r="P31" s="26"/>
      <c r="Q31" s="26"/>
      <c r="R31" s="26"/>
      <c r="S31" s="47"/>
      <c r="T31" s="47"/>
      <c r="U31" s="48">
        <f t="shared" si="11"/>
        <v>0</v>
      </c>
      <c r="V31" s="26"/>
      <c r="W31" s="26"/>
      <c r="X31" s="26"/>
      <c r="Y31" s="47"/>
      <c r="Z31" s="47"/>
      <c r="AA31" s="48">
        <f t="shared" si="12"/>
        <v>0</v>
      </c>
      <c r="AB31" s="26"/>
      <c r="AC31" s="26"/>
      <c r="AD31" s="26"/>
      <c r="AE31" s="47"/>
      <c r="AF31" s="47"/>
      <c r="AG31" s="48">
        <f t="shared" si="13"/>
        <v>0</v>
      </c>
      <c r="AH31" s="26"/>
      <c r="AI31" s="26"/>
      <c r="AJ31" s="26"/>
      <c r="AK31" s="47"/>
      <c r="AL31" s="47"/>
      <c r="AM31" s="48">
        <f t="shared" si="14"/>
        <v>0</v>
      </c>
      <c r="AN31" s="26"/>
      <c r="AO31" s="26"/>
      <c r="AP31" s="26"/>
      <c r="AQ31" s="47"/>
      <c r="AR31" s="47"/>
      <c r="AS31" s="48">
        <f t="shared" si="15"/>
        <v>0</v>
      </c>
      <c r="AT31" s="26"/>
      <c r="AU31" s="26"/>
      <c r="AV31" s="26"/>
      <c r="AW31" s="47"/>
      <c r="AX31" s="47"/>
      <c r="AY31" s="48">
        <f t="shared" si="16"/>
        <v>0</v>
      </c>
      <c r="AZ31" s="26"/>
      <c r="BA31" s="26"/>
      <c r="BB31" s="26"/>
      <c r="BC31" s="47"/>
      <c r="BD31" s="49"/>
      <c r="BE31" s="48">
        <f t="shared" si="17"/>
        <v>0</v>
      </c>
      <c r="BF31" s="40" t="s">
        <v>49</v>
      </c>
    </row>
    <row r="32" spans="1:58" ht="15.75" x14ac:dyDescent="0.25">
      <c r="A32" s="21">
        <v>2</v>
      </c>
      <c r="B32" s="26" t="s">
        <v>82</v>
      </c>
      <c r="C32" s="50" t="s">
        <v>91</v>
      </c>
      <c r="D32" s="26"/>
      <c r="E32" s="26"/>
      <c r="F32" s="26"/>
      <c r="G32" s="47"/>
      <c r="H32" s="47"/>
      <c r="I32" s="48">
        <f t="shared" si="9"/>
        <v>0</v>
      </c>
      <c r="J32" s="26"/>
      <c r="K32" s="26"/>
      <c r="L32" s="26"/>
      <c r="M32" s="47"/>
      <c r="N32" s="47"/>
      <c r="O32" s="48">
        <f t="shared" si="10"/>
        <v>0</v>
      </c>
      <c r="P32" s="26"/>
      <c r="Q32" s="26"/>
      <c r="R32" s="26"/>
      <c r="S32" s="47"/>
      <c r="T32" s="47"/>
      <c r="U32" s="48">
        <f t="shared" si="11"/>
        <v>0</v>
      </c>
      <c r="V32" s="26"/>
      <c r="W32" s="26"/>
      <c r="X32" s="26"/>
      <c r="Y32" s="47"/>
      <c r="Z32" s="47"/>
      <c r="AA32" s="48">
        <f t="shared" si="12"/>
        <v>0</v>
      </c>
      <c r="AB32" s="26"/>
      <c r="AC32" s="26"/>
      <c r="AD32" s="26"/>
      <c r="AE32" s="47"/>
      <c r="AF32" s="47"/>
      <c r="AG32" s="48">
        <f t="shared" si="13"/>
        <v>0</v>
      </c>
      <c r="AH32" s="26"/>
      <c r="AI32" s="26"/>
      <c r="AJ32" s="26"/>
      <c r="AK32" s="47"/>
      <c r="AL32" s="47"/>
      <c r="AM32" s="48">
        <f t="shared" si="14"/>
        <v>0</v>
      </c>
      <c r="AN32" s="26"/>
      <c r="AO32" s="26"/>
      <c r="AP32" s="26"/>
      <c r="AQ32" s="47"/>
      <c r="AR32" s="47"/>
      <c r="AS32" s="48">
        <f t="shared" si="15"/>
        <v>0</v>
      </c>
      <c r="AT32" s="26"/>
      <c r="AU32" s="26"/>
      <c r="AV32" s="26"/>
      <c r="AW32" s="47"/>
      <c r="AX32" s="47"/>
      <c r="AY32" s="48">
        <f t="shared" si="16"/>
        <v>0</v>
      </c>
      <c r="AZ32" s="26"/>
      <c r="BA32" s="26"/>
      <c r="BB32" s="26"/>
      <c r="BC32" s="47" t="s">
        <v>49</v>
      </c>
      <c r="BD32" s="49"/>
      <c r="BE32" s="48">
        <f t="shared" si="17"/>
        <v>1</v>
      </c>
      <c r="BF32" s="40" t="s">
        <v>49</v>
      </c>
    </row>
    <row r="33" spans="1:58" ht="15.75" x14ac:dyDescent="0.25">
      <c r="A33" s="21">
        <v>2</v>
      </c>
      <c r="B33" s="26" t="s">
        <v>83</v>
      </c>
      <c r="C33" s="50" t="s">
        <v>91</v>
      </c>
      <c r="D33" s="26"/>
      <c r="E33" s="26"/>
      <c r="F33" s="26"/>
      <c r="G33" s="47"/>
      <c r="H33" s="47"/>
      <c r="I33" s="48">
        <f t="shared" si="9"/>
        <v>0</v>
      </c>
      <c r="J33" s="26"/>
      <c r="K33" s="26"/>
      <c r="L33" s="26"/>
      <c r="M33" s="47"/>
      <c r="N33" s="47"/>
      <c r="O33" s="48">
        <f t="shared" si="10"/>
        <v>0</v>
      </c>
      <c r="P33" s="26"/>
      <c r="Q33" s="26"/>
      <c r="R33" s="26"/>
      <c r="S33" s="47"/>
      <c r="T33" s="47"/>
      <c r="U33" s="48">
        <f t="shared" si="11"/>
        <v>0</v>
      </c>
      <c r="V33" s="26"/>
      <c r="W33" s="26"/>
      <c r="X33" s="26"/>
      <c r="Y33" s="47"/>
      <c r="Z33" s="47"/>
      <c r="AA33" s="48">
        <f t="shared" si="12"/>
        <v>0</v>
      </c>
      <c r="AB33" s="26"/>
      <c r="AC33" s="26"/>
      <c r="AD33" s="26"/>
      <c r="AE33" s="47"/>
      <c r="AF33" s="47"/>
      <c r="AG33" s="48">
        <f t="shared" si="13"/>
        <v>0</v>
      </c>
      <c r="AH33" s="26"/>
      <c r="AI33" s="26"/>
      <c r="AJ33" s="26"/>
      <c r="AK33" s="47"/>
      <c r="AL33" s="47"/>
      <c r="AM33" s="48">
        <f t="shared" si="14"/>
        <v>0</v>
      </c>
      <c r="AN33" s="26"/>
      <c r="AO33" s="26"/>
      <c r="AP33" s="26"/>
      <c r="AQ33" s="47"/>
      <c r="AR33" s="47"/>
      <c r="AS33" s="48">
        <f t="shared" si="15"/>
        <v>0</v>
      </c>
      <c r="AT33" s="26"/>
      <c r="AU33" s="26"/>
      <c r="AV33" s="26"/>
      <c r="AW33" s="47"/>
      <c r="AX33" s="47"/>
      <c r="AY33" s="48">
        <f t="shared" si="16"/>
        <v>0</v>
      </c>
      <c r="AZ33" s="26"/>
      <c r="BA33" s="26"/>
      <c r="BB33" s="26"/>
      <c r="BC33" s="47"/>
      <c r="BD33" s="49"/>
      <c r="BE33" s="48">
        <f t="shared" si="17"/>
        <v>0</v>
      </c>
      <c r="BF33" s="40"/>
    </row>
    <row r="34" spans="1:58" ht="15.75" x14ac:dyDescent="0.25">
      <c r="A34" s="21">
        <v>2</v>
      </c>
      <c r="B34" s="50" t="s">
        <v>84</v>
      </c>
      <c r="C34" s="50" t="s">
        <v>91</v>
      </c>
      <c r="D34" s="52"/>
      <c r="E34" s="52"/>
      <c r="F34" s="52"/>
      <c r="G34" s="53"/>
      <c r="H34" s="53"/>
      <c r="I34" s="48">
        <f t="shared" si="9"/>
        <v>0</v>
      </c>
      <c r="J34" s="52"/>
      <c r="K34" s="52"/>
      <c r="L34" s="52"/>
      <c r="M34" s="53"/>
      <c r="N34" s="53"/>
      <c r="O34" s="48">
        <f t="shared" si="10"/>
        <v>0</v>
      </c>
      <c r="P34" s="52"/>
      <c r="Q34" s="52"/>
      <c r="R34" s="52"/>
      <c r="S34" s="53"/>
      <c r="T34" s="53"/>
      <c r="U34" s="48">
        <f t="shared" si="11"/>
        <v>0</v>
      </c>
      <c r="V34" s="52"/>
      <c r="W34" s="52"/>
      <c r="X34" s="52"/>
      <c r="Y34" s="53"/>
      <c r="Z34" s="53"/>
      <c r="AA34" s="48">
        <f t="shared" si="12"/>
        <v>0</v>
      </c>
      <c r="AB34" s="52"/>
      <c r="AC34" s="52"/>
      <c r="AD34" s="52"/>
      <c r="AE34" s="53"/>
      <c r="AF34" s="53"/>
      <c r="AG34" s="48">
        <f t="shared" si="13"/>
        <v>0</v>
      </c>
      <c r="AH34" s="52"/>
      <c r="AI34" s="52"/>
      <c r="AJ34" s="52"/>
      <c r="AK34" s="53"/>
      <c r="AL34" s="53"/>
      <c r="AM34" s="48">
        <f t="shared" si="14"/>
        <v>0</v>
      </c>
      <c r="AN34" s="52"/>
      <c r="AO34" s="52"/>
      <c r="AP34" s="52"/>
      <c r="AQ34" s="53"/>
      <c r="AR34" s="53"/>
      <c r="AS34" s="48">
        <f t="shared" si="15"/>
        <v>0</v>
      </c>
      <c r="AT34" s="52"/>
      <c r="AU34" s="52"/>
      <c r="AV34" s="52"/>
      <c r="AW34" s="53"/>
      <c r="AX34" s="53"/>
      <c r="AY34" s="48">
        <f t="shared" si="16"/>
        <v>0</v>
      </c>
      <c r="AZ34" s="52"/>
      <c r="BA34" s="52"/>
      <c r="BB34" s="52"/>
      <c r="BC34" s="53"/>
      <c r="BD34" s="54"/>
      <c r="BE34" s="48">
        <f t="shared" si="17"/>
        <v>0</v>
      </c>
      <c r="BF34" s="40"/>
    </row>
    <row r="35" spans="1:58" ht="15.75" x14ac:dyDescent="0.25">
      <c r="A35" s="21">
        <v>2</v>
      </c>
      <c r="B35" s="55"/>
      <c r="C35" s="56"/>
      <c r="D35" s="59"/>
      <c r="E35" s="58"/>
      <c r="F35" s="58"/>
      <c r="G35" s="58"/>
      <c r="H35" s="58"/>
      <c r="I35" s="58">
        <f>SUM(I22:I34)</f>
        <v>5</v>
      </c>
      <c r="J35" s="58"/>
      <c r="K35" s="58"/>
      <c r="L35" s="58"/>
      <c r="M35" s="58"/>
      <c r="N35" s="58"/>
      <c r="O35" s="58">
        <f>SUM(O22:O34)</f>
        <v>3</v>
      </c>
      <c r="P35" s="58"/>
      <c r="Q35" s="58"/>
      <c r="R35" s="58"/>
      <c r="S35" s="58"/>
      <c r="T35" s="58"/>
      <c r="U35" s="58">
        <f>SUM(U22:U34)</f>
        <v>3</v>
      </c>
      <c r="V35" s="58"/>
      <c r="W35" s="58"/>
      <c r="X35" s="58"/>
      <c r="Y35" s="58"/>
      <c r="Z35" s="58"/>
      <c r="AA35" s="58">
        <f>SUM(AA22:AA34)</f>
        <v>3</v>
      </c>
      <c r="AB35" s="58"/>
      <c r="AC35" s="58"/>
      <c r="AD35" s="58"/>
      <c r="AE35" s="58"/>
      <c r="AF35" s="58"/>
      <c r="AG35" s="58">
        <f>SUM(AG22:AG34)</f>
        <v>2</v>
      </c>
      <c r="AH35" s="58"/>
      <c r="AI35" s="58"/>
      <c r="AJ35" s="58"/>
      <c r="AK35" s="58"/>
      <c r="AL35" s="58"/>
      <c r="AM35" s="58">
        <f>SUM(AM22:AM34)</f>
        <v>2</v>
      </c>
      <c r="AN35" s="58"/>
      <c r="AO35" s="58"/>
      <c r="AP35" s="58"/>
      <c r="AQ35" s="58"/>
      <c r="AR35" s="58"/>
      <c r="AS35" s="58">
        <f>SUM(AS22:AS34)</f>
        <v>3</v>
      </c>
      <c r="AT35" s="58"/>
      <c r="AU35" s="58"/>
      <c r="AV35" s="58"/>
      <c r="AW35" s="58"/>
      <c r="AX35" s="58"/>
      <c r="AY35" s="58">
        <f>SUM(AY22:AY34)</f>
        <v>2</v>
      </c>
      <c r="AZ35" s="58"/>
      <c r="BA35" s="58"/>
      <c r="BB35" s="58"/>
      <c r="BC35" s="58"/>
      <c r="BD35" s="58"/>
      <c r="BE35" s="58">
        <f>SUM(BE22:BE34)</f>
        <v>7</v>
      </c>
      <c r="BF35" s="65">
        <f>COUNTIF(BF22:BF34,"*")</f>
        <v>7</v>
      </c>
    </row>
    <row r="36" spans="1:58" ht="15.75" x14ac:dyDescent="0.25">
      <c r="A36" s="21">
        <v>3</v>
      </c>
      <c r="B36" s="80" t="str">
        <f>"Буква (или иное название) класса "&amp;A36&amp;":"</f>
        <v>Буква (или иное название) класса 3:</v>
      </c>
      <c r="C36" s="90"/>
      <c r="D36" s="85" t="s">
        <v>86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39"/>
    </row>
    <row r="37" spans="1:58" ht="15.75" x14ac:dyDescent="0.25">
      <c r="A37" s="21">
        <v>3</v>
      </c>
      <c r="B37" s="40" t="s">
        <v>72</v>
      </c>
      <c r="C37" s="41" t="s">
        <v>91</v>
      </c>
      <c r="D37" s="26"/>
      <c r="E37" s="26"/>
      <c r="F37" s="26" t="s">
        <v>49</v>
      </c>
      <c r="G37" s="47"/>
      <c r="H37" s="47"/>
      <c r="I37" s="48">
        <f t="shared" ref="I37:I49" si="18">COUNTA(D37:H37)</f>
        <v>1</v>
      </c>
      <c r="J37" s="26"/>
      <c r="K37" s="26"/>
      <c r="L37" s="26" t="s">
        <v>49</v>
      </c>
      <c r="M37" s="47"/>
      <c r="N37" s="47"/>
      <c r="O37" s="48">
        <f t="shared" ref="O37:O49" si="19">COUNTA(J37:N37)</f>
        <v>1</v>
      </c>
      <c r="P37" s="26"/>
      <c r="Q37" s="26" t="s">
        <v>49</v>
      </c>
      <c r="R37" s="26"/>
      <c r="S37" s="47"/>
      <c r="T37" s="47"/>
      <c r="U37" s="48">
        <f t="shared" ref="U37:U49" si="20">COUNTA(P37:T37)</f>
        <v>1</v>
      </c>
      <c r="V37" s="26" t="s">
        <v>49</v>
      </c>
      <c r="W37" s="26"/>
      <c r="X37" s="26"/>
      <c r="Y37" s="47"/>
      <c r="Z37" s="47"/>
      <c r="AA37" s="48">
        <f t="shared" ref="AA37:AA49" si="21">COUNTA(V37:Z37)</f>
        <v>1</v>
      </c>
      <c r="AB37" s="26"/>
      <c r="AC37" s="26"/>
      <c r="AD37" s="26"/>
      <c r="AE37" s="47"/>
      <c r="AF37" s="47" t="s">
        <v>49</v>
      </c>
      <c r="AG37" s="48">
        <f t="shared" ref="AG37:AG49" si="22">COUNTA(AB37:AF37)</f>
        <v>1</v>
      </c>
      <c r="AH37" s="26"/>
      <c r="AI37" s="26"/>
      <c r="AJ37" s="26"/>
      <c r="AK37" s="47"/>
      <c r="AL37" s="47"/>
      <c r="AM37" s="48">
        <f t="shared" ref="AM37:AM49" si="23">COUNTA(AH37:AL37)</f>
        <v>0</v>
      </c>
      <c r="AN37" s="26" t="s">
        <v>49</v>
      </c>
      <c r="AO37" s="26"/>
      <c r="AP37" s="26"/>
      <c r="AQ37" s="47"/>
      <c r="AR37" s="47"/>
      <c r="AS37" s="48">
        <f t="shared" ref="AS37:AS49" si="24">COUNTA(AN37:AR37)</f>
        <v>1</v>
      </c>
      <c r="AT37" s="26"/>
      <c r="AU37" s="26" t="s">
        <v>49</v>
      </c>
      <c r="AV37" s="26"/>
      <c r="AW37" s="47"/>
      <c r="AX37" s="47"/>
      <c r="AY37" s="48">
        <f t="shared" ref="AY37:AY49" si="25">COUNTA(AT37:AX37)</f>
        <v>1</v>
      </c>
      <c r="AZ37" s="26"/>
      <c r="BA37" s="26"/>
      <c r="BB37" s="26" t="s">
        <v>49</v>
      </c>
      <c r="BC37" s="47"/>
      <c r="BD37" s="49"/>
      <c r="BE37" s="48">
        <f t="shared" ref="BE37:BE49" si="26">COUNTA(AZ37:BD37)</f>
        <v>1</v>
      </c>
      <c r="BF37" s="40" t="s">
        <v>49</v>
      </c>
    </row>
    <row r="38" spans="1:58" ht="15.75" x14ac:dyDescent="0.25">
      <c r="A38" s="21">
        <v>3</v>
      </c>
      <c r="B38" s="26" t="s">
        <v>73</v>
      </c>
      <c r="C38" s="50" t="s">
        <v>91</v>
      </c>
      <c r="D38" s="26"/>
      <c r="E38" s="26" t="s">
        <v>49</v>
      </c>
      <c r="F38" s="26"/>
      <c r="G38" s="47"/>
      <c r="H38" s="47"/>
      <c r="I38" s="48">
        <f t="shared" si="18"/>
        <v>1</v>
      </c>
      <c r="J38" s="26"/>
      <c r="K38" s="26"/>
      <c r="L38" s="26"/>
      <c r="M38" s="47"/>
      <c r="N38" s="47"/>
      <c r="O38" s="48">
        <f t="shared" si="19"/>
        <v>0</v>
      </c>
      <c r="P38" s="26"/>
      <c r="Q38" s="26"/>
      <c r="R38" s="26"/>
      <c r="S38" s="47"/>
      <c r="T38" s="47" t="s">
        <v>49</v>
      </c>
      <c r="U38" s="48">
        <f t="shared" si="20"/>
        <v>1</v>
      </c>
      <c r="V38" s="26"/>
      <c r="W38" s="26"/>
      <c r="X38" s="26"/>
      <c r="Y38" s="47"/>
      <c r="Z38" s="47"/>
      <c r="AA38" s="48">
        <f t="shared" si="21"/>
        <v>0</v>
      </c>
      <c r="AB38" s="26"/>
      <c r="AC38" s="26"/>
      <c r="AD38" s="26"/>
      <c r="AE38" s="47"/>
      <c r="AF38" s="47"/>
      <c r="AG38" s="48">
        <f t="shared" si="22"/>
        <v>0</v>
      </c>
      <c r="AH38" s="26"/>
      <c r="AI38" s="26"/>
      <c r="AJ38" s="26"/>
      <c r="AK38" s="47"/>
      <c r="AL38" s="47"/>
      <c r="AM38" s="48">
        <f t="shared" si="23"/>
        <v>0</v>
      </c>
      <c r="AN38" s="26"/>
      <c r="AO38" s="26" t="s">
        <v>49</v>
      </c>
      <c r="AP38" s="26"/>
      <c r="AQ38" s="47"/>
      <c r="AR38" s="47"/>
      <c r="AS38" s="48">
        <f t="shared" si="24"/>
        <v>1</v>
      </c>
      <c r="AT38" s="26"/>
      <c r="AU38" s="26"/>
      <c r="AV38" s="26"/>
      <c r="AW38" s="47"/>
      <c r="AX38" s="47"/>
      <c r="AY38" s="48">
        <f t="shared" si="25"/>
        <v>0</v>
      </c>
      <c r="AZ38" s="26"/>
      <c r="BA38" s="26"/>
      <c r="BB38" s="26"/>
      <c r="BC38" s="47" t="s">
        <v>49</v>
      </c>
      <c r="BD38" s="49"/>
      <c r="BE38" s="48">
        <f t="shared" si="26"/>
        <v>1</v>
      </c>
      <c r="BF38" s="40" t="s">
        <v>49</v>
      </c>
    </row>
    <row r="39" spans="1:58" ht="15.75" x14ac:dyDescent="0.25">
      <c r="A39" s="21">
        <v>3</v>
      </c>
      <c r="B39" s="26" t="s">
        <v>74</v>
      </c>
      <c r="C39" s="50" t="s">
        <v>91</v>
      </c>
      <c r="D39" s="26"/>
      <c r="E39" s="26"/>
      <c r="F39" s="26"/>
      <c r="G39" s="47"/>
      <c r="H39" s="47"/>
      <c r="I39" s="48">
        <f t="shared" si="18"/>
        <v>0</v>
      </c>
      <c r="J39" s="26"/>
      <c r="K39" s="26"/>
      <c r="L39" s="26"/>
      <c r="M39" s="47"/>
      <c r="N39" s="47"/>
      <c r="O39" s="48">
        <f t="shared" si="19"/>
        <v>0</v>
      </c>
      <c r="P39" s="26"/>
      <c r="Q39" s="26"/>
      <c r="R39" s="26"/>
      <c r="S39" s="47"/>
      <c r="T39" s="47"/>
      <c r="U39" s="48">
        <f t="shared" si="20"/>
        <v>0</v>
      </c>
      <c r="V39" s="26"/>
      <c r="W39" s="26"/>
      <c r="X39" s="26"/>
      <c r="Y39" s="47"/>
      <c r="Z39" s="47"/>
      <c r="AA39" s="48">
        <f t="shared" si="21"/>
        <v>0</v>
      </c>
      <c r="AB39" s="26"/>
      <c r="AC39" s="26"/>
      <c r="AD39" s="26"/>
      <c r="AE39" s="47"/>
      <c r="AF39" s="47"/>
      <c r="AG39" s="48">
        <f t="shared" si="22"/>
        <v>0</v>
      </c>
      <c r="AH39" s="26"/>
      <c r="AI39" s="26"/>
      <c r="AJ39" s="26"/>
      <c r="AK39" s="47"/>
      <c r="AL39" s="47"/>
      <c r="AM39" s="48">
        <f t="shared" si="23"/>
        <v>0</v>
      </c>
      <c r="AN39" s="26"/>
      <c r="AO39" s="26"/>
      <c r="AP39" s="26"/>
      <c r="AQ39" s="47"/>
      <c r="AR39" s="47"/>
      <c r="AS39" s="48">
        <f t="shared" si="24"/>
        <v>0</v>
      </c>
      <c r="AT39" s="26"/>
      <c r="AU39" s="26"/>
      <c r="AV39" s="26"/>
      <c r="AW39" s="47"/>
      <c r="AX39" s="47"/>
      <c r="AY39" s="48">
        <f t="shared" si="25"/>
        <v>0</v>
      </c>
      <c r="AZ39" s="26"/>
      <c r="BA39" s="26"/>
      <c r="BB39" s="26"/>
      <c r="BC39" s="47"/>
      <c r="BD39" s="49"/>
      <c r="BE39" s="48">
        <f t="shared" si="26"/>
        <v>0</v>
      </c>
      <c r="BF39" s="40"/>
    </row>
    <row r="40" spans="1:58" ht="15.75" x14ac:dyDescent="0.25">
      <c r="A40" s="21">
        <v>3</v>
      </c>
      <c r="B40" s="26" t="s">
        <v>75</v>
      </c>
      <c r="C40" s="50" t="s">
        <v>91</v>
      </c>
      <c r="D40" s="26"/>
      <c r="E40" s="26"/>
      <c r="F40" s="26"/>
      <c r="G40" s="47"/>
      <c r="H40" s="47"/>
      <c r="I40" s="48">
        <f t="shared" si="18"/>
        <v>0</v>
      </c>
      <c r="J40" s="26"/>
      <c r="K40" s="26"/>
      <c r="L40" s="26"/>
      <c r="M40" s="47"/>
      <c r="N40" s="47"/>
      <c r="O40" s="48">
        <f t="shared" si="19"/>
        <v>0</v>
      </c>
      <c r="P40" s="26"/>
      <c r="Q40" s="26"/>
      <c r="R40" s="26"/>
      <c r="S40" s="47"/>
      <c r="T40" s="47"/>
      <c r="U40" s="48">
        <f t="shared" si="20"/>
        <v>0</v>
      </c>
      <c r="V40" s="26"/>
      <c r="W40" s="26"/>
      <c r="X40" s="26"/>
      <c r="Y40" s="47"/>
      <c r="Z40" s="47"/>
      <c r="AA40" s="48">
        <f t="shared" si="21"/>
        <v>0</v>
      </c>
      <c r="AB40" s="26"/>
      <c r="AC40" s="26"/>
      <c r="AD40" s="26"/>
      <c r="AE40" s="47"/>
      <c r="AF40" s="47"/>
      <c r="AG40" s="48">
        <f t="shared" si="22"/>
        <v>0</v>
      </c>
      <c r="AH40" s="26"/>
      <c r="AI40" s="26"/>
      <c r="AJ40" s="26"/>
      <c r="AK40" s="47"/>
      <c r="AL40" s="47"/>
      <c r="AM40" s="48">
        <f t="shared" si="23"/>
        <v>0</v>
      </c>
      <c r="AN40" s="26"/>
      <c r="AO40" s="26"/>
      <c r="AP40" s="26"/>
      <c r="AQ40" s="47"/>
      <c r="AR40" s="47"/>
      <c r="AS40" s="48">
        <f t="shared" si="24"/>
        <v>0</v>
      </c>
      <c r="AT40" s="26"/>
      <c r="AU40" s="26"/>
      <c r="AV40" s="26"/>
      <c r="AW40" s="47"/>
      <c r="AX40" s="47"/>
      <c r="AY40" s="48">
        <f t="shared" si="25"/>
        <v>0</v>
      </c>
      <c r="AZ40" s="26"/>
      <c r="BA40" s="26"/>
      <c r="BB40" s="26"/>
      <c r="BC40" s="47"/>
      <c r="BD40" s="49"/>
      <c r="BE40" s="48">
        <f t="shared" si="26"/>
        <v>0</v>
      </c>
      <c r="BF40" s="40"/>
    </row>
    <row r="41" spans="1:58" ht="15.75" x14ac:dyDescent="0.25">
      <c r="A41" s="21">
        <v>3</v>
      </c>
      <c r="B41" s="26" t="s">
        <v>76</v>
      </c>
      <c r="C41" s="50" t="s">
        <v>91</v>
      </c>
      <c r="D41" s="26"/>
      <c r="E41" s="26"/>
      <c r="F41" s="26"/>
      <c r="G41" s="47" t="s">
        <v>49</v>
      </c>
      <c r="H41" s="47"/>
      <c r="I41" s="48">
        <f t="shared" si="18"/>
        <v>1</v>
      </c>
      <c r="J41" s="26"/>
      <c r="K41" s="26"/>
      <c r="L41" s="26"/>
      <c r="M41" s="47"/>
      <c r="N41" s="47"/>
      <c r="O41" s="48">
        <f t="shared" si="19"/>
        <v>0</v>
      </c>
      <c r="P41" s="26"/>
      <c r="Q41" s="26"/>
      <c r="R41" s="26"/>
      <c r="S41" s="47" t="s">
        <v>49</v>
      </c>
      <c r="T41" s="47"/>
      <c r="U41" s="48">
        <f t="shared" si="20"/>
        <v>1</v>
      </c>
      <c r="V41" s="26"/>
      <c r="W41" s="26"/>
      <c r="X41" s="26"/>
      <c r="Y41" s="47"/>
      <c r="Z41" s="47"/>
      <c r="AA41" s="48">
        <f t="shared" si="21"/>
        <v>0</v>
      </c>
      <c r="AB41" s="26"/>
      <c r="AC41" s="26"/>
      <c r="AD41" s="26"/>
      <c r="AE41" s="47"/>
      <c r="AF41" s="47"/>
      <c r="AG41" s="48">
        <f t="shared" si="22"/>
        <v>0</v>
      </c>
      <c r="AH41" s="26"/>
      <c r="AI41" s="26"/>
      <c r="AJ41" s="26"/>
      <c r="AK41" s="47" t="s">
        <v>49</v>
      </c>
      <c r="AL41" s="47"/>
      <c r="AM41" s="48">
        <f t="shared" si="23"/>
        <v>1</v>
      </c>
      <c r="AN41" s="26"/>
      <c r="AO41" s="26"/>
      <c r="AP41" s="26"/>
      <c r="AQ41" s="47"/>
      <c r="AR41" s="47"/>
      <c r="AS41" s="48">
        <f t="shared" si="24"/>
        <v>0</v>
      </c>
      <c r="AT41" s="26"/>
      <c r="AU41" s="26"/>
      <c r="AV41" s="26"/>
      <c r="AW41" s="47"/>
      <c r="AX41" s="47"/>
      <c r="AY41" s="48">
        <f t="shared" si="25"/>
        <v>0</v>
      </c>
      <c r="AZ41" s="26"/>
      <c r="BA41" s="26"/>
      <c r="BB41" s="26" t="s">
        <v>49</v>
      </c>
      <c r="BC41" s="47"/>
      <c r="BD41" s="49"/>
      <c r="BE41" s="48">
        <f t="shared" si="26"/>
        <v>1</v>
      </c>
      <c r="BF41" s="40"/>
    </row>
    <row r="42" spans="1:58" ht="15.75" x14ac:dyDescent="0.25">
      <c r="A42" s="21">
        <v>3</v>
      </c>
      <c r="B42" s="26" t="s">
        <v>77</v>
      </c>
      <c r="C42" s="50" t="s">
        <v>91</v>
      </c>
      <c r="D42" s="26"/>
      <c r="E42" s="26"/>
      <c r="F42" s="26" t="s">
        <v>49</v>
      </c>
      <c r="G42" s="47"/>
      <c r="H42" s="47"/>
      <c r="I42" s="48">
        <f t="shared" si="18"/>
        <v>1</v>
      </c>
      <c r="J42" s="26"/>
      <c r="K42" s="26"/>
      <c r="L42" s="26" t="s">
        <v>49</v>
      </c>
      <c r="M42" s="47"/>
      <c r="N42" s="47"/>
      <c r="O42" s="48">
        <f t="shared" si="19"/>
        <v>1</v>
      </c>
      <c r="P42" s="26"/>
      <c r="Q42" s="26"/>
      <c r="R42" s="26"/>
      <c r="S42" s="47"/>
      <c r="T42" s="47"/>
      <c r="U42" s="48">
        <f t="shared" si="20"/>
        <v>0</v>
      </c>
      <c r="V42" s="26"/>
      <c r="W42" s="26" t="s">
        <v>49</v>
      </c>
      <c r="X42" s="26"/>
      <c r="Y42" s="47"/>
      <c r="Z42" s="47"/>
      <c r="AA42" s="48">
        <f t="shared" si="21"/>
        <v>1</v>
      </c>
      <c r="AB42" s="26"/>
      <c r="AC42" s="26"/>
      <c r="AD42" s="26"/>
      <c r="AE42" s="47" t="s">
        <v>49</v>
      </c>
      <c r="AF42" s="47"/>
      <c r="AG42" s="48">
        <f t="shared" si="22"/>
        <v>1</v>
      </c>
      <c r="AH42" s="26"/>
      <c r="AI42" s="26"/>
      <c r="AJ42" s="26" t="s">
        <v>49</v>
      </c>
      <c r="AK42" s="47"/>
      <c r="AL42" s="47"/>
      <c r="AM42" s="48">
        <f t="shared" si="23"/>
        <v>1</v>
      </c>
      <c r="AN42" s="26"/>
      <c r="AO42" s="26"/>
      <c r="AP42" s="26"/>
      <c r="AQ42" s="47" t="s">
        <v>49</v>
      </c>
      <c r="AR42" s="47"/>
      <c r="AS42" s="48">
        <f t="shared" si="24"/>
        <v>1</v>
      </c>
      <c r="AT42" s="26"/>
      <c r="AU42" s="26"/>
      <c r="AV42" s="26" t="s">
        <v>49</v>
      </c>
      <c r="AW42" s="47"/>
      <c r="AX42" s="47"/>
      <c r="AY42" s="48">
        <f t="shared" si="25"/>
        <v>1</v>
      </c>
      <c r="AZ42" s="26"/>
      <c r="BA42" s="26"/>
      <c r="BB42" s="26" t="s">
        <v>49</v>
      </c>
      <c r="BC42" s="47"/>
      <c r="BD42" s="49"/>
      <c r="BE42" s="48">
        <f t="shared" si="26"/>
        <v>1</v>
      </c>
      <c r="BF42" s="40" t="s">
        <v>49</v>
      </c>
    </row>
    <row r="43" spans="1:58" ht="15.75" x14ac:dyDescent="0.25">
      <c r="A43" s="21">
        <v>3</v>
      </c>
      <c r="B43" s="26" t="s">
        <v>78</v>
      </c>
      <c r="C43" s="50" t="s">
        <v>91</v>
      </c>
      <c r="D43" s="26"/>
      <c r="E43" s="26"/>
      <c r="F43" s="26" t="s">
        <v>49</v>
      </c>
      <c r="G43" s="47"/>
      <c r="H43" s="47"/>
      <c r="I43" s="48">
        <f t="shared" si="18"/>
        <v>1</v>
      </c>
      <c r="J43" s="26"/>
      <c r="K43" s="26"/>
      <c r="L43" s="26"/>
      <c r="M43" s="47"/>
      <c r="N43" s="47"/>
      <c r="O43" s="48">
        <f t="shared" si="19"/>
        <v>0</v>
      </c>
      <c r="P43" s="26"/>
      <c r="Q43" s="26"/>
      <c r="R43" s="26"/>
      <c r="S43" s="47"/>
      <c r="T43" s="47"/>
      <c r="U43" s="48">
        <f t="shared" si="20"/>
        <v>0</v>
      </c>
      <c r="V43" s="26"/>
      <c r="W43" s="26"/>
      <c r="X43" s="26"/>
      <c r="Y43" s="47" t="s">
        <v>49</v>
      </c>
      <c r="Z43" s="47"/>
      <c r="AA43" s="48">
        <f t="shared" si="21"/>
        <v>1</v>
      </c>
      <c r="AB43" s="26"/>
      <c r="AC43" s="26"/>
      <c r="AD43" s="26"/>
      <c r="AE43" s="47"/>
      <c r="AF43" s="47"/>
      <c r="AG43" s="48">
        <f t="shared" si="22"/>
        <v>0</v>
      </c>
      <c r="AH43" s="26"/>
      <c r="AI43" s="26"/>
      <c r="AJ43" s="26"/>
      <c r="AK43" s="47"/>
      <c r="AL43" s="47"/>
      <c r="AM43" s="48">
        <f t="shared" si="23"/>
        <v>0</v>
      </c>
      <c r="AN43" s="26"/>
      <c r="AO43" s="26"/>
      <c r="AP43" s="26"/>
      <c r="AQ43" s="47"/>
      <c r="AR43" s="47"/>
      <c r="AS43" s="48">
        <f t="shared" si="24"/>
        <v>0</v>
      </c>
      <c r="AT43" s="26"/>
      <c r="AU43" s="26"/>
      <c r="AV43" s="26"/>
      <c r="AW43" s="47"/>
      <c r="AX43" s="47"/>
      <c r="AY43" s="48">
        <f t="shared" si="25"/>
        <v>0</v>
      </c>
      <c r="AZ43" s="26"/>
      <c r="BA43" s="26"/>
      <c r="BB43" s="26" t="s">
        <v>49</v>
      </c>
      <c r="BC43" s="47"/>
      <c r="BD43" s="49"/>
      <c r="BE43" s="48">
        <f t="shared" si="26"/>
        <v>1</v>
      </c>
      <c r="BF43" s="40" t="s">
        <v>49</v>
      </c>
    </row>
    <row r="44" spans="1:58" ht="15.75" x14ac:dyDescent="0.25">
      <c r="A44" s="21">
        <v>3</v>
      </c>
      <c r="B44" s="4" t="s">
        <v>79</v>
      </c>
      <c r="C44" s="50" t="s">
        <v>91</v>
      </c>
      <c r="D44" s="26"/>
      <c r="E44" s="26"/>
      <c r="F44" s="26"/>
      <c r="G44" s="47"/>
      <c r="H44" s="47"/>
      <c r="I44" s="48">
        <f t="shared" si="18"/>
        <v>0</v>
      </c>
      <c r="J44" s="26"/>
      <c r="K44" s="26"/>
      <c r="L44" s="26"/>
      <c r="M44" s="47"/>
      <c r="N44" s="47"/>
      <c r="O44" s="48">
        <f t="shared" si="19"/>
        <v>0</v>
      </c>
      <c r="P44" s="26"/>
      <c r="Q44" s="26"/>
      <c r="R44" s="26"/>
      <c r="S44" s="47"/>
      <c r="T44" s="47"/>
      <c r="U44" s="48">
        <f t="shared" si="20"/>
        <v>0</v>
      </c>
      <c r="V44" s="26"/>
      <c r="W44" s="26"/>
      <c r="X44" s="26"/>
      <c r="Y44" s="47"/>
      <c r="Z44" s="47"/>
      <c r="AA44" s="48">
        <f t="shared" si="21"/>
        <v>0</v>
      </c>
      <c r="AB44" s="26"/>
      <c r="AC44" s="26"/>
      <c r="AD44" s="26"/>
      <c r="AE44" s="47"/>
      <c r="AF44" s="47"/>
      <c r="AG44" s="48">
        <f t="shared" si="22"/>
        <v>0</v>
      </c>
      <c r="AH44" s="26"/>
      <c r="AI44" s="26"/>
      <c r="AJ44" s="26"/>
      <c r="AK44" s="47"/>
      <c r="AL44" s="47"/>
      <c r="AM44" s="48">
        <f t="shared" si="23"/>
        <v>0</v>
      </c>
      <c r="AN44" s="26"/>
      <c r="AO44" s="26"/>
      <c r="AP44" s="26"/>
      <c r="AQ44" s="47"/>
      <c r="AR44" s="47"/>
      <c r="AS44" s="48">
        <f t="shared" si="24"/>
        <v>0</v>
      </c>
      <c r="AT44" s="26"/>
      <c r="AU44" s="26"/>
      <c r="AV44" s="26"/>
      <c r="AW44" s="47"/>
      <c r="AX44" s="47"/>
      <c r="AY44" s="48">
        <f t="shared" si="25"/>
        <v>0</v>
      </c>
      <c r="AZ44" s="26"/>
      <c r="BA44" s="26"/>
      <c r="BB44" s="26"/>
      <c r="BC44" s="47"/>
      <c r="BD44" s="49"/>
      <c r="BE44" s="48">
        <f t="shared" si="26"/>
        <v>0</v>
      </c>
      <c r="BF44" s="40"/>
    </row>
    <row r="45" spans="1:58" ht="15.75" x14ac:dyDescent="0.25">
      <c r="A45" s="21">
        <v>3</v>
      </c>
      <c r="B45" s="26" t="s">
        <v>80</v>
      </c>
      <c r="C45" s="50" t="s">
        <v>91</v>
      </c>
      <c r="D45" s="26"/>
      <c r="E45" s="26"/>
      <c r="F45" s="26"/>
      <c r="G45" s="47"/>
      <c r="H45" s="47"/>
      <c r="I45" s="48">
        <f t="shared" si="18"/>
        <v>0</v>
      </c>
      <c r="J45" s="26"/>
      <c r="K45" s="26"/>
      <c r="L45" s="26"/>
      <c r="M45" s="47"/>
      <c r="N45" s="47"/>
      <c r="O45" s="48">
        <f t="shared" si="19"/>
        <v>0</v>
      </c>
      <c r="P45" s="26"/>
      <c r="Q45" s="26"/>
      <c r="R45" s="26"/>
      <c r="S45" s="47"/>
      <c r="T45" s="47"/>
      <c r="U45" s="48">
        <f t="shared" si="20"/>
        <v>0</v>
      </c>
      <c r="V45" s="26"/>
      <c r="W45" s="26"/>
      <c r="X45" s="26"/>
      <c r="Y45" s="47"/>
      <c r="Z45" s="47"/>
      <c r="AA45" s="48">
        <f t="shared" si="21"/>
        <v>0</v>
      </c>
      <c r="AB45" s="26"/>
      <c r="AC45" s="26"/>
      <c r="AD45" s="26"/>
      <c r="AE45" s="47"/>
      <c r="AF45" s="47"/>
      <c r="AG45" s="48">
        <f t="shared" si="22"/>
        <v>0</v>
      </c>
      <c r="AH45" s="26"/>
      <c r="AI45" s="26"/>
      <c r="AJ45" s="26"/>
      <c r="AK45" s="47"/>
      <c r="AL45" s="47"/>
      <c r="AM45" s="48">
        <f t="shared" si="23"/>
        <v>0</v>
      </c>
      <c r="AN45" s="26"/>
      <c r="AO45" s="26"/>
      <c r="AP45" s="26"/>
      <c r="AQ45" s="47"/>
      <c r="AR45" s="47"/>
      <c r="AS45" s="48">
        <f t="shared" si="24"/>
        <v>0</v>
      </c>
      <c r="AT45" s="26"/>
      <c r="AU45" s="26"/>
      <c r="AV45" s="26"/>
      <c r="AW45" s="47"/>
      <c r="AX45" s="47"/>
      <c r="AY45" s="48">
        <f t="shared" si="25"/>
        <v>0</v>
      </c>
      <c r="AZ45" s="26"/>
      <c r="BA45" s="26" t="s">
        <v>49</v>
      </c>
      <c r="BB45" s="26"/>
      <c r="BC45" s="47"/>
      <c r="BD45" s="49"/>
      <c r="BE45" s="48">
        <f t="shared" si="26"/>
        <v>1</v>
      </c>
      <c r="BF45" s="40"/>
    </row>
    <row r="46" spans="1:58" ht="15.75" x14ac:dyDescent="0.25">
      <c r="A46" s="21">
        <v>3</v>
      </c>
      <c r="B46" s="26" t="s">
        <v>81</v>
      </c>
      <c r="C46" s="50" t="s">
        <v>91</v>
      </c>
      <c r="D46" s="26"/>
      <c r="E46" s="26"/>
      <c r="F46" s="26"/>
      <c r="G46" s="47"/>
      <c r="H46" s="47"/>
      <c r="I46" s="48">
        <f t="shared" si="18"/>
        <v>0</v>
      </c>
      <c r="J46" s="26"/>
      <c r="K46" s="26"/>
      <c r="L46" s="26"/>
      <c r="M46" s="47"/>
      <c r="N46" s="47"/>
      <c r="O46" s="48">
        <f t="shared" si="19"/>
        <v>0</v>
      </c>
      <c r="P46" s="26"/>
      <c r="Q46" s="26"/>
      <c r="R46" s="26"/>
      <c r="S46" s="47"/>
      <c r="T46" s="47"/>
      <c r="U46" s="48">
        <f t="shared" si="20"/>
        <v>0</v>
      </c>
      <c r="V46" s="26"/>
      <c r="W46" s="26"/>
      <c r="X46" s="26"/>
      <c r="Y46" s="47"/>
      <c r="Z46" s="47"/>
      <c r="AA46" s="48">
        <f t="shared" si="21"/>
        <v>0</v>
      </c>
      <c r="AB46" s="26"/>
      <c r="AC46" s="26"/>
      <c r="AD46" s="26"/>
      <c r="AE46" s="47"/>
      <c r="AF46" s="47"/>
      <c r="AG46" s="48">
        <f t="shared" si="22"/>
        <v>0</v>
      </c>
      <c r="AH46" s="26"/>
      <c r="AI46" s="26"/>
      <c r="AJ46" s="26"/>
      <c r="AK46" s="47"/>
      <c r="AL46" s="47"/>
      <c r="AM46" s="48">
        <f t="shared" si="23"/>
        <v>0</v>
      </c>
      <c r="AN46" s="26"/>
      <c r="AO46" s="26"/>
      <c r="AP46" s="26"/>
      <c r="AQ46" s="47"/>
      <c r="AR46" s="47"/>
      <c r="AS46" s="48">
        <f t="shared" si="24"/>
        <v>0</v>
      </c>
      <c r="AT46" s="26"/>
      <c r="AU46" s="26"/>
      <c r="AV46" s="26"/>
      <c r="AW46" s="47"/>
      <c r="AX46" s="47"/>
      <c r="AY46" s="48">
        <f t="shared" si="25"/>
        <v>0</v>
      </c>
      <c r="AZ46" s="26"/>
      <c r="BA46" s="26"/>
      <c r="BB46" s="26"/>
      <c r="BC46" s="47"/>
      <c r="BD46" s="49"/>
      <c r="BE46" s="48">
        <f t="shared" si="26"/>
        <v>0</v>
      </c>
      <c r="BF46" s="40" t="s">
        <v>49</v>
      </c>
    </row>
    <row r="47" spans="1:58" ht="15.75" x14ac:dyDescent="0.25">
      <c r="A47" s="21">
        <v>3</v>
      </c>
      <c r="B47" s="26" t="s">
        <v>82</v>
      </c>
      <c r="C47" s="50" t="s">
        <v>91</v>
      </c>
      <c r="D47" s="26"/>
      <c r="E47" s="26"/>
      <c r="F47" s="26"/>
      <c r="G47" s="47"/>
      <c r="H47" s="47"/>
      <c r="I47" s="48">
        <f t="shared" si="18"/>
        <v>0</v>
      </c>
      <c r="J47" s="26"/>
      <c r="K47" s="26"/>
      <c r="L47" s="26"/>
      <c r="M47" s="47"/>
      <c r="N47" s="47"/>
      <c r="O47" s="48">
        <f t="shared" si="19"/>
        <v>0</v>
      </c>
      <c r="P47" s="26"/>
      <c r="Q47" s="26"/>
      <c r="R47" s="26"/>
      <c r="S47" s="47"/>
      <c r="T47" s="47"/>
      <c r="U47" s="48">
        <f t="shared" si="20"/>
        <v>0</v>
      </c>
      <c r="V47" s="26"/>
      <c r="W47" s="26"/>
      <c r="X47" s="26"/>
      <c r="Y47" s="47"/>
      <c r="Z47" s="47"/>
      <c r="AA47" s="48">
        <f t="shared" si="21"/>
        <v>0</v>
      </c>
      <c r="AB47" s="26"/>
      <c r="AC47" s="26"/>
      <c r="AD47" s="26"/>
      <c r="AE47" s="47"/>
      <c r="AF47" s="47"/>
      <c r="AG47" s="48">
        <f t="shared" si="22"/>
        <v>0</v>
      </c>
      <c r="AH47" s="26"/>
      <c r="AI47" s="26"/>
      <c r="AJ47" s="26"/>
      <c r="AK47" s="47"/>
      <c r="AL47" s="47"/>
      <c r="AM47" s="48">
        <f t="shared" si="23"/>
        <v>0</v>
      </c>
      <c r="AN47" s="26"/>
      <c r="AO47" s="26"/>
      <c r="AP47" s="26"/>
      <c r="AQ47" s="47"/>
      <c r="AR47" s="47"/>
      <c r="AS47" s="48">
        <f t="shared" si="24"/>
        <v>0</v>
      </c>
      <c r="AT47" s="26"/>
      <c r="AU47" s="26"/>
      <c r="AV47" s="26"/>
      <c r="AW47" s="47"/>
      <c r="AX47" s="47"/>
      <c r="AY47" s="48">
        <f t="shared" si="25"/>
        <v>0</v>
      </c>
      <c r="AZ47" s="26"/>
      <c r="BA47" s="26"/>
      <c r="BB47" s="26"/>
      <c r="BC47" s="47" t="s">
        <v>49</v>
      </c>
      <c r="BD47" s="49"/>
      <c r="BE47" s="48">
        <f t="shared" si="26"/>
        <v>1</v>
      </c>
      <c r="BF47" s="40" t="s">
        <v>49</v>
      </c>
    </row>
    <row r="48" spans="1:58" ht="15.75" x14ac:dyDescent="0.25">
      <c r="A48" s="21">
        <v>3</v>
      </c>
      <c r="B48" s="26" t="s">
        <v>83</v>
      </c>
      <c r="C48" s="50" t="s">
        <v>91</v>
      </c>
      <c r="D48" s="26"/>
      <c r="E48" s="26"/>
      <c r="F48" s="26"/>
      <c r="G48" s="47"/>
      <c r="H48" s="47"/>
      <c r="I48" s="48">
        <f t="shared" si="18"/>
        <v>0</v>
      </c>
      <c r="J48" s="26"/>
      <c r="K48" s="26"/>
      <c r="L48" s="26"/>
      <c r="M48" s="47"/>
      <c r="N48" s="47"/>
      <c r="O48" s="48">
        <f t="shared" si="19"/>
        <v>0</v>
      </c>
      <c r="P48" s="26"/>
      <c r="Q48" s="26"/>
      <c r="R48" s="26"/>
      <c r="S48" s="47"/>
      <c r="T48" s="47"/>
      <c r="U48" s="48">
        <f t="shared" si="20"/>
        <v>0</v>
      </c>
      <c r="V48" s="26"/>
      <c r="W48" s="26"/>
      <c r="X48" s="26"/>
      <c r="Y48" s="47"/>
      <c r="Z48" s="47"/>
      <c r="AA48" s="48">
        <f t="shared" si="21"/>
        <v>0</v>
      </c>
      <c r="AB48" s="26"/>
      <c r="AC48" s="26"/>
      <c r="AD48" s="26"/>
      <c r="AE48" s="47"/>
      <c r="AF48" s="47"/>
      <c r="AG48" s="48">
        <f t="shared" si="22"/>
        <v>0</v>
      </c>
      <c r="AH48" s="26"/>
      <c r="AI48" s="26"/>
      <c r="AJ48" s="26"/>
      <c r="AK48" s="47"/>
      <c r="AL48" s="47"/>
      <c r="AM48" s="48">
        <f t="shared" si="23"/>
        <v>0</v>
      </c>
      <c r="AN48" s="26"/>
      <c r="AO48" s="26"/>
      <c r="AP48" s="26"/>
      <c r="AQ48" s="47"/>
      <c r="AR48" s="47"/>
      <c r="AS48" s="48">
        <f t="shared" si="24"/>
        <v>0</v>
      </c>
      <c r="AT48" s="26"/>
      <c r="AU48" s="26"/>
      <c r="AV48" s="26"/>
      <c r="AW48" s="47"/>
      <c r="AX48" s="47"/>
      <c r="AY48" s="48">
        <f t="shared" si="25"/>
        <v>0</v>
      </c>
      <c r="AZ48" s="26"/>
      <c r="BA48" s="26"/>
      <c r="BB48" s="26"/>
      <c r="BC48" s="47"/>
      <c r="BD48" s="49"/>
      <c r="BE48" s="48">
        <f t="shared" si="26"/>
        <v>0</v>
      </c>
      <c r="BF48" s="40"/>
    </row>
    <row r="49" spans="1:58" ht="15.75" x14ac:dyDescent="0.25">
      <c r="A49" s="21">
        <v>3</v>
      </c>
      <c r="B49" s="50" t="s">
        <v>84</v>
      </c>
      <c r="C49" s="50" t="s">
        <v>91</v>
      </c>
      <c r="D49" s="52"/>
      <c r="E49" s="52"/>
      <c r="F49" s="52"/>
      <c r="G49" s="53"/>
      <c r="H49" s="53"/>
      <c r="I49" s="48">
        <f t="shared" si="18"/>
        <v>0</v>
      </c>
      <c r="J49" s="52"/>
      <c r="K49" s="52"/>
      <c r="L49" s="52"/>
      <c r="M49" s="53"/>
      <c r="N49" s="53"/>
      <c r="O49" s="48">
        <f t="shared" si="19"/>
        <v>0</v>
      </c>
      <c r="P49" s="52"/>
      <c r="Q49" s="52"/>
      <c r="R49" s="52"/>
      <c r="S49" s="53"/>
      <c r="T49" s="53"/>
      <c r="U49" s="48">
        <f t="shared" si="20"/>
        <v>0</v>
      </c>
      <c r="V49" s="52"/>
      <c r="W49" s="52"/>
      <c r="X49" s="52"/>
      <c r="Y49" s="53"/>
      <c r="Z49" s="53"/>
      <c r="AA49" s="48">
        <f t="shared" si="21"/>
        <v>0</v>
      </c>
      <c r="AB49" s="52"/>
      <c r="AC49" s="52"/>
      <c r="AD49" s="52"/>
      <c r="AE49" s="53"/>
      <c r="AF49" s="53"/>
      <c r="AG49" s="48">
        <f t="shared" si="22"/>
        <v>0</v>
      </c>
      <c r="AH49" s="52"/>
      <c r="AI49" s="52"/>
      <c r="AJ49" s="52"/>
      <c r="AK49" s="53"/>
      <c r="AL49" s="53"/>
      <c r="AM49" s="48">
        <f t="shared" si="23"/>
        <v>0</v>
      </c>
      <c r="AN49" s="52"/>
      <c r="AO49" s="52"/>
      <c r="AP49" s="52"/>
      <c r="AQ49" s="53"/>
      <c r="AR49" s="53"/>
      <c r="AS49" s="48">
        <f t="shared" si="24"/>
        <v>0</v>
      </c>
      <c r="AT49" s="52"/>
      <c r="AU49" s="52"/>
      <c r="AV49" s="52"/>
      <c r="AW49" s="53"/>
      <c r="AX49" s="53"/>
      <c r="AY49" s="48">
        <f t="shared" si="25"/>
        <v>0</v>
      </c>
      <c r="AZ49" s="52"/>
      <c r="BA49" s="52"/>
      <c r="BB49" s="52"/>
      <c r="BC49" s="53"/>
      <c r="BD49" s="54"/>
      <c r="BE49" s="48">
        <f t="shared" si="26"/>
        <v>0</v>
      </c>
      <c r="BF49" s="40"/>
    </row>
    <row r="50" spans="1:58" ht="15.75" x14ac:dyDescent="0.25">
      <c r="A50" s="21">
        <v>3</v>
      </c>
      <c r="B50" s="55"/>
      <c r="C50" s="56"/>
      <c r="D50" s="59"/>
      <c r="E50" s="58"/>
      <c r="F50" s="58"/>
      <c r="G50" s="58"/>
      <c r="H50" s="58"/>
      <c r="I50" s="58">
        <f>SUM(I37:I49)</f>
        <v>5</v>
      </c>
      <c r="J50" s="58"/>
      <c r="K50" s="58"/>
      <c r="L50" s="58"/>
      <c r="M50" s="58"/>
      <c r="N50" s="58"/>
      <c r="O50" s="58">
        <f>SUM(O37:O49)</f>
        <v>2</v>
      </c>
      <c r="P50" s="58"/>
      <c r="Q50" s="58"/>
      <c r="R50" s="58"/>
      <c r="S50" s="58"/>
      <c r="T50" s="58"/>
      <c r="U50" s="58">
        <f>SUM(U37:U49)</f>
        <v>3</v>
      </c>
      <c r="V50" s="58"/>
      <c r="W50" s="58"/>
      <c r="X50" s="58"/>
      <c r="Y50" s="58"/>
      <c r="Z50" s="58"/>
      <c r="AA50" s="58">
        <f>SUM(AA37:AA49)</f>
        <v>3</v>
      </c>
      <c r="AB50" s="58"/>
      <c r="AC50" s="58"/>
      <c r="AD50" s="58"/>
      <c r="AE50" s="58"/>
      <c r="AF50" s="58"/>
      <c r="AG50" s="58">
        <f>SUM(AG37:AG49)</f>
        <v>2</v>
      </c>
      <c r="AH50" s="58"/>
      <c r="AI50" s="58"/>
      <c r="AJ50" s="58"/>
      <c r="AK50" s="58"/>
      <c r="AL50" s="58"/>
      <c r="AM50" s="58">
        <f>SUM(AM37:AM49)</f>
        <v>2</v>
      </c>
      <c r="AN50" s="58"/>
      <c r="AO50" s="58"/>
      <c r="AP50" s="58"/>
      <c r="AQ50" s="58"/>
      <c r="AR50" s="58"/>
      <c r="AS50" s="58">
        <f>SUM(AS37:AS49)</f>
        <v>3</v>
      </c>
      <c r="AT50" s="58"/>
      <c r="AU50" s="58"/>
      <c r="AV50" s="58"/>
      <c r="AW50" s="58"/>
      <c r="AX50" s="58"/>
      <c r="AY50" s="58">
        <f>SUM(AY37:AY49)</f>
        <v>2</v>
      </c>
      <c r="AZ50" s="58"/>
      <c r="BA50" s="58"/>
      <c r="BB50" s="58"/>
      <c r="BC50" s="58"/>
      <c r="BD50" s="58"/>
      <c r="BE50" s="58">
        <f>SUM(BE37:BE49)</f>
        <v>7</v>
      </c>
      <c r="BF50" s="65">
        <f>COUNTIF(BF37:BF49,"*")</f>
        <v>6</v>
      </c>
    </row>
  </sheetData>
  <mergeCells count="17">
    <mergeCell ref="B21:C21"/>
    <mergeCell ref="D21:BE21"/>
    <mergeCell ref="B36:C36"/>
    <mergeCell ref="D36:BE36"/>
    <mergeCell ref="B1:C1"/>
    <mergeCell ref="B3:C3"/>
    <mergeCell ref="D3:I3"/>
    <mergeCell ref="J3:O3"/>
    <mergeCell ref="P3:U3"/>
    <mergeCell ref="V3:AA3"/>
    <mergeCell ref="AB3:AG3"/>
    <mergeCell ref="AH3:AM3"/>
    <mergeCell ref="AN3:AS3"/>
    <mergeCell ref="AT3:AY3"/>
    <mergeCell ref="AZ3:BE3"/>
    <mergeCell ref="B6:C6"/>
    <mergeCell ref="D6:BE6"/>
  </mergeCells>
  <conditionalFormatting sqref="B5:BF50">
    <cfRule type="expression" dxfId="26" priority="1">
      <formula>$A5&gt;$C$2</formula>
    </cfRule>
  </conditionalFormatting>
  <conditionalFormatting sqref="C2">
    <cfRule type="expression" dxfId="25" priority="2">
      <formula>LEN($C$2)=0</formula>
    </cfRule>
  </conditionalFormatting>
  <conditionalFormatting sqref="D6:BE6 D21:BE21 D36:BE36">
    <cfRule type="expression" dxfId="24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400-000000000000}">
      <formula1>0</formula1>
    </dataValidation>
    <dataValidation type="list" allowBlank="1" showErrorMessage="1" sqref="D7:H19 J7:N19 P7:T19 V7:Z19 AB7:AF19 AH7:AL19 AN7:AR19 AT7:AX19 AZ7:BD19 D22:H34 J22:N34 P22:T34 V22:Z34 AB22:AF34 AH22:AL34 AN22:AR34 AT22:AX34 AZ22:BD34 D37:H49 J37:N49 P37:T49 V37:Z49 AB37:AF49 AH37:AL49 AN37:AR49 AT37:AX49 AZ37:BD49" xr:uid="{00000000-0002-0000-0400-000001000000}">
      <formula1>$D$1:$F$1</formula1>
    </dataValidation>
    <dataValidation type="list" allowBlank="1" showErrorMessage="1" sqref="BF7:BF19 BF22:BF34 BF37:BF49" xr:uid="{00000000-0002-0000-0400-000002000000}">
      <formula1>$F$1</formula1>
    </dataValidation>
  </dataValidations>
  <pageMargins left="0.7" right="0.7" top="0.75" bottom="0.75" header="0" footer="0"/>
  <pageSetup paperSize="9" scale="2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BF113"/>
  <sheetViews>
    <sheetView view="pageBreakPreview" zoomScale="60" zoomScaleNormal="100" workbookViewId="0">
      <pane xSplit="3" ySplit="4" topLeftCell="M80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8.5" hidden="1" customWidth="1"/>
    <col min="2" max="2" width="42" customWidth="1"/>
    <col min="3" max="3" width="12" customWidth="1"/>
    <col min="4" max="57" width="6.7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92</v>
      </c>
      <c r="C2" s="25">
        <v>4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93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93</v>
      </c>
      <c r="D7" s="26"/>
      <c r="E7" s="26"/>
      <c r="F7" s="26" t="s">
        <v>49</v>
      </c>
      <c r="G7" s="47"/>
      <c r="H7" s="47"/>
      <c r="I7" s="48">
        <f t="shared" ref="I7:I31" si="0">COUNTA(D7:H7)</f>
        <v>1</v>
      </c>
      <c r="J7" s="26"/>
      <c r="K7" s="26"/>
      <c r="L7" s="26"/>
      <c r="M7" s="47" t="s">
        <v>49</v>
      </c>
      <c r="N7" s="47"/>
      <c r="O7" s="48">
        <f t="shared" ref="O7:O31" si="1">COUNTA(J7:N7)</f>
        <v>1</v>
      </c>
      <c r="P7" s="26"/>
      <c r="Q7" s="26" t="s">
        <v>49</v>
      </c>
      <c r="R7" s="26"/>
      <c r="S7" s="47"/>
      <c r="T7" s="47"/>
      <c r="U7" s="48">
        <f t="shared" ref="U7:U31" si="2">COUNTA(P7:T7)</f>
        <v>1</v>
      </c>
      <c r="V7" s="26" t="s">
        <v>49</v>
      </c>
      <c r="W7" s="26"/>
      <c r="X7" s="26"/>
      <c r="Y7" s="47" t="s">
        <v>49</v>
      </c>
      <c r="Z7" s="47"/>
      <c r="AA7" s="48">
        <f t="shared" ref="AA7:AA31" si="3">COUNTA(V7:Z7)</f>
        <v>2</v>
      </c>
      <c r="AB7" s="26"/>
      <c r="AC7" s="26"/>
      <c r="AD7" s="26"/>
      <c r="AE7" s="47"/>
      <c r="AF7" s="47"/>
      <c r="AG7" s="48">
        <f t="shared" ref="AG7:AG31" si="4">COUNTA(AB7:AF7)</f>
        <v>0</v>
      </c>
      <c r="AH7" s="26"/>
      <c r="AI7" s="26"/>
      <c r="AJ7" s="26"/>
      <c r="AK7" s="47"/>
      <c r="AL7" s="47"/>
      <c r="AM7" s="48">
        <f t="shared" ref="AM7:AM31" si="5">COUNTA(AH7:AL7)</f>
        <v>0</v>
      </c>
      <c r="AN7" s="26"/>
      <c r="AO7" s="26"/>
      <c r="AP7" s="26"/>
      <c r="AQ7" s="47"/>
      <c r="AR7" s="47"/>
      <c r="AS7" s="48">
        <f t="shared" ref="AS7:AS31" si="6">COUNTA(AN7:AR7)</f>
        <v>0</v>
      </c>
      <c r="AT7" s="26"/>
      <c r="AU7" s="26"/>
      <c r="AV7" s="26"/>
      <c r="AW7" s="47"/>
      <c r="AX7" s="47"/>
      <c r="AY7" s="48">
        <f t="shared" ref="AY7:AY31" si="7">COUNTA(AT7:AX7)</f>
        <v>0</v>
      </c>
      <c r="AZ7" s="26"/>
      <c r="BA7" s="26"/>
      <c r="BB7" s="26"/>
      <c r="BC7" s="47"/>
      <c r="BD7" s="49"/>
      <c r="BE7" s="48">
        <f t="shared" ref="BE7:BE19" si="8">COUNTA(AZ7:BD7)</f>
        <v>0</v>
      </c>
      <c r="BF7" s="40"/>
    </row>
    <row r="8" spans="1:58" ht="15.75" x14ac:dyDescent="0.25">
      <c r="A8" s="21">
        <v>1</v>
      </c>
      <c r="B8" s="26" t="s">
        <v>94</v>
      </c>
      <c r="C8" s="41" t="s">
        <v>93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/>
      <c r="Z8" s="47"/>
      <c r="AA8" s="48">
        <f t="shared" si="3"/>
        <v>0</v>
      </c>
      <c r="AB8" s="26"/>
      <c r="AC8" s="26" t="s">
        <v>49</v>
      </c>
      <c r="AD8" s="26"/>
      <c r="AE8" s="47"/>
      <c r="AF8" s="47"/>
      <c r="AG8" s="48">
        <f t="shared" si="4"/>
        <v>1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/>
      <c r="AV8" s="26"/>
      <c r="AW8" s="47" t="s">
        <v>49</v>
      </c>
      <c r="AX8" s="47"/>
      <c r="AY8" s="48">
        <f t="shared" si="7"/>
        <v>1</v>
      </c>
      <c r="AZ8" s="26"/>
      <c r="BA8" s="26"/>
      <c r="BB8" s="26"/>
      <c r="BC8" s="47"/>
      <c r="BD8" s="49"/>
      <c r="BE8" s="48">
        <f t="shared" si="8"/>
        <v>0</v>
      </c>
      <c r="BF8" s="40"/>
    </row>
    <row r="9" spans="1:58" ht="15.75" x14ac:dyDescent="0.25">
      <c r="A9" s="21">
        <v>1</v>
      </c>
      <c r="B9" s="26" t="s">
        <v>74</v>
      </c>
      <c r="C9" s="41" t="s">
        <v>93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93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93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93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77</v>
      </c>
      <c r="C13" s="41" t="s">
        <v>93</v>
      </c>
      <c r="D13" s="26" t="s">
        <v>49</v>
      </c>
      <c r="E13" s="26"/>
      <c r="F13" s="26"/>
      <c r="G13" s="47"/>
      <c r="H13" s="47" t="s">
        <v>49</v>
      </c>
      <c r="I13" s="48">
        <f t="shared" si="0"/>
        <v>2</v>
      </c>
      <c r="J13" s="26"/>
      <c r="K13" s="26"/>
      <c r="L13" s="26"/>
      <c r="M13" s="47" t="s">
        <v>49</v>
      </c>
      <c r="N13" s="47"/>
      <c r="O13" s="48">
        <f t="shared" si="1"/>
        <v>1</v>
      </c>
      <c r="P13" s="26"/>
      <c r="Q13" s="26"/>
      <c r="R13" s="26"/>
      <c r="S13" s="47" t="s">
        <v>49</v>
      </c>
      <c r="T13" s="47"/>
      <c r="U13" s="48">
        <f t="shared" si="2"/>
        <v>1</v>
      </c>
      <c r="V13" s="26"/>
      <c r="W13" s="26"/>
      <c r="X13" s="26" t="s">
        <v>49</v>
      </c>
      <c r="Y13" s="47"/>
      <c r="Z13" s="47"/>
      <c r="AA13" s="48">
        <f t="shared" si="3"/>
        <v>1</v>
      </c>
      <c r="AB13" s="26"/>
      <c r="AC13" s="26"/>
      <c r="AD13" s="26" t="s">
        <v>49</v>
      </c>
      <c r="AE13" s="47"/>
      <c r="AF13" s="47"/>
      <c r="AG13" s="48">
        <f t="shared" si="4"/>
        <v>1</v>
      </c>
      <c r="AH13" s="26"/>
      <c r="AI13" s="26" t="s">
        <v>49</v>
      </c>
      <c r="AJ13" s="26"/>
      <c r="AK13" s="47"/>
      <c r="AL13" s="47" t="s">
        <v>49</v>
      </c>
      <c r="AM13" s="48">
        <f t="shared" si="5"/>
        <v>2</v>
      </c>
      <c r="AN13" s="26"/>
      <c r="AO13" s="26"/>
      <c r="AP13" s="26"/>
      <c r="AQ13" s="47" t="s">
        <v>49</v>
      </c>
      <c r="AR13" s="47"/>
      <c r="AS13" s="48">
        <f t="shared" si="6"/>
        <v>1</v>
      </c>
      <c r="AT13" s="26"/>
      <c r="AU13" s="26"/>
      <c r="AV13" s="26" t="s">
        <v>49</v>
      </c>
      <c r="AW13" s="47"/>
      <c r="AX13" s="47"/>
      <c r="AY13" s="48">
        <f t="shared" si="7"/>
        <v>1</v>
      </c>
      <c r="AZ13" s="26"/>
      <c r="BA13" s="26" t="s">
        <v>47</v>
      </c>
      <c r="BB13" s="26"/>
      <c r="BC13" s="47"/>
      <c r="BD13" s="49"/>
      <c r="BE13" s="48">
        <f t="shared" si="8"/>
        <v>1</v>
      </c>
      <c r="BF13" s="40" t="s">
        <v>49</v>
      </c>
    </row>
    <row r="14" spans="1:58" ht="15.75" x14ac:dyDescent="0.25">
      <c r="A14" s="21">
        <v>1</v>
      </c>
      <c r="B14" s="26" t="s">
        <v>97</v>
      </c>
      <c r="C14" s="41" t="s">
        <v>93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 t="s">
        <v>49</v>
      </c>
      <c r="BD14" s="49"/>
      <c r="BE14" s="48">
        <f t="shared" si="8"/>
        <v>1</v>
      </c>
      <c r="BF14" s="40"/>
    </row>
    <row r="15" spans="1:58" ht="15.75" x14ac:dyDescent="0.25">
      <c r="A15" s="21">
        <v>1</v>
      </c>
      <c r="B15" s="26" t="s">
        <v>98</v>
      </c>
      <c r="C15" s="41" t="s">
        <v>93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47</v>
      </c>
      <c r="BB15" s="26"/>
      <c r="BC15" s="47"/>
      <c r="BD15" s="49"/>
      <c r="BE15" s="48">
        <f t="shared" si="8"/>
        <v>1</v>
      </c>
      <c r="BF15" s="40"/>
    </row>
    <row r="16" spans="1:58" ht="15.75" x14ac:dyDescent="0.25">
      <c r="A16" s="21">
        <v>1</v>
      </c>
      <c r="B16" s="26" t="s">
        <v>99</v>
      </c>
      <c r="C16" s="41" t="s">
        <v>93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/>
      <c r="BB16" s="26"/>
      <c r="BC16" s="47"/>
      <c r="BD16" s="49"/>
      <c r="BE16" s="48">
        <f t="shared" si="8"/>
        <v>0</v>
      </c>
      <c r="BF16" s="40"/>
    </row>
    <row r="17" spans="1:58" ht="15.75" x14ac:dyDescent="0.25">
      <c r="A17" s="21">
        <v>1</v>
      </c>
      <c r="B17" s="26" t="s">
        <v>100</v>
      </c>
      <c r="C17" s="41" t="s">
        <v>93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 t="s">
        <v>47</v>
      </c>
      <c r="BB17" s="26"/>
      <c r="BC17" s="47"/>
      <c r="BD17" s="49"/>
      <c r="BE17" s="48">
        <f t="shared" si="8"/>
        <v>1</v>
      </c>
      <c r="BF17" s="40" t="s">
        <v>49</v>
      </c>
    </row>
    <row r="18" spans="1:58" ht="15.75" x14ac:dyDescent="0.25">
      <c r="A18" s="21">
        <v>1</v>
      </c>
      <c r="B18" s="26" t="s">
        <v>101</v>
      </c>
      <c r="C18" s="41" t="s">
        <v>93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8">
        <f t="shared" si="8"/>
        <v>0</v>
      </c>
      <c r="BF18" s="40"/>
    </row>
    <row r="19" spans="1:58" ht="15.75" x14ac:dyDescent="0.25">
      <c r="A19" s="21">
        <v>1</v>
      </c>
      <c r="B19" s="26" t="s">
        <v>102</v>
      </c>
      <c r="C19" s="41" t="s">
        <v>93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103</v>
      </c>
      <c r="C20" s="41" t="s">
        <v>93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/>
      <c r="AY20" s="48">
        <f t="shared" si="7"/>
        <v>0</v>
      </c>
      <c r="AZ20" s="26"/>
      <c r="BA20" s="26"/>
      <c r="BB20" s="26"/>
      <c r="BC20" s="47"/>
      <c r="BD20" s="49"/>
      <c r="BE20" s="48">
        <v>1</v>
      </c>
      <c r="BF20" s="40"/>
    </row>
    <row r="21" spans="1:58" ht="15.75" x14ac:dyDescent="0.25">
      <c r="A21" s="21">
        <v>1</v>
      </c>
      <c r="B21" s="26" t="s">
        <v>80</v>
      </c>
      <c r="C21" s="41" t="s">
        <v>93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/>
      <c r="O21" s="48">
        <f t="shared" si="1"/>
        <v>0</v>
      </c>
      <c r="P21" s="26"/>
      <c r="Q21" s="26"/>
      <c r="R21" s="26"/>
      <c r="S21" s="47"/>
      <c r="T21" s="47"/>
      <c r="U21" s="48">
        <f t="shared" si="2"/>
        <v>0</v>
      </c>
      <c r="V21" s="26"/>
      <c r="W21" s="26"/>
      <c r="X21" s="26"/>
      <c r="Y21" s="47"/>
      <c r="Z21" s="47"/>
      <c r="AA21" s="48">
        <f t="shared" si="3"/>
        <v>0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/>
      <c r="AL21" s="47"/>
      <c r="AM21" s="48">
        <f t="shared" si="5"/>
        <v>0</v>
      </c>
      <c r="AN21" s="26"/>
      <c r="AO21" s="26"/>
      <c r="AP21" s="26"/>
      <c r="AQ21" s="47"/>
      <c r="AR21" s="47"/>
      <c r="AS21" s="48">
        <f t="shared" si="6"/>
        <v>0</v>
      </c>
      <c r="AT21" s="26"/>
      <c r="AU21" s="26"/>
      <c r="AV21" s="26"/>
      <c r="AW21" s="47"/>
      <c r="AX21" s="47"/>
      <c r="AY21" s="48">
        <f t="shared" si="7"/>
        <v>0</v>
      </c>
      <c r="AZ21" s="26"/>
      <c r="BA21" s="26" t="s">
        <v>49</v>
      </c>
      <c r="BB21" s="26"/>
      <c r="BC21" s="47"/>
      <c r="BD21" s="49"/>
      <c r="BE21" s="48">
        <f t="shared" ref="BE21:BE31" si="9">COUNTA(AZ21:BD21)</f>
        <v>1</v>
      </c>
      <c r="BF21" s="40"/>
    </row>
    <row r="22" spans="1:58" ht="15.75" x14ac:dyDescent="0.25">
      <c r="A22" s="21">
        <v>1</v>
      </c>
      <c r="B22" s="26" t="s">
        <v>81</v>
      </c>
      <c r="C22" s="41" t="s">
        <v>93</v>
      </c>
      <c r="D22" s="26"/>
      <c r="E22" s="26"/>
      <c r="F22" s="26"/>
      <c r="G22" s="47"/>
      <c r="H22" s="47"/>
      <c r="I22" s="48">
        <f t="shared" si="0"/>
        <v>0</v>
      </c>
      <c r="J22" s="26"/>
      <c r="K22" s="26"/>
      <c r="L22" s="26"/>
      <c r="M22" s="47"/>
      <c r="N22" s="47"/>
      <c r="O22" s="48">
        <f t="shared" si="1"/>
        <v>0</v>
      </c>
      <c r="P22" s="26"/>
      <c r="Q22" s="26"/>
      <c r="R22" s="26"/>
      <c r="S22" s="47"/>
      <c r="T22" s="47"/>
      <c r="U22" s="48">
        <f t="shared" si="2"/>
        <v>0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 t="s">
        <v>49</v>
      </c>
      <c r="BB22" s="26"/>
      <c r="BC22" s="47"/>
      <c r="BD22" s="49"/>
      <c r="BE22" s="48">
        <f t="shared" si="9"/>
        <v>1</v>
      </c>
      <c r="BF22" s="40" t="s">
        <v>49</v>
      </c>
    </row>
    <row r="23" spans="1:58" ht="15.75" x14ac:dyDescent="0.25">
      <c r="A23" s="21">
        <v>1</v>
      </c>
      <c r="B23" s="26" t="s">
        <v>82</v>
      </c>
      <c r="C23" s="41" t="s">
        <v>93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 t="s">
        <v>49</v>
      </c>
      <c r="BC23" s="47"/>
      <c r="BD23" s="49"/>
      <c r="BE23" s="48">
        <f t="shared" si="9"/>
        <v>1</v>
      </c>
      <c r="BF23" s="40"/>
    </row>
    <row r="24" spans="1:58" ht="15.75" x14ac:dyDescent="0.25">
      <c r="A24" s="21">
        <v>1</v>
      </c>
      <c r="B24" s="26" t="s">
        <v>83</v>
      </c>
      <c r="C24" s="41" t="s">
        <v>93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/>
      <c r="AA24" s="48">
        <f t="shared" si="3"/>
        <v>0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/>
      <c r="BB24" s="26"/>
      <c r="BC24" s="47"/>
      <c r="BD24" s="49"/>
      <c r="BE24" s="48">
        <f t="shared" si="9"/>
        <v>0</v>
      </c>
      <c r="BF24" s="40"/>
    </row>
    <row r="25" spans="1:58" ht="15.75" x14ac:dyDescent="0.25">
      <c r="A25" s="21">
        <v>1</v>
      </c>
      <c r="B25" s="26" t="s">
        <v>104</v>
      </c>
      <c r="C25" s="41" t="s">
        <v>93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/>
      <c r="Z25" s="47"/>
      <c r="AA25" s="48">
        <f t="shared" si="3"/>
        <v>0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/>
      <c r="BC25" s="47"/>
      <c r="BD25" s="49"/>
      <c r="BE25" s="48">
        <f t="shared" si="9"/>
        <v>0</v>
      </c>
      <c r="BF25" s="40"/>
    </row>
    <row r="26" spans="1:58" ht="15.75" x14ac:dyDescent="0.25">
      <c r="A26" s="21">
        <v>1</v>
      </c>
      <c r="B26" s="50" t="s">
        <v>84</v>
      </c>
      <c r="C26" s="41" t="s">
        <v>93</v>
      </c>
      <c r="D26" s="52"/>
      <c r="E26" s="52"/>
      <c r="F26" s="52"/>
      <c r="G26" s="53"/>
      <c r="H26" s="53"/>
      <c r="I26" s="48">
        <f t="shared" si="0"/>
        <v>0</v>
      </c>
      <c r="J26" s="52"/>
      <c r="K26" s="52"/>
      <c r="L26" s="52"/>
      <c r="M26" s="53"/>
      <c r="N26" s="53"/>
      <c r="O26" s="48">
        <f t="shared" si="1"/>
        <v>0</v>
      </c>
      <c r="P26" s="52"/>
      <c r="Q26" s="52"/>
      <c r="R26" s="52"/>
      <c r="S26" s="53"/>
      <c r="T26" s="53"/>
      <c r="U26" s="48">
        <f t="shared" si="2"/>
        <v>0</v>
      </c>
      <c r="V26" s="52"/>
      <c r="W26" s="52"/>
      <c r="X26" s="52"/>
      <c r="Y26" s="53"/>
      <c r="Z26" s="53"/>
      <c r="AA26" s="48">
        <f t="shared" si="3"/>
        <v>0</v>
      </c>
      <c r="AB26" s="52"/>
      <c r="AC26" s="52"/>
      <c r="AD26" s="52"/>
      <c r="AE26" s="53"/>
      <c r="AF26" s="53"/>
      <c r="AG26" s="48">
        <f t="shared" si="4"/>
        <v>0</v>
      </c>
      <c r="AH26" s="52"/>
      <c r="AI26" s="52"/>
      <c r="AJ26" s="52"/>
      <c r="AK26" s="53"/>
      <c r="AL26" s="53"/>
      <c r="AM26" s="48">
        <f t="shared" si="5"/>
        <v>0</v>
      </c>
      <c r="AN26" s="52"/>
      <c r="AO26" s="52"/>
      <c r="AP26" s="52"/>
      <c r="AQ26" s="53"/>
      <c r="AR26" s="53"/>
      <c r="AS26" s="48">
        <f t="shared" si="6"/>
        <v>0</v>
      </c>
      <c r="AT26" s="52"/>
      <c r="AU26" s="52"/>
      <c r="AV26" s="52"/>
      <c r="AW26" s="53"/>
      <c r="AX26" s="53"/>
      <c r="AY26" s="48">
        <f t="shared" si="7"/>
        <v>0</v>
      </c>
      <c r="AZ26" s="52"/>
      <c r="BA26" s="52"/>
      <c r="BB26" s="52"/>
      <c r="BC26" s="53"/>
      <c r="BD26" s="54"/>
      <c r="BE26" s="48">
        <f t="shared" si="9"/>
        <v>0</v>
      </c>
      <c r="BF26" s="40"/>
    </row>
    <row r="27" spans="1:58" ht="15.75" x14ac:dyDescent="0.25">
      <c r="A27" s="21">
        <v>1</v>
      </c>
      <c r="B27" s="50"/>
      <c r="C27" s="41" t="s">
        <v>93</v>
      </c>
      <c r="D27" s="26"/>
      <c r="E27" s="26"/>
      <c r="F27" s="26"/>
      <c r="G27" s="47"/>
      <c r="H27" s="53"/>
      <c r="I27" s="48">
        <f t="shared" si="0"/>
        <v>0</v>
      </c>
      <c r="J27" s="26"/>
      <c r="K27" s="26"/>
      <c r="L27" s="26"/>
      <c r="M27" s="47"/>
      <c r="N27" s="53"/>
      <c r="O27" s="48">
        <f t="shared" si="1"/>
        <v>0</v>
      </c>
      <c r="P27" s="26"/>
      <c r="Q27" s="26"/>
      <c r="R27" s="26"/>
      <c r="S27" s="47"/>
      <c r="T27" s="53"/>
      <c r="U27" s="48">
        <f t="shared" si="2"/>
        <v>0</v>
      </c>
      <c r="V27" s="26"/>
      <c r="W27" s="26"/>
      <c r="X27" s="26"/>
      <c r="Y27" s="47"/>
      <c r="Z27" s="53"/>
      <c r="AA27" s="48">
        <f t="shared" si="3"/>
        <v>0</v>
      </c>
      <c r="AB27" s="26"/>
      <c r="AC27" s="26"/>
      <c r="AD27" s="26"/>
      <c r="AE27" s="47"/>
      <c r="AF27" s="53"/>
      <c r="AG27" s="48">
        <f t="shared" si="4"/>
        <v>0</v>
      </c>
      <c r="AH27" s="26"/>
      <c r="AI27" s="26"/>
      <c r="AJ27" s="26"/>
      <c r="AK27" s="47"/>
      <c r="AL27" s="53"/>
      <c r="AM27" s="48">
        <f t="shared" si="5"/>
        <v>0</v>
      </c>
      <c r="AN27" s="26"/>
      <c r="AO27" s="26"/>
      <c r="AP27" s="26"/>
      <c r="AQ27" s="47"/>
      <c r="AR27" s="53"/>
      <c r="AS27" s="48">
        <f t="shared" si="6"/>
        <v>0</v>
      </c>
      <c r="AT27" s="26"/>
      <c r="AU27" s="26"/>
      <c r="AV27" s="26"/>
      <c r="AW27" s="47"/>
      <c r="AX27" s="53"/>
      <c r="AY27" s="48">
        <f t="shared" si="7"/>
        <v>0</v>
      </c>
      <c r="AZ27" s="26"/>
      <c r="BA27" s="26"/>
      <c r="BB27" s="26"/>
      <c r="BC27" s="47"/>
      <c r="BD27" s="54"/>
      <c r="BE27" s="48">
        <f t="shared" si="9"/>
        <v>0</v>
      </c>
      <c r="BF27" s="40"/>
    </row>
    <row r="28" spans="1:58" ht="15.75" x14ac:dyDescent="0.25">
      <c r="A28" s="21">
        <v>1</v>
      </c>
      <c r="B28" s="50"/>
      <c r="C28" s="41" t="s">
        <v>93</v>
      </c>
      <c r="D28" s="26"/>
      <c r="E28" s="26"/>
      <c r="F28" s="26"/>
      <c r="G28" s="47"/>
      <c r="H28" s="53"/>
      <c r="I28" s="48">
        <f t="shared" si="0"/>
        <v>0</v>
      </c>
      <c r="J28" s="26"/>
      <c r="K28" s="26"/>
      <c r="L28" s="26"/>
      <c r="M28" s="47"/>
      <c r="N28" s="53"/>
      <c r="O28" s="48">
        <f t="shared" si="1"/>
        <v>0</v>
      </c>
      <c r="P28" s="26"/>
      <c r="Q28" s="26"/>
      <c r="R28" s="26"/>
      <c r="S28" s="47"/>
      <c r="T28" s="53"/>
      <c r="U28" s="48">
        <f t="shared" si="2"/>
        <v>0</v>
      </c>
      <c r="V28" s="26"/>
      <c r="W28" s="26"/>
      <c r="X28" s="26"/>
      <c r="Y28" s="47"/>
      <c r="Z28" s="53"/>
      <c r="AA28" s="48">
        <f t="shared" si="3"/>
        <v>0</v>
      </c>
      <c r="AB28" s="26"/>
      <c r="AC28" s="26"/>
      <c r="AD28" s="26"/>
      <c r="AE28" s="47"/>
      <c r="AF28" s="53"/>
      <c r="AG28" s="48">
        <f t="shared" si="4"/>
        <v>0</v>
      </c>
      <c r="AH28" s="26"/>
      <c r="AI28" s="26"/>
      <c r="AJ28" s="26"/>
      <c r="AK28" s="47"/>
      <c r="AL28" s="53"/>
      <c r="AM28" s="48">
        <f t="shared" si="5"/>
        <v>0</v>
      </c>
      <c r="AN28" s="26"/>
      <c r="AO28" s="26"/>
      <c r="AP28" s="26"/>
      <c r="AQ28" s="47"/>
      <c r="AR28" s="53"/>
      <c r="AS28" s="48">
        <f t="shared" si="6"/>
        <v>0</v>
      </c>
      <c r="AT28" s="26"/>
      <c r="AU28" s="26"/>
      <c r="AV28" s="26"/>
      <c r="AW28" s="47"/>
      <c r="AX28" s="53"/>
      <c r="AY28" s="48">
        <f t="shared" si="7"/>
        <v>0</v>
      </c>
      <c r="AZ28" s="26"/>
      <c r="BA28" s="26"/>
      <c r="BB28" s="26"/>
      <c r="BC28" s="47"/>
      <c r="BD28" s="54"/>
      <c r="BE28" s="48">
        <f t="shared" si="9"/>
        <v>0</v>
      </c>
      <c r="BF28" s="40"/>
    </row>
    <row r="29" spans="1:58" ht="15.75" x14ac:dyDescent="0.25">
      <c r="A29" s="21">
        <v>1</v>
      </c>
      <c r="B29" s="50"/>
      <c r="C29" s="41" t="s">
        <v>93</v>
      </c>
      <c r="D29" s="26"/>
      <c r="E29" s="26"/>
      <c r="F29" s="26"/>
      <c r="G29" s="47"/>
      <c r="H29" s="53"/>
      <c r="I29" s="48">
        <f t="shared" si="0"/>
        <v>0</v>
      </c>
      <c r="J29" s="26"/>
      <c r="K29" s="26"/>
      <c r="L29" s="26"/>
      <c r="M29" s="47"/>
      <c r="N29" s="53"/>
      <c r="O29" s="48">
        <f t="shared" si="1"/>
        <v>0</v>
      </c>
      <c r="P29" s="26"/>
      <c r="Q29" s="26"/>
      <c r="R29" s="26"/>
      <c r="S29" s="47"/>
      <c r="T29" s="53"/>
      <c r="U29" s="48">
        <f t="shared" si="2"/>
        <v>0</v>
      </c>
      <c r="V29" s="26"/>
      <c r="W29" s="26"/>
      <c r="X29" s="26"/>
      <c r="Y29" s="47"/>
      <c r="Z29" s="53"/>
      <c r="AA29" s="48">
        <f t="shared" si="3"/>
        <v>0</v>
      </c>
      <c r="AB29" s="26"/>
      <c r="AC29" s="26"/>
      <c r="AD29" s="26"/>
      <c r="AE29" s="47"/>
      <c r="AF29" s="53"/>
      <c r="AG29" s="48">
        <f t="shared" si="4"/>
        <v>0</v>
      </c>
      <c r="AH29" s="26"/>
      <c r="AI29" s="26"/>
      <c r="AJ29" s="26"/>
      <c r="AK29" s="47"/>
      <c r="AL29" s="53"/>
      <c r="AM29" s="48">
        <f t="shared" si="5"/>
        <v>0</v>
      </c>
      <c r="AN29" s="26"/>
      <c r="AO29" s="26"/>
      <c r="AP29" s="26"/>
      <c r="AQ29" s="47"/>
      <c r="AR29" s="53"/>
      <c r="AS29" s="48">
        <f t="shared" si="6"/>
        <v>0</v>
      </c>
      <c r="AT29" s="26"/>
      <c r="AU29" s="26"/>
      <c r="AV29" s="26"/>
      <c r="AW29" s="47"/>
      <c r="AX29" s="53"/>
      <c r="AY29" s="48">
        <f t="shared" si="7"/>
        <v>0</v>
      </c>
      <c r="AZ29" s="26"/>
      <c r="BA29" s="26"/>
      <c r="BB29" s="26"/>
      <c r="BC29" s="47"/>
      <c r="BD29" s="54"/>
      <c r="BE29" s="48">
        <f t="shared" si="9"/>
        <v>0</v>
      </c>
      <c r="BF29" s="40"/>
    </row>
    <row r="30" spans="1:58" ht="15.75" x14ac:dyDescent="0.25">
      <c r="A30" s="21">
        <v>1</v>
      </c>
      <c r="B30" s="50"/>
      <c r="C30" s="41" t="s">
        <v>93</v>
      </c>
      <c r="D30" s="26"/>
      <c r="E30" s="26"/>
      <c r="F30" s="26"/>
      <c r="G30" s="47"/>
      <c r="H30" s="53"/>
      <c r="I30" s="48">
        <f t="shared" si="0"/>
        <v>0</v>
      </c>
      <c r="J30" s="26"/>
      <c r="K30" s="26"/>
      <c r="L30" s="26"/>
      <c r="M30" s="47"/>
      <c r="N30" s="53"/>
      <c r="O30" s="48">
        <f t="shared" si="1"/>
        <v>0</v>
      </c>
      <c r="P30" s="26"/>
      <c r="Q30" s="26"/>
      <c r="R30" s="26"/>
      <c r="S30" s="47"/>
      <c r="T30" s="53"/>
      <c r="U30" s="48">
        <f t="shared" si="2"/>
        <v>0</v>
      </c>
      <c r="V30" s="26"/>
      <c r="W30" s="26"/>
      <c r="X30" s="26"/>
      <c r="Y30" s="47"/>
      <c r="Z30" s="53"/>
      <c r="AA30" s="48">
        <f t="shared" si="3"/>
        <v>0</v>
      </c>
      <c r="AB30" s="26"/>
      <c r="AC30" s="26"/>
      <c r="AD30" s="26"/>
      <c r="AE30" s="47"/>
      <c r="AF30" s="53"/>
      <c r="AG30" s="48">
        <f t="shared" si="4"/>
        <v>0</v>
      </c>
      <c r="AH30" s="26"/>
      <c r="AI30" s="26"/>
      <c r="AJ30" s="26"/>
      <c r="AK30" s="47"/>
      <c r="AL30" s="53"/>
      <c r="AM30" s="48">
        <f t="shared" si="5"/>
        <v>0</v>
      </c>
      <c r="AN30" s="26"/>
      <c r="AO30" s="26"/>
      <c r="AP30" s="26"/>
      <c r="AQ30" s="47"/>
      <c r="AR30" s="53"/>
      <c r="AS30" s="48">
        <f t="shared" si="6"/>
        <v>0</v>
      </c>
      <c r="AT30" s="26"/>
      <c r="AU30" s="26"/>
      <c r="AV30" s="26"/>
      <c r="AW30" s="47"/>
      <c r="AX30" s="53"/>
      <c r="AY30" s="48">
        <f t="shared" si="7"/>
        <v>0</v>
      </c>
      <c r="AZ30" s="26"/>
      <c r="BA30" s="26"/>
      <c r="BB30" s="26"/>
      <c r="BC30" s="47"/>
      <c r="BD30" s="54"/>
      <c r="BE30" s="48">
        <f t="shared" si="9"/>
        <v>0</v>
      </c>
      <c r="BF30" s="40"/>
    </row>
    <row r="31" spans="1:58" ht="15.75" x14ac:dyDescent="0.25">
      <c r="A31" s="21">
        <v>1</v>
      </c>
      <c r="B31" s="50"/>
      <c r="C31" s="41" t="s">
        <v>93</v>
      </c>
      <c r="D31" s="26"/>
      <c r="E31" s="26"/>
      <c r="F31" s="26"/>
      <c r="G31" s="47"/>
      <c r="H31" s="53"/>
      <c r="I31" s="48">
        <f t="shared" si="0"/>
        <v>0</v>
      </c>
      <c r="J31" s="26"/>
      <c r="K31" s="26"/>
      <c r="L31" s="26"/>
      <c r="M31" s="47"/>
      <c r="N31" s="53"/>
      <c r="O31" s="48">
        <f t="shared" si="1"/>
        <v>0</v>
      </c>
      <c r="P31" s="26"/>
      <c r="Q31" s="26"/>
      <c r="R31" s="26"/>
      <c r="S31" s="47"/>
      <c r="T31" s="53"/>
      <c r="U31" s="48">
        <f t="shared" si="2"/>
        <v>0</v>
      </c>
      <c r="V31" s="26"/>
      <c r="W31" s="26"/>
      <c r="X31" s="26"/>
      <c r="Y31" s="47"/>
      <c r="Z31" s="53"/>
      <c r="AA31" s="48">
        <f t="shared" si="3"/>
        <v>0</v>
      </c>
      <c r="AB31" s="26"/>
      <c r="AC31" s="26"/>
      <c r="AD31" s="26"/>
      <c r="AE31" s="47"/>
      <c r="AF31" s="53"/>
      <c r="AG31" s="48">
        <f t="shared" si="4"/>
        <v>0</v>
      </c>
      <c r="AH31" s="26"/>
      <c r="AI31" s="26"/>
      <c r="AJ31" s="26"/>
      <c r="AK31" s="47"/>
      <c r="AL31" s="53"/>
      <c r="AM31" s="48">
        <f t="shared" si="5"/>
        <v>0</v>
      </c>
      <c r="AN31" s="26"/>
      <c r="AO31" s="26"/>
      <c r="AP31" s="26"/>
      <c r="AQ31" s="47"/>
      <c r="AR31" s="53"/>
      <c r="AS31" s="48">
        <f t="shared" si="6"/>
        <v>0</v>
      </c>
      <c r="AT31" s="26"/>
      <c r="AU31" s="26"/>
      <c r="AV31" s="26"/>
      <c r="AW31" s="47"/>
      <c r="AX31" s="53"/>
      <c r="AY31" s="48">
        <f t="shared" si="7"/>
        <v>0</v>
      </c>
      <c r="AZ31" s="26"/>
      <c r="BA31" s="26"/>
      <c r="BB31" s="26"/>
      <c r="BC31" s="47"/>
      <c r="BD31" s="54"/>
      <c r="BE31" s="48">
        <f t="shared" si="9"/>
        <v>0</v>
      </c>
      <c r="BF31" s="40"/>
    </row>
    <row r="32" spans="1:58" ht="15.75" x14ac:dyDescent="0.25">
      <c r="A32" s="21">
        <v>1</v>
      </c>
      <c r="B32" s="55"/>
      <c r="C32" s="56"/>
      <c r="D32" s="59"/>
      <c r="E32" s="58"/>
      <c r="F32" s="58"/>
      <c r="G32" s="58"/>
      <c r="H32" s="58"/>
      <c r="I32" s="58">
        <f>SUM(I7:I31)</f>
        <v>4</v>
      </c>
      <c r="J32" s="58"/>
      <c r="K32" s="58"/>
      <c r="L32" s="58"/>
      <c r="M32" s="58"/>
      <c r="N32" s="58"/>
      <c r="O32" s="58">
        <f>SUM(O7:O31)</f>
        <v>2</v>
      </c>
      <c r="P32" s="58"/>
      <c r="Q32" s="58"/>
      <c r="R32" s="58"/>
      <c r="S32" s="58"/>
      <c r="T32" s="58"/>
      <c r="U32" s="58">
        <f>SUM(U7:U31)</f>
        <v>3</v>
      </c>
      <c r="V32" s="58"/>
      <c r="W32" s="58"/>
      <c r="X32" s="58"/>
      <c r="Y32" s="58"/>
      <c r="Z32" s="58"/>
      <c r="AA32" s="58">
        <f>SUM(AA7:AA31)</f>
        <v>3</v>
      </c>
      <c r="AB32" s="58"/>
      <c r="AC32" s="58"/>
      <c r="AD32" s="58"/>
      <c r="AE32" s="58"/>
      <c r="AF32" s="58"/>
      <c r="AG32" s="58">
        <f>SUM(AG7:AG31)</f>
        <v>2</v>
      </c>
      <c r="AH32" s="58"/>
      <c r="AI32" s="58"/>
      <c r="AJ32" s="58"/>
      <c r="AK32" s="58"/>
      <c r="AL32" s="58"/>
      <c r="AM32" s="58">
        <f>SUM(AM7:AM31)</f>
        <v>3</v>
      </c>
      <c r="AN32" s="58"/>
      <c r="AO32" s="58"/>
      <c r="AP32" s="58"/>
      <c r="AQ32" s="58"/>
      <c r="AR32" s="58"/>
      <c r="AS32" s="58">
        <f>SUM(AS7:AS31)</f>
        <v>1</v>
      </c>
      <c r="AT32" s="58"/>
      <c r="AU32" s="58"/>
      <c r="AV32" s="58"/>
      <c r="AW32" s="58"/>
      <c r="AX32" s="58"/>
      <c r="AY32" s="58">
        <f>SUM(AY7:AY31)</f>
        <v>2</v>
      </c>
      <c r="AZ32" s="58"/>
      <c r="BA32" s="58"/>
      <c r="BB32" s="58"/>
      <c r="BC32" s="58"/>
      <c r="BD32" s="58"/>
      <c r="BE32" s="58">
        <f>SUM(BE7:BE31)</f>
        <v>9</v>
      </c>
      <c r="BF32" s="58">
        <f>COUNTIF(BF7:BF31,"*")</f>
        <v>4</v>
      </c>
    </row>
    <row r="33" spans="1:58" ht="15.75" x14ac:dyDescent="0.25">
      <c r="A33" s="21">
        <f t="shared" ref="A33:A113" si="10">A6+1</f>
        <v>2</v>
      </c>
      <c r="B33" s="80" t="str">
        <f>"Буква (или иное название) класса "&amp;A33&amp;":"</f>
        <v>Буква (или иное название) класса 2:</v>
      </c>
      <c r="C33" s="90"/>
      <c r="D33" s="85" t="s">
        <v>85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1"/>
      <c r="BF33" s="64"/>
    </row>
    <row r="34" spans="1:58" ht="15.75" x14ac:dyDescent="0.25">
      <c r="A34" s="21">
        <f t="shared" si="10"/>
        <v>2</v>
      </c>
      <c r="B34" s="26" t="s">
        <v>72</v>
      </c>
      <c r="C34" s="41" t="s">
        <v>93</v>
      </c>
      <c r="D34" s="26"/>
      <c r="E34" s="26"/>
      <c r="F34" s="26" t="s">
        <v>49</v>
      </c>
      <c r="G34" s="47"/>
      <c r="H34" s="47"/>
      <c r="I34" s="48">
        <f t="shared" ref="I34:I58" si="11">COUNTA(D34:H34)</f>
        <v>1</v>
      </c>
      <c r="J34" s="26"/>
      <c r="K34" s="26"/>
      <c r="L34" s="26"/>
      <c r="M34" s="47" t="s">
        <v>49</v>
      </c>
      <c r="N34" s="47"/>
      <c r="O34" s="48">
        <f t="shared" ref="O34:O58" si="12">COUNTA(J34:N34)</f>
        <v>1</v>
      </c>
      <c r="P34" s="26"/>
      <c r="Q34" s="26" t="s">
        <v>49</v>
      </c>
      <c r="R34" s="26"/>
      <c r="S34" s="47"/>
      <c r="T34" s="47"/>
      <c r="U34" s="48">
        <f t="shared" ref="U34:U58" si="13">COUNTA(P34:T34)</f>
        <v>1</v>
      </c>
      <c r="V34" s="26" t="s">
        <v>49</v>
      </c>
      <c r="W34" s="26"/>
      <c r="X34" s="26"/>
      <c r="Y34" s="47" t="s">
        <v>49</v>
      </c>
      <c r="Z34" s="47"/>
      <c r="AA34" s="48">
        <f t="shared" ref="AA34:AA58" si="14">COUNTA(V34:Z34)</f>
        <v>2</v>
      </c>
      <c r="AB34" s="26"/>
      <c r="AC34" s="26"/>
      <c r="AD34" s="26"/>
      <c r="AE34" s="47"/>
      <c r="AF34" s="47"/>
      <c r="AG34" s="48">
        <f t="shared" ref="AG34:AG58" si="15">COUNTA(AB34:AF34)</f>
        <v>0</v>
      </c>
      <c r="AH34" s="26"/>
      <c r="AI34" s="26"/>
      <c r="AJ34" s="26"/>
      <c r="AK34" s="47"/>
      <c r="AL34" s="47"/>
      <c r="AM34" s="48">
        <f t="shared" ref="AM34:AM58" si="16">COUNTA(AH34:AL34)</f>
        <v>0</v>
      </c>
      <c r="AN34" s="26"/>
      <c r="AO34" s="26"/>
      <c r="AP34" s="26"/>
      <c r="AQ34" s="47"/>
      <c r="AR34" s="47"/>
      <c r="AS34" s="48">
        <f t="shared" ref="AS34:AS58" si="17">COUNTA(AN34:AR34)</f>
        <v>0</v>
      </c>
      <c r="AT34" s="26"/>
      <c r="AU34" s="26"/>
      <c r="AV34" s="26"/>
      <c r="AW34" s="47"/>
      <c r="AX34" s="47"/>
      <c r="AY34" s="48">
        <f t="shared" ref="AY34:AY58" si="18">COUNTA(AT34:AX34)</f>
        <v>0</v>
      </c>
      <c r="AZ34" s="26"/>
      <c r="BA34" s="26"/>
      <c r="BB34" s="26"/>
      <c r="BC34" s="47"/>
      <c r="BD34" s="49"/>
      <c r="BE34" s="48">
        <f t="shared" ref="BE34:BE58" si="19">COUNTA(AZ34:BD34)</f>
        <v>0</v>
      </c>
      <c r="BF34" s="40"/>
    </row>
    <row r="35" spans="1:58" ht="15.75" x14ac:dyDescent="0.25">
      <c r="A35" s="21">
        <f t="shared" si="10"/>
        <v>2</v>
      </c>
      <c r="B35" s="26" t="s">
        <v>94</v>
      </c>
      <c r="C35" s="41" t="s">
        <v>93</v>
      </c>
      <c r="D35" s="26"/>
      <c r="E35" s="26"/>
      <c r="F35" s="26"/>
      <c r="G35" s="47"/>
      <c r="H35" s="47"/>
      <c r="I35" s="48">
        <f t="shared" si="11"/>
        <v>0</v>
      </c>
      <c r="J35" s="26"/>
      <c r="K35" s="26"/>
      <c r="L35" s="26"/>
      <c r="M35" s="47"/>
      <c r="N35" s="47"/>
      <c r="O35" s="48">
        <f t="shared" si="12"/>
        <v>0</v>
      </c>
      <c r="P35" s="26"/>
      <c r="Q35" s="26"/>
      <c r="R35" s="26"/>
      <c r="S35" s="47"/>
      <c r="T35" s="47"/>
      <c r="U35" s="48">
        <f t="shared" si="13"/>
        <v>0</v>
      </c>
      <c r="V35" s="26"/>
      <c r="W35" s="26"/>
      <c r="X35" s="26"/>
      <c r="Y35" s="47"/>
      <c r="Z35" s="47"/>
      <c r="AA35" s="48">
        <f t="shared" si="14"/>
        <v>0</v>
      </c>
      <c r="AB35" s="26"/>
      <c r="AC35" s="26" t="s">
        <v>49</v>
      </c>
      <c r="AD35" s="26"/>
      <c r="AE35" s="47"/>
      <c r="AF35" s="47"/>
      <c r="AG35" s="48">
        <f t="shared" si="15"/>
        <v>1</v>
      </c>
      <c r="AH35" s="26"/>
      <c r="AI35" s="26"/>
      <c r="AJ35" s="26"/>
      <c r="AK35" s="47"/>
      <c r="AL35" s="47"/>
      <c r="AM35" s="48">
        <f t="shared" si="16"/>
        <v>0</v>
      </c>
      <c r="AN35" s="26"/>
      <c r="AO35" s="26"/>
      <c r="AP35" s="26"/>
      <c r="AQ35" s="47"/>
      <c r="AR35" s="47"/>
      <c r="AS35" s="48">
        <f t="shared" si="17"/>
        <v>0</v>
      </c>
      <c r="AT35" s="26"/>
      <c r="AU35" s="26"/>
      <c r="AV35" s="26"/>
      <c r="AW35" s="47" t="s">
        <v>49</v>
      </c>
      <c r="AX35" s="47"/>
      <c r="AY35" s="48">
        <f t="shared" si="18"/>
        <v>1</v>
      </c>
      <c r="AZ35" s="26"/>
      <c r="BA35" s="26"/>
      <c r="BB35" s="26"/>
      <c r="BC35" s="47"/>
      <c r="BD35" s="49"/>
      <c r="BE35" s="48">
        <f t="shared" si="19"/>
        <v>0</v>
      </c>
      <c r="BF35" s="40"/>
    </row>
    <row r="36" spans="1:58" ht="15.75" x14ac:dyDescent="0.25">
      <c r="A36" s="21">
        <f t="shared" si="10"/>
        <v>2</v>
      </c>
      <c r="B36" s="26" t="s">
        <v>74</v>
      </c>
      <c r="C36" s="41" t="s">
        <v>93</v>
      </c>
      <c r="D36" s="26"/>
      <c r="E36" s="26"/>
      <c r="F36" s="26"/>
      <c r="G36" s="47"/>
      <c r="H36" s="47"/>
      <c r="I36" s="48">
        <f t="shared" si="11"/>
        <v>0</v>
      </c>
      <c r="J36" s="26"/>
      <c r="K36" s="26"/>
      <c r="L36" s="26"/>
      <c r="M36" s="47"/>
      <c r="N36" s="47"/>
      <c r="O36" s="48">
        <f t="shared" si="12"/>
        <v>0</v>
      </c>
      <c r="P36" s="26"/>
      <c r="Q36" s="26"/>
      <c r="R36" s="26"/>
      <c r="S36" s="47"/>
      <c r="T36" s="47"/>
      <c r="U36" s="48">
        <f t="shared" si="13"/>
        <v>0</v>
      </c>
      <c r="V36" s="26"/>
      <c r="W36" s="26"/>
      <c r="X36" s="26"/>
      <c r="Y36" s="47"/>
      <c r="Z36" s="47"/>
      <c r="AA36" s="48">
        <f t="shared" si="14"/>
        <v>0</v>
      </c>
      <c r="AB36" s="26"/>
      <c r="AC36" s="26"/>
      <c r="AD36" s="26"/>
      <c r="AE36" s="47"/>
      <c r="AF36" s="47"/>
      <c r="AG36" s="48">
        <f t="shared" si="15"/>
        <v>0</v>
      </c>
      <c r="AH36" s="26"/>
      <c r="AI36" s="26"/>
      <c r="AJ36" s="26"/>
      <c r="AK36" s="47"/>
      <c r="AL36" s="47"/>
      <c r="AM36" s="48">
        <f t="shared" si="16"/>
        <v>0</v>
      </c>
      <c r="AN36" s="26"/>
      <c r="AO36" s="26"/>
      <c r="AP36" s="26"/>
      <c r="AQ36" s="47"/>
      <c r="AR36" s="47"/>
      <c r="AS36" s="48">
        <f t="shared" si="17"/>
        <v>0</v>
      </c>
      <c r="AT36" s="26"/>
      <c r="AU36" s="26"/>
      <c r="AV36" s="26"/>
      <c r="AW36" s="47"/>
      <c r="AX36" s="47"/>
      <c r="AY36" s="48">
        <f t="shared" si="18"/>
        <v>0</v>
      </c>
      <c r="AZ36" s="26"/>
      <c r="BA36" s="26"/>
      <c r="BB36" s="26"/>
      <c r="BC36" s="47"/>
      <c r="BD36" s="49"/>
      <c r="BE36" s="48">
        <f t="shared" si="19"/>
        <v>0</v>
      </c>
      <c r="BF36" s="40"/>
    </row>
    <row r="37" spans="1:58" ht="15.75" x14ac:dyDescent="0.25">
      <c r="A37" s="21">
        <f t="shared" si="10"/>
        <v>2</v>
      </c>
      <c r="B37" s="26" t="s">
        <v>95</v>
      </c>
      <c r="C37" s="41" t="s">
        <v>93</v>
      </c>
      <c r="D37" s="26"/>
      <c r="E37" s="26"/>
      <c r="F37" s="26"/>
      <c r="G37" s="47"/>
      <c r="H37" s="47"/>
      <c r="I37" s="48">
        <f t="shared" si="11"/>
        <v>0</v>
      </c>
      <c r="J37" s="26"/>
      <c r="K37" s="26"/>
      <c r="L37" s="26"/>
      <c r="M37" s="47"/>
      <c r="N37" s="47"/>
      <c r="O37" s="48">
        <f t="shared" si="12"/>
        <v>0</v>
      </c>
      <c r="P37" s="26"/>
      <c r="Q37" s="26"/>
      <c r="R37" s="26"/>
      <c r="S37" s="47"/>
      <c r="T37" s="47"/>
      <c r="U37" s="48">
        <f t="shared" si="13"/>
        <v>0</v>
      </c>
      <c r="V37" s="26"/>
      <c r="W37" s="26"/>
      <c r="X37" s="26"/>
      <c r="Y37" s="47"/>
      <c r="Z37" s="47"/>
      <c r="AA37" s="48">
        <f t="shared" si="14"/>
        <v>0</v>
      </c>
      <c r="AB37" s="26"/>
      <c r="AC37" s="26"/>
      <c r="AD37" s="26"/>
      <c r="AE37" s="47"/>
      <c r="AF37" s="47"/>
      <c r="AG37" s="48">
        <f t="shared" si="15"/>
        <v>0</v>
      </c>
      <c r="AH37" s="26"/>
      <c r="AI37" s="26"/>
      <c r="AJ37" s="26"/>
      <c r="AK37" s="47"/>
      <c r="AL37" s="47"/>
      <c r="AM37" s="48">
        <f t="shared" si="16"/>
        <v>0</v>
      </c>
      <c r="AN37" s="26"/>
      <c r="AO37" s="26"/>
      <c r="AP37" s="26"/>
      <c r="AQ37" s="47"/>
      <c r="AR37" s="47"/>
      <c r="AS37" s="48">
        <f t="shared" si="17"/>
        <v>0</v>
      </c>
      <c r="AT37" s="26"/>
      <c r="AU37" s="26"/>
      <c r="AV37" s="26"/>
      <c r="AW37" s="47"/>
      <c r="AX37" s="47"/>
      <c r="AY37" s="48">
        <f t="shared" si="18"/>
        <v>0</v>
      </c>
      <c r="AZ37" s="26"/>
      <c r="BA37" s="26"/>
      <c r="BB37" s="26"/>
      <c r="BC37" s="47"/>
      <c r="BD37" s="49"/>
      <c r="BE37" s="48">
        <f t="shared" si="19"/>
        <v>0</v>
      </c>
      <c r="BF37" s="40"/>
    </row>
    <row r="38" spans="1:58" ht="15.75" x14ac:dyDescent="0.25">
      <c r="A38" s="21">
        <f t="shared" si="10"/>
        <v>2</v>
      </c>
      <c r="B38" s="26" t="s">
        <v>76</v>
      </c>
      <c r="C38" s="41" t="s">
        <v>93</v>
      </c>
      <c r="D38" s="26"/>
      <c r="E38" s="26"/>
      <c r="F38" s="26"/>
      <c r="G38" s="47" t="s">
        <v>49</v>
      </c>
      <c r="H38" s="47"/>
      <c r="I38" s="48">
        <f t="shared" si="11"/>
        <v>1</v>
      </c>
      <c r="J38" s="26"/>
      <c r="K38" s="26"/>
      <c r="L38" s="26"/>
      <c r="M38" s="47"/>
      <c r="N38" s="47"/>
      <c r="O38" s="48">
        <f t="shared" si="12"/>
        <v>0</v>
      </c>
      <c r="P38" s="26"/>
      <c r="Q38" s="26"/>
      <c r="R38" s="26"/>
      <c r="S38" s="47" t="s">
        <v>49</v>
      </c>
      <c r="T38" s="47"/>
      <c r="U38" s="48">
        <f t="shared" si="13"/>
        <v>1</v>
      </c>
      <c r="V38" s="26"/>
      <c r="W38" s="26"/>
      <c r="X38" s="26"/>
      <c r="Y38" s="47"/>
      <c r="Z38" s="47"/>
      <c r="AA38" s="48">
        <f t="shared" si="14"/>
        <v>0</v>
      </c>
      <c r="AB38" s="26"/>
      <c r="AC38" s="26"/>
      <c r="AD38" s="26"/>
      <c r="AE38" s="47"/>
      <c r="AF38" s="47"/>
      <c r="AG38" s="48">
        <f t="shared" si="15"/>
        <v>0</v>
      </c>
      <c r="AH38" s="26"/>
      <c r="AI38" s="26"/>
      <c r="AJ38" s="26"/>
      <c r="AK38" s="47" t="s">
        <v>49</v>
      </c>
      <c r="AL38" s="47"/>
      <c r="AM38" s="48">
        <f t="shared" si="16"/>
        <v>1</v>
      </c>
      <c r="AN38" s="26"/>
      <c r="AO38" s="26"/>
      <c r="AP38" s="26"/>
      <c r="AQ38" s="47"/>
      <c r="AR38" s="47"/>
      <c r="AS38" s="48">
        <f t="shared" si="17"/>
        <v>0</v>
      </c>
      <c r="AT38" s="26"/>
      <c r="AU38" s="26"/>
      <c r="AV38" s="26"/>
      <c r="AW38" s="47"/>
      <c r="AX38" s="47"/>
      <c r="AY38" s="48">
        <f t="shared" si="18"/>
        <v>0</v>
      </c>
      <c r="AZ38" s="26"/>
      <c r="BA38" s="26"/>
      <c r="BB38" s="26" t="s">
        <v>49</v>
      </c>
      <c r="BC38" s="47"/>
      <c r="BD38" s="49"/>
      <c r="BE38" s="48">
        <f t="shared" si="19"/>
        <v>1</v>
      </c>
      <c r="BF38" s="40"/>
    </row>
    <row r="39" spans="1:58" ht="15.75" x14ac:dyDescent="0.25">
      <c r="A39" s="21">
        <f t="shared" si="10"/>
        <v>2</v>
      </c>
      <c r="B39" s="26" t="s">
        <v>96</v>
      </c>
      <c r="C39" s="41" t="s">
        <v>93</v>
      </c>
      <c r="D39" s="26"/>
      <c r="E39" s="26"/>
      <c r="F39" s="26"/>
      <c r="G39" s="47"/>
      <c r="H39" s="47"/>
      <c r="I39" s="48">
        <f t="shared" si="11"/>
        <v>0</v>
      </c>
      <c r="J39" s="26"/>
      <c r="K39" s="26"/>
      <c r="L39" s="26"/>
      <c r="M39" s="47"/>
      <c r="N39" s="47"/>
      <c r="O39" s="48">
        <f t="shared" si="12"/>
        <v>0</v>
      </c>
      <c r="P39" s="26"/>
      <c r="Q39" s="26"/>
      <c r="R39" s="26"/>
      <c r="S39" s="47"/>
      <c r="T39" s="47"/>
      <c r="U39" s="48">
        <f t="shared" si="13"/>
        <v>0</v>
      </c>
      <c r="V39" s="26"/>
      <c r="W39" s="26"/>
      <c r="X39" s="26"/>
      <c r="Y39" s="47"/>
      <c r="Z39" s="47"/>
      <c r="AA39" s="48">
        <f t="shared" si="14"/>
        <v>0</v>
      </c>
      <c r="AB39" s="26"/>
      <c r="AC39" s="26"/>
      <c r="AD39" s="26"/>
      <c r="AE39" s="47"/>
      <c r="AF39" s="47"/>
      <c r="AG39" s="48">
        <f t="shared" si="15"/>
        <v>0</v>
      </c>
      <c r="AH39" s="26"/>
      <c r="AI39" s="26"/>
      <c r="AJ39" s="26"/>
      <c r="AK39" s="47"/>
      <c r="AL39" s="47"/>
      <c r="AM39" s="48">
        <f t="shared" si="16"/>
        <v>0</v>
      </c>
      <c r="AN39" s="26"/>
      <c r="AO39" s="26"/>
      <c r="AP39" s="26"/>
      <c r="AQ39" s="47"/>
      <c r="AR39" s="47"/>
      <c r="AS39" s="48">
        <f t="shared" si="17"/>
        <v>0</v>
      </c>
      <c r="AT39" s="26"/>
      <c r="AU39" s="26"/>
      <c r="AV39" s="26"/>
      <c r="AW39" s="47"/>
      <c r="AX39" s="47"/>
      <c r="AY39" s="48">
        <f t="shared" si="18"/>
        <v>0</v>
      </c>
      <c r="AZ39" s="26"/>
      <c r="BA39" s="26"/>
      <c r="BB39" s="26"/>
      <c r="BC39" s="47"/>
      <c r="BD39" s="49"/>
      <c r="BE39" s="48">
        <f t="shared" si="19"/>
        <v>0</v>
      </c>
      <c r="BF39" s="40"/>
    </row>
    <row r="40" spans="1:58" ht="15.75" x14ac:dyDescent="0.25">
      <c r="A40" s="21">
        <f t="shared" si="10"/>
        <v>2</v>
      </c>
      <c r="B40" s="26" t="s">
        <v>77</v>
      </c>
      <c r="C40" s="41" t="s">
        <v>93</v>
      </c>
      <c r="D40" s="26" t="s">
        <v>49</v>
      </c>
      <c r="E40" s="26"/>
      <c r="F40" s="26"/>
      <c r="G40" s="47"/>
      <c r="H40" s="47" t="s">
        <v>49</v>
      </c>
      <c r="I40" s="48">
        <f t="shared" si="11"/>
        <v>2</v>
      </c>
      <c r="J40" s="26"/>
      <c r="K40" s="26"/>
      <c r="L40" s="26"/>
      <c r="M40" s="47" t="s">
        <v>49</v>
      </c>
      <c r="N40" s="47"/>
      <c r="O40" s="48">
        <f t="shared" si="12"/>
        <v>1</v>
      </c>
      <c r="P40" s="26"/>
      <c r="Q40" s="26"/>
      <c r="R40" s="26"/>
      <c r="S40" s="47" t="s">
        <v>49</v>
      </c>
      <c r="T40" s="47"/>
      <c r="U40" s="48">
        <f t="shared" si="13"/>
        <v>1</v>
      </c>
      <c r="V40" s="26"/>
      <c r="W40" s="26"/>
      <c r="X40" s="26" t="s">
        <v>49</v>
      </c>
      <c r="Y40" s="47"/>
      <c r="Z40" s="47"/>
      <c r="AA40" s="48">
        <f t="shared" si="14"/>
        <v>1</v>
      </c>
      <c r="AB40" s="26"/>
      <c r="AC40" s="26"/>
      <c r="AD40" s="26" t="s">
        <v>49</v>
      </c>
      <c r="AE40" s="47"/>
      <c r="AF40" s="47"/>
      <c r="AG40" s="48">
        <f t="shared" si="15"/>
        <v>1</v>
      </c>
      <c r="AH40" s="26"/>
      <c r="AI40" s="26" t="s">
        <v>49</v>
      </c>
      <c r="AJ40" s="26"/>
      <c r="AK40" s="47"/>
      <c r="AL40" s="47" t="s">
        <v>49</v>
      </c>
      <c r="AM40" s="48">
        <f t="shared" si="16"/>
        <v>2</v>
      </c>
      <c r="AN40" s="26"/>
      <c r="AO40" s="26"/>
      <c r="AP40" s="26"/>
      <c r="AQ40" s="47" t="s">
        <v>49</v>
      </c>
      <c r="AR40" s="47"/>
      <c r="AS40" s="48">
        <f t="shared" si="17"/>
        <v>1</v>
      </c>
      <c r="AT40" s="26"/>
      <c r="AU40" s="26"/>
      <c r="AV40" s="26" t="s">
        <v>49</v>
      </c>
      <c r="AW40" s="47"/>
      <c r="AX40" s="47"/>
      <c r="AY40" s="48">
        <f t="shared" si="18"/>
        <v>1</v>
      </c>
      <c r="AZ40" s="26"/>
      <c r="BA40" s="26" t="s">
        <v>47</v>
      </c>
      <c r="BB40" s="26"/>
      <c r="BC40" s="47"/>
      <c r="BD40" s="49"/>
      <c r="BE40" s="48">
        <f t="shared" si="19"/>
        <v>1</v>
      </c>
      <c r="BF40" s="40" t="s">
        <v>49</v>
      </c>
    </row>
    <row r="41" spans="1:58" ht="15.75" x14ac:dyDescent="0.25">
      <c r="A41" s="21">
        <f t="shared" si="10"/>
        <v>2</v>
      </c>
      <c r="B41" s="26" t="s">
        <v>97</v>
      </c>
      <c r="C41" s="41" t="s">
        <v>93</v>
      </c>
      <c r="D41" s="26"/>
      <c r="E41" s="26"/>
      <c r="F41" s="26"/>
      <c r="G41" s="47"/>
      <c r="H41" s="47"/>
      <c r="I41" s="48">
        <f t="shared" si="11"/>
        <v>0</v>
      </c>
      <c r="J41" s="26"/>
      <c r="K41" s="26"/>
      <c r="L41" s="26"/>
      <c r="M41" s="47"/>
      <c r="N41" s="47"/>
      <c r="O41" s="48">
        <f t="shared" si="12"/>
        <v>0</v>
      </c>
      <c r="P41" s="26"/>
      <c r="Q41" s="26"/>
      <c r="R41" s="26"/>
      <c r="S41" s="47"/>
      <c r="T41" s="47"/>
      <c r="U41" s="48">
        <f t="shared" si="13"/>
        <v>0</v>
      </c>
      <c r="V41" s="26"/>
      <c r="W41" s="26"/>
      <c r="X41" s="26"/>
      <c r="Y41" s="47"/>
      <c r="Z41" s="47"/>
      <c r="AA41" s="48">
        <f t="shared" si="14"/>
        <v>0</v>
      </c>
      <c r="AB41" s="26"/>
      <c r="AC41" s="26"/>
      <c r="AD41" s="26"/>
      <c r="AE41" s="47"/>
      <c r="AF41" s="47"/>
      <c r="AG41" s="48">
        <f t="shared" si="15"/>
        <v>0</v>
      </c>
      <c r="AH41" s="26"/>
      <c r="AI41" s="26"/>
      <c r="AJ41" s="26"/>
      <c r="AK41" s="47"/>
      <c r="AL41" s="47"/>
      <c r="AM41" s="48">
        <f t="shared" si="16"/>
        <v>0</v>
      </c>
      <c r="AN41" s="26"/>
      <c r="AO41" s="26"/>
      <c r="AP41" s="26"/>
      <c r="AQ41" s="47"/>
      <c r="AR41" s="47"/>
      <c r="AS41" s="48">
        <f t="shared" si="17"/>
        <v>0</v>
      </c>
      <c r="AT41" s="26"/>
      <c r="AU41" s="26"/>
      <c r="AV41" s="26"/>
      <c r="AW41" s="47"/>
      <c r="AX41" s="47"/>
      <c r="AY41" s="48">
        <f t="shared" si="18"/>
        <v>0</v>
      </c>
      <c r="AZ41" s="26"/>
      <c r="BA41" s="26"/>
      <c r="BB41" s="26"/>
      <c r="BC41" s="47" t="s">
        <v>49</v>
      </c>
      <c r="BD41" s="49"/>
      <c r="BE41" s="48">
        <f t="shared" si="19"/>
        <v>1</v>
      </c>
      <c r="BF41" s="40"/>
    </row>
    <row r="42" spans="1:58" ht="15.75" x14ac:dyDescent="0.25">
      <c r="A42" s="21">
        <f t="shared" si="10"/>
        <v>2</v>
      </c>
      <c r="B42" s="26" t="s">
        <v>98</v>
      </c>
      <c r="C42" s="41" t="s">
        <v>93</v>
      </c>
      <c r="D42" s="26"/>
      <c r="E42" s="26"/>
      <c r="F42" s="26"/>
      <c r="G42" s="47"/>
      <c r="H42" s="47"/>
      <c r="I42" s="48">
        <f t="shared" si="11"/>
        <v>0</v>
      </c>
      <c r="J42" s="26"/>
      <c r="K42" s="26"/>
      <c r="L42" s="26"/>
      <c r="M42" s="47"/>
      <c r="N42" s="47"/>
      <c r="O42" s="48">
        <f t="shared" si="12"/>
        <v>0</v>
      </c>
      <c r="P42" s="26"/>
      <c r="Q42" s="26"/>
      <c r="R42" s="26"/>
      <c r="S42" s="47"/>
      <c r="T42" s="47"/>
      <c r="U42" s="48">
        <f t="shared" si="13"/>
        <v>0</v>
      </c>
      <c r="V42" s="26"/>
      <c r="W42" s="26"/>
      <c r="X42" s="26"/>
      <c r="Y42" s="47"/>
      <c r="Z42" s="47"/>
      <c r="AA42" s="48">
        <f t="shared" si="14"/>
        <v>0</v>
      </c>
      <c r="AB42" s="26"/>
      <c r="AC42" s="26"/>
      <c r="AD42" s="26"/>
      <c r="AE42" s="47"/>
      <c r="AF42" s="47"/>
      <c r="AG42" s="48">
        <f t="shared" si="15"/>
        <v>0</v>
      </c>
      <c r="AH42" s="26"/>
      <c r="AI42" s="26"/>
      <c r="AJ42" s="26"/>
      <c r="AK42" s="47"/>
      <c r="AL42" s="47"/>
      <c r="AM42" s="48">
        <f t="shared" si="16"/>
        <v>0</v>
      </c>
      <c r="AN42" s="26"/>
      <c r="AO42" s="26"/>
      <c r="AP42" s="26"/>
      <c r="AQ42" s="47"/>
      <c r="AR42" s="47"/>
      <c r="AS42" s="48">
        <f t="shared" si="17"/>
        <v>0</v>
      </c>
      <c r="AT42" s="26"/>
      <c r="AU42" s="26"/>
      <c r="AV42" s="26"/>
      <c r="AW42" s="47"/>
      <c r="AX42" s="47"/>
      <c r="AY42" s="48">
        <f t="shared" si="18"/>
        <v>0</v>
      </c>
      <c r="AZ42" s="26"/>
      <c r="BA42" s="26" t="s">
        <v>47</v>
      </c>
      <c r="BB42" s="26"/>
      <c r="BC42" s="47"/>
      <c r="BD42" s="49"/>
      <c r="BE42" s="48">
        <f t="shared" si="19"/>
        <v>1</v>
      </c>
      <c r="BF42" s="40"/>
    </row>
    <row r="43" spans="1:58" ht="15.75" x14ac:dyDescent="0.25">
      <c r="A43" s="21">
        <f t="shared" si="10"/>
        <v>2</v>
      </c>
      <c r="B43" s="26" t="s">
        <v>99</v>
      </c>
      <c r="C43" s="41" t="s">
        <v>93</v>
      </c>
      <c r="D43" s="26"/>
      <c r="E43" s="26"/>
      <c r="F43" s="26"/>
      <c r="G43" s="47"/>
      <c r="H43" s="47"/>
      <c r="I43" s="48">
        <f t="shared" si="11"/>
        <v>0</v>
      </c>
      <c r="J43" s="26"/>
      <c r="K43" s="26"/>
      <c r="L43" s="26"/>
      <c r="M43" s="47"/>
      <c r="N43" s="47"/>
      <c r="O43" s="48">
        <f t="shared" si="12"/>
        <v>0</v>
      </c>
      <c r="P43" s="26"/>
      <c r="Q43" s="26"/>
      <c r="R43" s="26"/>
      <c r="S43" s="47"/>
      <c r="T43" s="47"/>
      <c r="U43" s="48">
        <f t="shared" si="13"/>
        <v>0</v>
      </c>
      <c r="V43" s="26"/>
      <c r="W43" s="26"/>
      <c r="X43" s="26"/>
      <c r="Y43" s="47"/>
      <c r="Z43" s="47"/>
      <c r="AA43" s="48">
        <f t="shared" si="14"/>
        <v>0</v>
      </c>
      <c r="AB43" s="26"/>
      <c r="AC43" s="26"/>
      <c r="AD43" s="26"/>
      <c r="AE43" s="47"/>
      <c r="AF43" s="47"/>
      <c r="AG43" s="48">
        <f t="shared" si="15"/>
        <v>0</v>
      </c>
      <c r="AH43" s="26"/>
      <c r="AI43" s="26"/>
      <c r="AJ43" s="26"/>
      <c r="AK43" s="47"/>
      <c r="AL43" s="47"/>
      <c r="AM43" s="48">
        <f t="shared" si="16"/>
        <v>0</v>
      </c>
      <c r="AN43" s="26"/>
      <c r="AO43" s="26"/>
      <c r="AP43" s="26"/>
      <c r="AQ43" s="47"/>
      <c r="AR43" s="47"/>
      <c r="AS43" s="48">
        <f t="shared" si="17"/>
        <v>0</v>
      </c>
      <c r="AT43" s="26"/>
      <c r="AU43" s="26"/>
      <c r="AV43" s="26"/>
      <c r="AW43" s="47"/>
      <c r="AX43" s="47"/>
      <c r="AY43" s="48">
        <f t="shared" si="18"/>
        <v>0</v>
      </c>
      <c r="AZ43" s="26"/>
      <c r="BA43" s="26"/>
      <c r="BB43" s="26"/>
      <c r="BC43" s="47"/>
      <c r="BD43" s="49"/>
      <c r="BE43" s="48">
        <f t="shared" si="19"/>
        <v>0</v>
      </c>
      <c r="BF43" s="40"/>
    </row>
    <row r="44" spans="1:58" ht="15.75" x14ac:dyDescent="0.25">
      <c r="A44" s="21">
        <f t="shared" si="10"/>
        <v>2</v>
      </c>
      <c r="B44" s="26" t="s">
        <v>100</v>
      </c>
      <c r="C44" s="41" t="s">
        <v>93</v>
      </c>
      <c r="D44" s="26"/>
      <c r="E44" s="26"/>
      <c r="F44" s="26"/>
      <c r="G44" s="47"/>
      <c r="H44" s="47"/>
      <c r="I44" s="48">
        <f t="shared" si="11"/>
        <v>0</v>
      </c>
      <c r="J44" s="26"/>
      <c r="K44" s="26"/>
      <c r="L44" s="26"/>
      <c r="M44" s="47"/>
      <c r="N44" s="47"/>
      <c r="O44" s="48">
        <f t="shared" si="12"/>
        <v>0</v>
      </c>
      <c r="P44" s="26"/>
      <c r="Q44" s="26"/>
      <c r="R44" s="26"/>
      <c r="S44" s="47"/>
      <c r="T44" s="47"/>
      <c r="U44" s="48">
        <f t="shared" si="13"/>
        <v>0</v>
      </c>
      <c r="V44" s="26"/>
      <c r="W44" s="26"/>
      <c r="X44" s="26"/>
      <c r="Y44" s="47"/>
      <c r="Z44" s="47"/>
      <c r="AA44" s="48">
        <f t="shared" si="14"/>
        <v>0</v>
      </c>
      <c r="AB44" s="26"/>
      <c r="AC44" s="26"/>
      <c r="AD44" s="26"/>
      <c r="AE44" s="47"/>
      <c r="AF44" s="47"/>
      <c r="AG44" s="48">
        <f t="shared" si="15"/>
        <v>0</v>
      </c>
      <c r="AH44" s="26"/>
      <c r="AI44" s="26"/>
      <c r="AJ44" s="26"/>
      <c r="AK44" s="47"/>
      <c r="AL44" s="47"/>
      <c r="AM44" s="48">
        <f t="shared" si="16"/>
        <v>0</v>
      </c>
      <c r="AN44" s="26"/>
      <c r="AO44" s="26"/>
      <c r="AP44" s="26"/>
      <c r="AQ44" s="47"/>
      <c r="AR44" s="47"/>
      <c r="AS44" s="48">
        <f t="shared" si="17"/>
        <v>0</v>
      </c>
      <c r="AT44" s="26"/>
      <c r="AU44" s="26"/>
      <c r="AV44" s="26"/>
      <c r="AW44" s="47"/>
      <c r="AX44" s="47"/>
      <c r="AY44" s="48">
        <f t="shared" si="18"/>
        <v>0</v>
      </c>
      <c r="AZ44" s="26"/>
      <c r="BA44" s="26" t="s">
        <v>47</v>
      </c>
      <c r="BB44" s="26"/>
      <c r="BC44" s="47"/>
      <c r="BD44" s="49"/>
      <c r="BE44" s="48">
        <f t="shared" si="19"/>
        <v>1</v>
      </c>
      <c r="BF44" s="40" t="s">
        <v>49</v>
      </c>
    </row>
    <row r="45" spans="1:58" ht="15.75" x14ac:dyDescent="0.25">
      <c r="A45" s="21">
        <f t="shared" si="10"/>
        <v>2</v>
      </c>
      <c r="B45" s="26" t="s">
        <v>101</v>
      </c>
      <c r="C45" s="41" t="s">
        <v>93</v>
      </c>
      <c r="D45" s="26"/>
      <c r="E45" s="26"/>
      <c r="F45" s="26"/>
      <c r="G45" s="47"/>
      <c r="H45" s="47"/>
      <c r="I45" s="48">
        <f t="shared" si="11"/>
        <v>0</v>
      </c>
      <c r="J45" s="26"/>
      <c r="K45" s="26"/>
      <c r="L45" s="26"/>
      <c r="M45" s="47"/>
      <c r="N45" s="47"/>
      <c r="O45" s="48">
        <f t="shared" si="12"/>
        <v>0</v>
      </c>
      <c r="P45" s="26"/>
      <c r="Q45" s="26"/>
      <c r="R45" s="26"/>
      <c r="S45" s="47"/>
      <c r="T45" s="47"/>
      <c r="U45" s="48">
        <f t="shared" si="13"/>
        <v>0</v>
      </c>
      <c r="V45" s="26"/>
      <c r="W45" s="26"/>
      <c r="X45" s="26"/>
      <c r="Y45" s="47"/>
      <c r="Z45" s="47"/>
      <c r="AA45" s="48">
        <f t="shared" si="14"/>
        <v>0</v>
      </c>
      <c r="AB45" s="26"/>
      <c r="AC45" s="26"/>
      <c r="AD45" s="26"/>
      <c r="AE45" s="47"/>
      <c r="AF45" s="47"/>
      <c r="AG45" s="48">
        <f t="shared" si="15"/>
        <v>0</v>
      </c>
      <c r="AH45" s="26"/>
      <c r="AI45" s="26"/>
      <c r="AJ45" s="26"/>
      <c r="AK45" s="47"/>
      <c r="AL45" s="47"/>
      <c r="AM45" s="48">
        <f t="shared" si="16"/>
        <v>0</v>
      </c>
      <c r="AN45" s="26"/>
      <c r="AO45" s="26"/>
      <c r="AP45" s="26"/>
      <c r="AQ45" s="47"/>
      <c r="AR45" s="47"/>
      <c r="AS45" s="48">
        <f t="shared" si="17"/>
        <v>0</v>
      </c>
      <c r="AT45" s="26"/>
      <c r="AU45" s="26"/>
      <c r="AV45" s="26"/>
      <c r="AW45" s="47"/>
      <c r="AX45" s="47"/>
      <c r="AY45" s="48">
        <f t="shared" si="18"/>
        <v>0</v>
      </c>
      <c r="AZ45" s="26"/>
      <c r="BA45" s="26"/>
      <c r="BB45" s="26"/>
      <c r="BC45" s="47"/>
      <c r="BD45" s="49"/>
      <c r="BE45" s="48">
        <f t="shared" si="19"/>
        <v>0</v>
      </c>
      <c r="BF45" s="40"/>
    </row>
    <row r="46" spans="1:58" ht="15.75" x14ac:dyDescent="0.25">
      <c r="A46" s="21">
        <f t="shared" si="10"/>
        <v>2</v>
      </c>
      <c r="B46" s="26" t="s">
        <v>102</v>
      </c>
      <c r="C46" s="41" t="s">
        <v>93</v>
      </c>
      <c r="D46" s="26"/>
      <c r="E46" s="26"/>
      <c r="F46" s="26"/>
      <c r="G46" s="47"/>
      <c r="H46" s="47"/>
      <c r="I46" s="48">
        <f t="shared" si="11"/>
        <v>0</v>
      </c>
      <c r="J46" s="26"/>
      <c r="K46" s="26"/>
      <c r="L46" s="26"/>
      <c r="M46" s="47"/>
      <c r="N46" s="47"/>
      <c r="O46" s="48">
        <f t="shared" si="12"/>
        <v>0</v>
      </c>
      <c r="P46" s="26"/>
      <c r="Q46" s="26"/>
      <c r="R46" s="26"/>
      <c r="S46" s="47"/>
      <c r="T46" s="47"/>
      <c r="U46" s="48">
        <f t="shared" si="13"/>
        <v>0</v>
      </c>
      <c r="V46" s="26"/>
      <c r="W46" s="26"/>
      <c r="X46" s="26"/>
      <c r="Y46" s="47"/>
      <c r="Z46" s="47"/>
      <c r="AA46" s="48">
        <f t="shared" si="14"/>
        <v>0</v>
      </c>
      <c r="AB46" s="26"/>
      <c r="AC46" s="26"/>
      <c r="AD46" s="26"/>
      <c r="AE46" s="47"/>
      <c r="AF46" s="47"/>
      <c r="AG46" s="48">
        <f t="shared" si="15"/>
        <v>0</v>
      </c>
      <c r="AH46" s="26"/>
      <c r="AI46" s="26"/>
      <c r="AJ46" s="26"/>
      <c r="AK46" s="47"/>
      <c r="AL46" s="47"/>
      <c r="AM46" s="48">
        <f t="shared" si="16"/>
        <v>0</v>
      </c>
      <c r="AN46" s="26"/>
      <c r="AO46" s="26"/>
      <c r="AP46" s="26"/>
      <c r="AQ46" s="47"/>
      <c r="AR46" s="47"/>
      <c r="AS46" s="48">
        <f t="shared" si="17"/>
        <v>0</v>
      </c>
      <c r="AT46" s="26"/>
      <c r="AU46" s="26"/>
      <c r="AV46" s="26"/>
      <c r="AW46" s="47"/>
      <c r="AX46" s="47"/>
      <c r="AY46" s="48">
        <f t="shared" si="18"/>
        <v>0</v>
      </c>
      <c r="AZ46" s="26"/>
      <c r="BA46" s="26"/>
      <c r="BB46" s="26"/>
      <c r="BC46" s="47"/>
      <c r="BD46" s="49"/>
      <c r="BE46" s="48">
        <f t="shared" si="19"/>
        <v>0</v>
      </c>
      <c r="BF46" s="40"/>
    </row>
    <row r="47" spans="1:58" ht="15.75" x14ac:dyDescent="0.25">
      <c r="A47" s="21">
        <f t="shared" si="10"/>
        <v>2</v>
      </c>
      <c r="B47" s="26" t="s">
        <v>103</v>
      </c>
      <c r="C47" s="41" t="s">
        <v>93</v>
      </c>
      <c r="D47" s="26"/>
      <c r="E47" s="26"/>
      <c r="F47" s="26"/>
      <c r="G47" s="47"/>
      <c r="H47" s="47"/>
      <c r="I47" s="48">
        <f t="shared" si="11"/>
        <v>0</v>
      </c>
      <c r="J47" s="26"/>
      <c r="K47" s="26"/>
      <c r="L47" s="26"/>
      <c r="M47" s="47"/>
      <c r="N47" s="47"/>
      <c r="O47" s="48">
        <f t="shared" si="12"/>
        <v>0</v>
      </c>
      <c r="P47" s="26"/>
      <c r="Q47" s="26"/>
      <c r="R47" s="26"/>
      <c r="S47" s="47"/>
      <c r="T47" s="47"/>
      <c r="U47" s="48">
        <f t="shared" si="13"/>
        <v>0</v>
      </c>
      <c r="V47" s="26"/>
      <c r="W47" s="26"/>
      <c r="X47" s="26"/>
      <c r="Y47" s="47"/>
      <c r="Z47" s="47"/>
      <c r="AA47" s="48">
        <f t="shared" si="14"/>
        <v>0</v>
      </c>
      <c r="AB47" s="26"/>
      <c r="AC47" s="26"/>
      <c r="AD47" s="26"/>
      <c r="AE47" s="47"/>
      <c r="AF47" s="47"/>
      <c r="AG47" s="48">
        <f t="shared" si="15"/>
        <v>0</v>
      </c>
      <c r="AH47" s="26"/>
      <c r="AI47" s="26"/>
      <c r="AJ47" s="26"/>
      <c r="AK47" s="47"/>
      <c r="AL47" s="47"/>
      <c r="AM47" s="48">
        <f t="shared" si="16"/>
        <v>0</v>
      </c>
      <c r="AN47" s="26"/>
      <c r="AO47" s="26"/>
      <c r="AP47" s="26"/>
      <c r="AQ47" s="47"/>
      <c r="AR47" s="47"/>
      <c r="AS47" s="48">
        <f t="shared" si="17"/>
        <v>0</v>
      </c>
      <c r="AT47" s="26"/>
      <c r="AU47" s="26"/>
      <c r="AV47" s="26"/>
      <c r="AW47" s="47"/>
      <c r="AX47" s="47"/>
      <c r="AY47" s="48">
        <f t="shared" si="18"/>
        <v>0</v>
      </c>
      <c r="AZ47" s="26"/>
      <c r="BA47" s="26"/>
      <c r="BB47" s="26"/>
      <c r="BC47" s="47"/>
      <c r="BD47" s="49"/>
      <c r="BE47" s="48">
        <f t="shared" si="19"/>
        <v>0</v>
      </c>
      <c r="BF47" s="40"/>
    </row>
    <row r="48" spans="1:58" ht="15.75" x14ac:dyDescent="0.25">
      <c r="A48" s="21">
        <f t="shared" si="10"/>
        <v>2</v>
      </c>
      <c r="B48" s="26" t="s">
        <v>80</v>
      </c>
      <c r="C48" s="41" t="s">
        <v>93</v>
      </c>
      <c r="D48" s="26"/>
      <c r="E48" s="26"/>
      <c r="F48" s="26"/>
      <c r="G48" s="47"/>
      <c r="H48" s="47"/>
      <c r="I48" s="48">
        <f t="shared" si="11"/>
        <v>0</v>
      </c>
      <c r="J48" s="26"/>
      <c r="K48" s="26"/>
      <c r="L48" s="26"/>
      <c r="M48" s="47"/>
      <c r="N48" s="47"/>
      <c r="O48" s="48">
        <f t="shared" si="12"/>
        <v>0</v>
      </c>
      <c r="P48" s="26"/>
      <c r="Q48" s="26"/>
      <c r="R48" s="26"/>
      <c r="S48" s="47"/>
      <c r="T48" s="47"/>
      <c r="U48" s="48">
        <f t="shared" si="13"/>
        <v>0</v>
      </c>
      <c r="V48" s="26"/>
      <c r="W48" s="26"/>
      <c r="X48" s="26"/>
      <c r="Y48" s="47"/>
      <c r="Z48" s="47"/>
      <c r="AA48" s="48">
        <f t="shared" si="14"/>
        <v>0</v>
      </c>
      <c r="AB48" s="26"/>
      <c r="AC48" s="26"/>
      <c r="AD48" s="26"/>
      <c r="AE48" s="47"/>
      <c r="AF48" s="47"/>
      <c r="AG48" s="48">
        <f t="shared" si="15"/>
        <v>0</v>
      </c>
      <c r="AH48" s="26"/>
      <c r="AI48" s="26"/>
      <c r="AJ48" s="26"/>
      <c r="AK48" s="47"/>
      <c r="AL48" s="47"/>
      <c r="AM48" s="48">
        <f t="shared" si="16"/>
        <v>0</v>
      </c>
      <c r="AN48" s="26"/>
      <c r="AO48" s="26"/>
      <c r="AP48" s="26"/>
      <c r="AQ48" s="47"/>
      <c r="AR48" s="47"/>
      <c r="AS48" s="48">
        <f t="shared" si="17"/>
        <v>0</v>
      </c>
      <c r="AT48" s="26"/>
      <c r="AU48" s="26"/>
      <c r="AV48" s="26"/>
      <c r="AW48" s="47"/>
      <c r="AX48" s="47"/>
      <c r="AY48" s="48">
        <f t="shared" si="18"/>
        <v>0</v>
      </c>
      <c r="AZ48" s="26"/>
      <c r="BA48" s="26" t="s">
        <v>49</v>
      </c>
      <c r="BB48" s="26"/>
      <c r="BC48" s="47"/>
      <c r="BD48" s="49"/>
      <c r="BE48" s="48">
        <f t="shared" si="19"/>
        <v>1</v>
      </c>
      <c r="BF48" s="40"/>
    </row>
    <row r="49" spans="1:58" ht="15.75" x14ac:dyDescent="0.25">
      <c r="A49" s="21">
        <f t="shared" si="10"/>
        <v>2</v>
      </c>
      <c r="B49" s="26" t="s">
        <v>81</v>
      </c>
      <c r="C49" s="41" t="s">
        <v>93</v>
      </c>
      <c r="D49" s="26"/>
      <c r="E49" s="26"/>
      <c r="F49" s="26"/>
      <c r="G49" s="47"/>
      <c r="H49" s="47"/>
      <c r="I49" s="48">
        <f t="shared" si="11"/>
        <v>0</v>
      </c>
      <c r="J49" s="26"/>
      <c r="K49" s="26"/>
      <c r="L49" s="26"/>
      <c r="M49" s="47"/>
      <c r="N49" s="47"/>
      <c r="O49" s="48">
        <f t="shared" si="12"/>
        <v>0</v>
      </c>
      <c r="P49" s="26"/>
      <c r="Q49" s="26"/>
      <c r="R49" s="26"/>
      <c r="S49" s="47"/>
      <c r="T49" s="47"/>
      <c r="U49" s="48">
        <f t="shared" si="13"/>
        <v>0</v>
      </c>
      <c r="V49" s="26"/>
      <c r="W49" s="26"/>
      <c r="X49" s="26"/>
      <c r="Y49" s="47"/>
      <c r="Z49" s="47"/>
      <c r="AA49" s="48">
        <f t="shared" si="14"/>
        <v>0</v>
      </c>
      <c r="AB49" s="26"/>
      <c r="AC49" s="26"/>
      <c r="AD49" s="26"/>
      <c r="AE49" s="47"/>
      <c r="AF49" s="47"/>
      <c r="AG49" s="48">
        <f t="shared" si="15"/>
        <v>0</v>
      </c>
      <c r="AH49" s="26"/>
      <c r="AI49" s="26"/>
      <c r="AJ49" s="26"/>
      <c r="AK49" s="47"/>
      <c r="AL49" s="47"/>
      <c r="AM49" s="48">
        <f t="shared" si="16"/>
        <v>0</v>
      </c>
      <c r="AN49" s="26"/>
      <c r="AO49" s="26"/>
      <c r="AP49" s="26"/>
      <c r="AQ49" s="47"/>
      <c r="AR49" s="47"/>
      <c r="AS49" s="48">
        <f t="shared" si="17"/>
        <v>0</v>
      </c>
      <c r="AT49" s="26"/>
      <c r="AU49" s="26"/>
      <c r="AV49" s="26"/>
      <c r="AW49" s="47"/>
      <c r="AX49" s="47"/>
      <c r="AY49" s="48">
        <f t="shared" si="18"/>
        <v>0</v>
      </c>
      <c r="AZ49" s="26"/>
      <c r="BA49" s="26" t="s">
        <v>49</v>
      </c>
      <c r="BB49" s="26"/>
      <c r="BC49" s="47"/>
      <c r="BD49" s="49"/>
      <c r="BE49" s="48">
        <f t="shared" si="19"/>
        <v>1</v>
      </c>
      <c r="BF49" s="40" t="s">
        <v>49</v>
      </c>
    </row>
    <row r="50" spans="1:58" ht="15.75" x14ac:dyDescent="0.25">
      <c r="A50" s="21">
        <f t="shared" si="10"/>
        <v>2</v>
      </c>
      <c r="B50" s="26" t="s">
        <v>82</v>
      </c>
      <c r="C50" s="41" t="s">
        <v>93</v>
      </c>
      <c r="D50" s="26"/>
      <c r="E50" s="26"/>
      <c r="F50" s="26"/>
      <c r="G50" s="47"/>
      <c r="H50" s="47"/>
      <c r="I50" s="48">
        <f t="shared" si="11"/>
        <v>0</v>
      </c>
      <c r="J50" s="26"/>
      <c r="K50" s="26"/>
      <c r="L50" s="26"/>
      <c r="M50" s="47"/>
      <c r="N50" s="47"/>
      <c r="O50" s="48">
        <f t="shared" si="12"/>
        <v>0</v>
      </c>
      <c r="P50" s="26"/>
      <c r="Q50" s="26"/>
      <c r="R50" s="26"/>
      <c r="S50" s="47"/>
      <c r="T50" s="47"/>
      <c r="U50" s="48">
        <f t="shared" si="13"/>
        <v>0</v>
      </c>
      <c r="V50" s="26"/>
      <c r="W50" s="26"/>
      <c r="X50" s="26"/>
      <c r="Y50" s="47"/>
      <c r="Z50" s="47"/>
      <c r="AA50" s="48">
        <f t="shared" si="14"/>
        <v>0</v>
      </c>
      <c r="AB50" s="26"/>
      <c r="AC50" s="26"/>
      <c r="AD50" s="26"/>
      <c r="AE50" s="47"/>
      <c r="AF50" s="47"/>
      <c r="AG50" s="48">
        <f t="shared" si="15"/>
        <v>0</v>
      </c>
      <c r="AH50" s="26"/>
      <c r="AI50" s="26"/>
      <c r="AJ50" s="26"/>
      <c r="AK50" s="47"/>
      <c r="AL50" s="47"/>
      <c r="AM50" s="48">
        <f t="shared" si="16"/>
        <v>0</v>
      </c>
      <c r="AN50" s="26"/>
      <c r="AO50" s="26"/>
      <c r="AP50" s="26"/>
      <c r="AQ50" s="47"/>
      <c r="AR50" s="47"/>
      <c r="AS50" s="48">
        <f t="shared" si="17"/>
        <v>0</v>
      </c>
      <c r="AT50" s="26"/>
      <c r="AU50" s="26"/>
      <c r="AV50" s="26"/>
      <c r="AW50" s="47"/>
      <c r="AX50" s="47"/>
      <c r="AY50" s="48">
        <f t="shared" si="18"/>
        <v>0</v>
      </c>
      <c r="AZ50" s="26"/>
      <c r="BA50" s="26"/>
      <c r="BB50" s="26" t="s">
        <v>49</v>
      </c>
      <c r="BC50" s="47"/>
      <c r="BD50" s="49"/>
      <c r="BE50" s="48">
        <f t="shared" si="19"/>
        <v>1</v>
      </c>
      <c r="BF50" s="40"/>
    </row>
    <row r="51" spans="1:58" ht="15.75" x14ac:dyDescent="0.25">
      <c r="A51" s="21">
        <f t="shared" si="10"/>
        <v>2</v>
      </c>
      <c r="B51" s="26" t="s">
        <v>83</v>
      </c>
      <c r="C51" s="41" t="s">
        <v>93</v>
      </c>
      <c r="D51" s="26"/>
      <c r="E51" s="26"/>
      <c r="F51" s="26"/>
      <c r="G51" s="47"/>
      <c r="H51" s="47"/>
      <c r="I51" s="48">
        <f t="shared" si="11"/>
        <v>0</v>
      </c>
      <c r="J51" s="26"/>
      <c r="K51" s="26"/>
      <c r="L51" s="26"/>
      <c r="M51" s="47"/>
      <c r="N51" s="47"/>
      <c r="O51" s="48">
        <f t="shared" si="12"/>
        <v>0</v>
      </c>
      <c r="P51" s="26"/>
      <c r="Q51" s="26"/>
      <c r="R51" s="26"/>
      <c r="S51" s="47"/>
      <c r="T51" s="47"/>
      <c r="U51" s="48">
        <f t="shared" si="13"/>
        <v>0</v>
      </c>
      <c r="V51" s="26"/>
      <c r="W51" s="26"/>
      <c r="X51" s="26"/>
      <c r="Y51" s="47"/>
      <c r="Z51" s="47"/>
      <c r="AA51" s="48">
        <f t="shared" si="14"/>
        <v>0</v>
      </c>
      <c r="AB51" s="26"/>
      <c r="AC51" s="26"/>
      <c r="AD51" s="26"/>
      <c r="AE51" s="47"/>
      <c r="AF51" s="47"/>
      <c r="AG51" s="48">
        <f t="shared" si="15"/>
        <v>0</v>
      </c>
      <c r="AH51" s="26"/>
      <c r="AI51" s="26"/>
      <c r="AJ51" s="26"/>
      <c r="AK51" s="47"/>
      <c r="AL51" s="47"/>
      <c r="AM51" s="48">
        <f t="shared" si="16"/>
        <v>0</v>
      </c>
      <c r="AN51" s="26"/>
      <c r="AO51" s="26"/>
      <c r="AP51" s="26"/>
      <c r="AQ51" s="47"/>
      <c r="AR51" s="47"/>
      <c r="AS51" s="48">
        <f t="shared" si="17"/>
        <v>0</v>
      </c>
      <c r="AT51" s="26"/>
      <c r="AU51" s="26"/>
      <c r="AV51" s="26"/>
      <c r="AW51" s="47"/>
      <c r="AX51" s="47"/>
      <c r="AY51" s="48">
        <f t="shared" si="18"/>
        <v>0</v>
      </c>
      <c r="AZ51" s="26"/>
      <c r="BA51" s="26"/>
      <c r="BB51" s="26"/>
      <c r="BC51" s="47"/>
      <c r="BD51" s="49"/>
      <c r="BE51" s="48">
        <f t="shared" si="19"/>
        <v>0</v>
      </c>
      <c r="BF51" s="40"/>
    </row>
    <row r="52" spans="1:58" ht="15.75" x14ac:dyDescent="0.25">
      <c r="A52" s="21">
        <f t="shared" si="10"/>
        <v>2</v>
      </c>
      <c r="B52" s="26" t="s">
        <v>104</v>
      </c>
      <c r="C52" s="41" t="s">
        <v>93</v>
      </c>
      <c r="D52" s="26"/>
      <c r="E52" s="26"/>
      <c r="F52" s="26"/>
      <c r="G52" s="47"/>
      <c r="H52" s="47"/>
      <c r="I52" s="48">
        <f t="shared" si="11"/>
        <v>0</v>
      </c>
      <c r="J52" s="26"/>
      <c r="K52" s="26"/>
      <c r="L52" s="26"/>
      <c r="M52" s="47"/>
      <c r="N52" s="47"/>
      <c r="O52" s="48">
        <f t="shared" si="12"/>
        <v>0</v>
      </c>
      <c r="P52" s="26"/>
      <c r="Q52" s="26"/>
      <c r="R52" s="26"/>
      <c r="S52" s="47"/>
      <c r="T52" s="47"/>
      <c r="U52" s="48">
        <f t="shared" si="13"/>
        <v>0</v>
      </c>
      <c r="V52" s="26"/>
      <c r="W52" s="26"/>
      <c r="X52" s="26"/>
      <c r="Y52" s="47"/>
      <c r="Z52" s="47"/>
      <c r="AA52" s="48">
        <f t="shared" si="14"/>
        <v>0</v>
      </c>
      <c r="AB52" s="26"/>
      <c r="AC52" s="26"/>
      <c r="AD52" s="26"/>
      <c r="AE52" s="47"/>
      <c r="AF52" s="47"/>
      <c r="AG52" s="48">
        <f t="shared" si="15"/>
        <v>0</v>
      </c>
      <c r="AH52" s="26"/>
      <c r="AI52" s="26"/>
      <c r="AJ52" s="26"/>
      <c r="AK52" s="47"/>
      <c r="AL52" s="47"/>
      <c r="AM52" s="48">
        <f t="shared" si="16"/>
        <v>0</v>
      </c>
      <c r="AN52" s="26"/>
      <c r="AO52" s="26"/>
      <c r="AP52" s="26"/>
      <c r="AQ52" s="47"/>
      <c r="AR52" s="47"/>
      <c r="AS52" s="48">
        <f t="shared" si="17"/>
        <v>0</v>
      </c>
      <c r="AT52" s="26"/>
      <c r="AU52" s="26"/>
      <c r="AV52" s="26"/>
      <c r="AW52" s="47"/>
      <c r="AX52" s="47"/>
      <c r="AY52" s="48">
        <f t="shared" si="18"/>
        <v>0</v>
      </c>
      <c r="AZ52" s="26"/>
      <c r="BA52" s="26"/>
      <c r="BB52" s="26"/>
      <c r="BC52" s="47"/>
      <c r="BD52" s="49"/>
      <c r="BE52" s="48">
        <f t="shared" si="19"/>
        <v>0</v>
      </c>
      <c r="BF52" s="40"/>
    </row>
    <row r="53" spans="1:58" ht="15.75" x14ac:dyDescent="0.25">
      <c r="A53" s="21">
        <f t="shared" si="10"/>
        <v>2</v>
      </c>
      <c r="B53" s="50" t="s">
        <v>84</v>
      </c>
      <c r="C53" s="41" t="s">
        <v>93</v>
      </c>
      <c r="D53" s="52"/>
      <c r="E53" s="52"/>
      <c r="F53" s="52"/>
      <c r="G53" s="53"/>
      <c r="H53" s="53"/>
      <c r="I53" s="48">
        <f t="shared" si="11"/>
        <v>0</v>
      </c>
      <c r="J53" s="52"/>
      <c r="K53" s="52"/>
      <c r="L53" s="52"/>
      <c r="M53" s="53"/>
      <c r="N53" s="53"/>
      <c r="O53" s="48">
        <f t="shared" si="12"/>
        <v>0</v>
      </c>
      <c r="P53" s="52"/>
      <c r="Q53" s="52"/>
      <c r="R53" s="52"/>
      <c r="S53" s="53"/>
      <c r="T53" s="53"/>
      <c r="U53" s="48">
        <f t="shared" si="13"/>
        <v>0</v>
      </c>
      <c r="V53" s="52"/>
      <c r="W53" s="52"/>
      <c r="X53" s="52"/>
      <c r="Y53" s="53"/>
      <c r="Z53" s="53"/>
      <c r="AA53" s="48">
        <f t="shared" si="14"/>
        <v>0</v>
      </c>
      <c r="AB53" s="52"/>
      <c r="AC53" s="52"/>
      <c r="AD53" s="52"/>
      <c r="AE53" s="53"/>
      <c r="AF53" s="53"/>
      <c r="AG53" s="48">
        <f t="shared" si="15"/>
        <v>0</v>
      </c>
      <c r="AH53" s="52"/>
      <c r="AI53" s="52"/>
      <c r="AJ53" s="52"/>
      <c r="AK53" s="53"/>
      <c r="AL53" s="53"/>
      <c r="AM53" s="48">
        <f t="shared" si="16"/>
        <v>0</v>
      </c>
      <c r="AN53" s="52"/>
      <c r="AO53" s="52"/>
      <c r="AP53" s="52"/>
      <c r="AQ53" s="53"/>
      <c r="AR53" s="53"/>
      <c r="AS53" s="48">
        <f t="shared" si="17"/>
        <v>0</v>
      </c>
      <c r="AT53" s="52"/>
      <c r="AU53" s="52"/>
      <c r="AV53" s="52"/>
      <c r="AW53" s="53"/>
      <c r="AX53" s="53"/>
      <c r="AY53" s="48">
        <f t="shared" si="18"/>
        <v>0</v>
      </c>
      <c r="AZ53" s="52"/>
      <c r="BA53" s="52"/>
      <c r="BB53" s="52"/>
      <c r="BC53" s="53"/>
      <c r="BD53" s="54"/>
      <c r="BE53" s="48">
        <f t="shared" si="19"/>
        <v>0</v>
      </c>
      <c r="BF53" s="40"/>
    </row>
    <row r="54" spans="1:58" ht="15.75" x14ac:dyDescent="0.25">
      <c r="A54" s="21">
        <f t="shared" si="10"/>
        <v>2</v>
      </c>
      <c r="B54" s="50"/>
      <c r="C54" s="41" t="s">
        <v>93</v>
      </c>
      <c r="D54" s="26"/>
      <c r="E54" s="26"/>
      <c r="F54" s="26"/>
      <c r="G54" s="47"/>
      <c r="H54" s="53"/>
      <c r="I54" s="48">
        <f t="shared" si="11"/>
        <v>0</v>
      </c>
      <c r="J54" s="26"/>
      <c r="K54" s="26"/>
      <c r="L54" s="26"/>
      <c r="M54" s="47"/>
      <c r="N54" s="53"/>
      <c r="O54" s="48">
        <f t="shared" si="12"/>
        <v>0</v>
      </c>
      <c r="P54" s="26"/>
      <c r="Q54" s="26"/>
      <c r="R54" s="26"/>
      <c r="S54" s="47"/>
      <c r="T54" s="53"/>
      <c r="U54" s="48">
        <f t="shared" si="13"/>
        <v>0</v>
      </c>
      <c r="V54" s="26"/>
      <c r="W54" s="26"/>
      <c r="X54" s="26"/>
      <c r="Y54" s="47"/>
      <c r="Z54" s="53"/>
      <c r="AA54" s="48">
        <f t="shared" si="14"/>
        <v>0</v>
      </c>
      <c r="AB54" s="26"/>
      <c r="AC54" s="26"/>
      <c r="AD54" s="26"/>
      <c r="AE54" s="47"/>
      <c r="AF54" s="53"/>
      <c r="AG54" s="48">
        <f t="shared" si="15"/>
        <v>0</v>
      </c>
      <c r="AH54" s="26"/>
      <c r="AI54" s="26"/>
      <c r="AJ54" s="26"/>
      <c r="AK54" s="47"/>
      <c r="AL54" s="53"/>
      <c r="AM54" s="48">
        <f t="shared" si="16"/>
        <v>0</v>
      </c>
      <c r="AN54" s="26"/>
      <c r="AO54" s="26"/>
      <c r="AP54" s="26"/>
      <c r="AQ54" s="47"/>
      <c r="AR54" s="53"/>
      <c r="AS54" s="48">
        <f t="shared" si="17"/>
        <v>0</v>
      </c>
      <c r="AT54" s="26"/>
      <c r="AU54" s="26"/>
      <c r="AV54" s="26"/>
      <c r="AW54" s="47"/>
      <c r="AX54" s="53"/>
      <c r="AY54" s="48">
        <f t="shared" si="18"/>
        <v>0</v>
      </c>
      <c r="AZ54" s="26"/>
      <c r="BA54" s="26"/>
      <c r="BB54" s="26"/>
      <c r="BC54" s="47"/>
      <c r="BD54" s="54"/>
      <c r="BE54" s="48">
        <f t="shared" si="19"/>
        <v>0</v>
      </c>
      <c r="BF54" s="40"/>
    </row>
    <row r="55" spans="1:58" ht="15.75" x14ac:dyDescent="0.25">
      <c r="A55" s="21">
        <f t="shared" si="10"/>
        <v>2</v>
      </c>
      <c r="B55" s="50"/>
      <c r="C55" s="41" t="s">
        <v>93</v>
      </c>
      <c r="D55" s="26"/>
      <c r="E55" s="26"/>
      <c r="F55" s="26"/>
      <c r="G55" s="47"/>
      <c r="H55" s="53"/>
      <c r="I55" s="48">
        <f t="shared" si="11"/>
        <v>0</v>
      </c>
      <c r="J55" s="26"/>
      <c r="K55" s="26"/>
      <c r="L55" s="26"/>
      <c r="M55" s="47"/>
      <c r="N55" s="53"/>
      <c r="O55" s="48">
        <f t="shared" si="12"/>
        <v>0</v>
      </c>
      <c r="P55" s="26"/>
      <c r="Q55" s="26"/>
      <c r="R55" s="26"/>
      <c r="S55" s="47"/>
      <c r="T55" s="53"/>
      <c r="U55" s="48">
        <f t="shared" si="13"/>
        <v>0</v>
      </c>
      <c r="V55" s="26"/>
      <c r="W55" s="26"/>
      <c r="X55" s="26"/>
      <c r="Y55" s="47"/>
      <c r="Z55" s="53"/>
      <c r="AA55" s="48">
        <f t="shared" si="14"/>
        <v>0</v>
      </c>
      <c r="AB55" s="26"/>
      <c r="AC55" s="26"/>
      <c r="AD55" s="26"/>
      <c r="AE55" s="47"/>
      <c r="AF55" s="53"/>
      <c r="AG55" s="48">
        <f t="shared" si="15"/>
        <v>0</v>
      </c>
      <c r="AH55" s="26"/>
      <c r="AI55" s="26"/>
      <c r="AJ55" s="26"/>
      <c r="AK55" s="47"/>
      <c r="AL55" s="53"/>
      <c r="AM55" s="48">
        <f t="shared" si="16"/>
        <v>0</v>
      </c>
      <c r="AN55" s="26"/>
      <c r="AO55" s="26"/>
      <c r="AP55" s="26"/>
      <c r="AQ55" s="47"/>
      <c r="AR55" s="53"/>
      <c r="AS55" s="48">
        <f t="shared" si="17"/>
        <v>0</v>
      </c>
      <c r="AT55" s="26"/>
      <c r="AU55" s="26"/>
      <c r="AV55" s="26"/>
      <c r="AW55" s="47"/>
      <c r="AX55" s="53"/>
      <c r="AY55" s="48">
        <f t="shared" si="18"/>
        <v>0</v>
      </c>
      <c r="AZ55" s="26"/>
      <c r="BA55" s="26"/>
      <c r="BB55" s="26"/>
      <c r="BC55" s="47"/>
      <c r="BD55" s="54"/>
      <c r="BE55" s="48">
        <f t="shared" si="19"/>
        <v>0</v>
      </c>
      <c r="BF55" s="40"/>
    </row>
    <row r="56" spans="1:58" ht="15.75" x14ac:dyDescent="0.25">
      <c r="A56" s="21">
        <f t="shared" si="10"/>
        <v>2</v>
      </c>
      <c r="B56" s="50"/>
      <c r="C56" s="41" t="s">
        <v>93</v>
      </c>
      <c r="D56" s="26"/>
      <c r="E56" s="26"/>
      <c r="F56" s="26"/>
      <c r="G56" s="47"/>
      <c r="H56" s="53"/>
      <c r="I56" s="48">
        <f t="shared" si="11"/>
        <v>0</v>
      </c>
      <c r="J56" s="26"/>
      <c r="K56" s="26"/>
      <c r="L56" s="26"/>
      <c r="M56" s="47"/>
      <c r="N56" s="53"/>
      <c r="O56" s="48">
        <f t="shared" si="12"/>
        <v>0</v>
      </c>
      <c r="P56" s="26"/>
      <c r="Q56" s="26"/>
      <c r="R56" s="26"/>
      <c r="S56" s="47"/>
      <c r="T56" s="53"/>
      <c r="U56" s="48">
        <f t="shared" si="13"/>
        <v>0</v>
      </c>
      <c r="V56" s="26"/>
      <c r="W56" s="26"/>
      <c r="X56" s="26"/>
      <c r="Y56" s="47"/>
      <c r="Z56" s="53"/>
      <c r="AA56" s="48">
        <f t="shared" si="14"/>
        <v>0</v>
      </c>
      <c r="AB56" s="26"/>
      <c r="AC56" s="26"/>
      <c r="AD56" s="26"/>
      <c r="AE56" s="47"/>
      <c r="AF56" s="53"/>
      <c r="AG56" s="48">
        <f t="shared" si="15"/>
        <v>0</v>
      </c>
      <c r="AH56" s="26"/>
      <c r="AI56" s="26"/>
      <c r="AJ56" s="26"/>
      <c r="AK56" s="47"/>
      <c r="AL56" s="53"/>
      <c r="AM56" s="48">
        <f t="shared" si="16"/>
        <v>0</v>
      </c>
      <c r="AN56" s="26"/>
      <c r="AO56" s="26"/>
      <c r="AP56" s="26"/>
      <c r="AQ56" s="47"/>
      <c r="AR56" s="53"/>
      <c r="AS56" s="48">
        <f t="shared" si="17"/>
        <v>0</v>
      </c>
      <c r="AT56" s="26"/>
      <c r="AU56" s="26"/>
      <c r="AV56" s="26"/>
      <c r="AW56" s="47"/>
      <c r="AX56" s="53"/>
      <c r="AY56" s="48">
        <f t="shared" si="18"/>
        <v>0</v>
      </c>
      <c r="AZ56" s="26"/>
      <c r="BA56" s="26"/>
      <c r="BB56" s="26"/>
      <c r="BC56" s="47"/>
      <c r="BD56" s="54"/>
      <c r="BE56" s="48">
        <f t="shared" si="19"/>
        <v>0</v>
      </c>
      <c r="BF56" s="40"/>
    </row>
    <row r="57" spans="1:58" ht="15.75" x14ac:dyDescent="0.25">
      <c r="A57" s="21">
        <f t="shared" si="10"/>
        <v>2</v>
      </c>
      <c r="B57" s="50"/>
      <c r="C57" s="41" t="s">
        <v>93</v>
      </c>
      <c r="D57" s="26"/>
      <c r="E57" s="26"/>
      <c r="F57" s="26"/>
      <c r="G57" s="47"/>
      <c r="H57" s="53"/>
      <c r="I57" s="48">
        <f t="shared" si="11"/>
        <v>0</v>
      </c>
      <c r="J57" s="26"/>
      <c r="K57" s="26"/>
      <c r="L57" s="26"/>
      <c r="M57" s="47"/>
      <c r="N57" s="53"/>
      <c r="O57" s="48">
        <f t="shared" si="12"/>
        <v>0</v>
      </c>
      <c r="P57" s="26"/>
      <c r="Q57" s="26"/>
      <c r="R57" s="26"/>
      <c r="S57" s="47"/>
      <c r="T57" s="53"/>
      <c r="U57" s="48">
        <f t="shared" si="13"/>
        <v>0</v>
      </c>
      <c r="V57" s="26"/>
      <c r="W57" s="26"/>
      <c r="X57" s="26"/>
      <c r="Y57" s="47"/>
      <c r="Z57" s="53"/>
      <c r="AA57" s="48">
        <f t="shared" si="14"/>
        <v>0</v>
      </c>
      <c r="AB57" s="26"/>
      <c r="AC57" s="26"/>
      <c r="AD57" s="26"/>
      <c r="AE57" s="47"/>
      <c r="AF57" s="53"/>
      <c r="AG57" s="48">
        <f t="shared" si="15"/>
        <v>0</v>
      </c>
      <c r="AH57" s="26"/>
      <c r="AI57" s="26"/>
      <c r="AJ57" s="26"/>
      <c r="AK57" s="47"/>
      <c r="AL57" s="53"/>
      <c r="AM57" s="48">
        <f t="shared" si="16"/>
        <v>0</v>
      </c>
      <c r="AN57" s="26"/>
      <c r="AO57" s="26"/>
      <c r="AP57" s="26"/>
      <c r="AQ57" s="47"/>
      <c r="AR57" s="53"/>
      <c r="AS57" s="48">
        <f t="shared" si="17"/>
        <v>0</v>
      </c>
      <c r="AT57" s="26"/>
      <c r="AU57" s="26"/>
      <c r="AV57" s="26"/>
      <c r="AW57" s="47"/>
      <c r="AX57" s="53"/>
      <c r="AY57" s="48">
        <f t="shared" si="18"/>
        <v>0</v>
      </c>
      <c r="AZ57" s="26"/>
      <c r="BA57" s="26"/>
      <c r="BB57" s="26"/>
      <c r="BC57" s="47"/>
      <c r="BD57" s="54"/>
      <c r="BE57" s="48">
        <f t="shared" si="19"/>
        <v>0</v>
      </c>
      <c r="BF57" s="40"/>
    </row>
    <row r="58" spans="1:58" ht="15.75" x14ac:dyDescent="0.25">
      <c r="A58" s="21">
        <f t="shared" si="10"/>
        <v>2</v>
      </c>
      <c r="B58" s="50"/>
      <c r="C58" s="41" t="s">
        <v>93</v>
      </c>
      <c r="D58" s="26"/>
      <c r="E58" s="26"/>
      <c r="F58" s="26"/>
      <c r="G58" s="47"/>
      <c r="H58" s="53"/>
      <c r="I58" s="48">
        <f t="shared" si="11"/>
        <v>0</v>
      </c>
      <c r="J58" s="26"/>
      <c r="K58" s="26"/>
      <c r="L58" s="26"/>
      <c r="M58" s="47"/>
      <c r="N58" s="53"/>
      <c r="O58" s="48">
        <f t="shared" si="12"/>
        <v>0</v>
      </c>
      <c r="P58" s="26"/>
      <c r="Q58" s="26"/>
      <c r="R58" s="26"/>
      <c r="S58" s="47"/>
      <c r="T58" s="53"/>
      <c r="U58" s="48">
        <f t="shared" si="13"/>
        <v>0</v>
      </c>
      <c r="V58" s="26"/>
      <c r="W58" s="26"/>
      <c r="X58" s="26"/>
      <c r="Y58" s="47"/>
      <c r="Z58" s="53"/>
      <c r="AA58" s="48">
        <f t="shared" si="14"/>
        <v>0</v>
      </c>
      <c r="AB58" s="26"/>
      <c r="AC58" s="26"/>
      <c r="AD58" s="26"/>
      <c r="AE58" s="47"/>
      <c r="AF58" s="53"/>
      <c r="AG58" s="48">
        <f t="shared" si="15"/>
        <v>0</v>
      </c>
      <c r="AH58" s="26"/>
      <c r="AI58" s="26"/>
      <c r="AJ58" s="26"/>
      <c r="AK58" s="47"/>
      <c r="AL58" s="53"/>
      <c r="AM58" s="48">
        <f t="shared" si="16"/>
        <v>0</v>
      </c>
      <c r="AN58" s="26"/>
      <c r="AO58" s="26"/>
      <c r="AP58" s="26"/>
      <c r="AQ58" s="47"/>
      <c r="AR58" s="53"/>
      <c r="AS58" s="48">
        <f t="shared" si="17"/>
        <v>0</v>
      </c>
      <c r="AT58" s="26"/>
      <c r="AU58" s="26"/>
      <c r="AV58" s="26"/>
      <c r="AW58" s="47"/>
      <c r="AX58" s="53"/>
      <c r="AY58" s="48">
        <f t="shared" si="18"/>
        <v>0</v>
      </c>
      <c r="AZ58" s="26"/>
      <c r="BA58" s="26"/>
      <c r="BB58" s="26"/>
      <c r="BC58" s="47"/>
      <c r="BD58" s="54"/>
      <c r="BE58" s="48">
        <f t="shared" si="19"/>
        <v>0</v>
      </c>
      <c r="BF58" s="40"/>
    </row>
    <row r="59" spans="1:58" ht="15.75" x14ac:dyDescent="0.25">
      <c r="A59" s="21">
        <f t="shared" si="10"/>
        <v>2</v>
      </c>
      <c r="B59" s="55"/>
      <c r="C59" s="56"/>
      <c r="D59" s="59"/>
      <c r="E59" s="58"/>
      <c r="F59" s="58"/>
      <c r="G59" s="58"/>
      <c r="H59" s="58"/>
      <c r="I59" s="58">
        <f>SUM(I34:I58)</f>
        <v>4</v>
      </c>
      <c r="J59" s="58"/>
      <c r="K59" s="58"/>
      <c r="L59" s="58"/>
      <c r="M59" s="58"/>
      <c r="N59" s="58"/>
      <c r="O59" s="58">
        <f>SUM(O34:O58)</f>
        <v>2</v>
      </c>
      <c r="P59" s="58"/>
      <c r="Q59" s="58"/>
      <c r="R59" s="58"/>
      <c r="S59" s="58"/>
      <c r="T59" s="58"/>
      <c r="U59" s="58">
        <f>SUM(U34:U58)</f>
        <v>3</v>
      </c>
      <c r="V59" s="58"/>
      <c r="W59" s="58"/>
      <c r="X59" s="58"/>
      <c r="Y59" s="58"/>
      <c r="Z59" s="58"/>
      <c r="AA59" s="58">
        <f>SUM(AA34:AA58)</f>
        <v>3</v>
      </c>
      <c r="AB59" s="58"/>
      <c r="AC59" s="58"/>
      <c r="AD59" s="58"/>
      <c r="AE59" s="58"/>
      <c r="AF59" s="58"/>
      <c r="AG59" s="58">
        <f>SUM(AG34:AG58)</f>
        <v>2</v>
      </c>
      <c r="AH59" s="58"/>
      <c r="AI59" s="58"/>
      <c r="AJ59" s="58"/>
      <c r="AK59" s="58"/>
      <c r="AL59" s="58"/>
      <c r="AM59" s="58">
        <f>SUM(AM34:AM58)</f>
        <v>3</v>
      </c>
      <c r="AN59" s="58"/>
      <c r="AO59" s="58"/>
      <c r="AP59" s="58"/>
      <c r="AQ59" s="58"/>
      <c r="AR59" s="58"/>
      <c r="AS59" s="58">
        <f>SUM(AS34:AS58)</f>
        <v>1</v>
      </c>
      <c r="AT59" s="58"/>
      <c r="AU59" s="58"/>
      <c r="AV59" s="58"/>
      <c r="AW59" s="58"/>
      <c r="AX59" s="58"/>
      <c r="AY59" s="58">
        <f>SUM(AY34:AY58)</f>
        <v>2</v>
      </c>
      <c r="AZ59" s="58"/>
      <c r="BA59" s="58"/>
      <c r="BB59" s="58"/>
      <c r="BC59" s="58"/>
      <c r="BD59" s="58"/>
      <c r="BE59" s="58">
        <f>SUM(BE34:BE58)</f>
        <v>8</v>
      </c>
      <c r="BF59" s="58">
        <f>COUNTIF(BF34:BF58,"*")</f>
        <v>3</v>
      </c>
    </row>
    <row r="60" spans="1:58" ht="15.75" x14ac:dyDescent="0.25">
      <c r="A60" s="21">
        <f t="shared" si="10"/>
        <v>3</v>
      </c>
      <c r="B60" s="80" t="str">
        <f>"Буква (или иное название) класса "&amp;A60&amp;":"</f>
        <v>Буква (или иное название) класса 3:</v>
      </c>
      <c r="C60" s="90"/>
      <c r="D60" s="85" t="s">
        <v>86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1"/>
      <c r="BF60" s="64"/>
    </row>
    <row r="61" spans="1:58" ht="15.75" x14ac:dyDescent="0.25">
      <c r="A61" s="21">
        <f t="shared" si="10"/>
        <v>3</v>
      </c>
      <c r="B61" s="26" t="s">
        <v>72</v>
      </c>
      <c r="C61" s="41" t="s">
        <v>93</v>
      </c>
      <c r="D61" s="26"/>
      <c r="E61" s="26"/>
      <c r="F61" s="26" t="s">
        <v>49</v>
      </c>
      <c r="G61" s="47"/>
      <c r="H61" s="47"/>
      <c r="I61" s="48">
        <f t="shared" ref="I61:I85" si="20">COUNTA(D61:H61)</f>
        <v>1</v>
      </c>
      <c r="J61" s="26"/>
      <c r="K61" s="26"/>
      <c r="L61" s="26"/>
      <c r="M61" s="47" t="s">
        <v>49</v>
      </c>
      <c r="N61" s="47"/>
      <c r="O61" s="48">
        <f t="shared" ref="O61:O85" si="21">COUNTA(J61:N61)</f>
        <v>1</v>
      </c>
      <c r="P61" s="26"/>
      <c r="Q61" s="26" t="s">
        <v>49</v>
      </c>
      <c r="R61" s="26"/>
      <c r="S61" s="47"/>
      <c r="T61" s="47"/>
      <c r="U61" s="48">
        <f t="shared" ref="U61:U85" si="22">COUNTA(P61:T61)</f>
        <v>1</v>
      </c>
      <c r="V61" s="26" t="s">
        <v>49</v>
      </c>
      <c r="W61" s="26"/>
      <c r="X61" s="26"/>
      <c r="Y61" s="47" t="s">
        <v>49</v>
      </c>
      <c r="Z61" s="47"/>
      <c r="AA61" s="48">
        <f t="shared" ref="AA61:AA85" si="23">COUNTA(V61:Z61)</f>
        <v>2</v>
      </c>
      <c r="AB61" s="26"/>
      <c r="AC61" s="26"/>
      <c r="AD61" s="26"/>
      <c r="AE61" s="47"/>
      <c r="AF61" s="47"/>
      <c r="AG61" s="48">
        <f t="shared" ref="AG61:AG85" si="24">COUNTA(AB61:AF61)</f>
        <v>0</v>
      </c>
      <c r="AH61" s="26"/>
      <c r="AI61" s="26"/>
      <c r="AJ61" s="26"/>
      <c r="AK61" s="47"/>
      <c r="AL61" s="47"/>
      <c r="AM61" s="48">
        <f t="shared" ref="AM61:AM85" si="25">COUNTA(AH61:AL61)</f>
        <v>0</v>
      </c>
      <c r="AN61" s="26"/>
      <c r="AO61" s="26"/>
      <c r="AP61" s="26"/>
      <c r="AQ61" s="47"/>
      <c r="AR61" s="47"/>
      <c r="AS61" s="48">
        <f t="shared" ref="AS61:AS85" si="26">COUNTA(AN61:AR61)</f>
        <v>0</v>
      </c>
      <c r="AT61" s="26"/>
      <c r="AU61" s="26"/>
      <c r="AV61" s="26"/>
      <c r="AW61" s="47"/>
      <c r="AX61" s="47"/>
      <c r="AY61" s="48">
        <f t="shared" ref="AY61:AY85" si="27">COUNTA(AT61:AX61)</f>
        <v>0</v>
      </c>
      <c r="AZ61" s="26"/>
      <c r="BA61" s="26"/>
      <c r="BB61" s="26"/>
      <c r="BC61" s="47"/>
      <c r="BD61" s="49"/>
      <c r="BE61" s="48">
        <f t="shared" ref="BE61:BE85" si="28">COUNTA(AZ61:BD61)</f>
        <v>0</v>
      </c>
      <c r="BF61" s="40"/>
    </row>
    <row r="62" spans="1:58" ht="15.75" x14ac:dyDescent="0.25">
      <c r="A62" s="21">
        <f t="shared" si="10"/>
        <v>3</v>
      </c>
      <c r="B62" s="26" t="s">
        <v>94</v>
      </c>
      <c r="C62" s="41" t="s">
        <v>93</v>
      </c>
      <c r="D62" s="26"/>
      <c r="E62" s="26"/>
      <c r="F62" s="26"/>
      <c r="G62" s="47"/>
      <c r="H62" s="47"/>
      <c r="I62" s="48">
        <f t="shared" si="20"/>
        <v>0</v>
      </c>
      <c r="J62" s="26"/>
      <c r="K62" s="26"/>
      <c r="L62" s="26"/>
      <c r="M62" s="47"/>
      <c r="N62" s="47"/>
      <c r="O62" s="48">
        <f t="shared" si="21"/>
        <v>0</v>
      </c>
      <c r="P62" s="26"/>
      <c r="Q62" s="26"/>
      <c r="R62" s="26"/>
      <c r="S62" s="47"/>
      <c r="T62" s="47"/>
      <c r="U62" s="48">
        <f t="shared" si="22"/>
        <v>0</v>
      </c>
      <c r="V62" s="26"/>
      <c r="W62" s="26"/>
      <c r="X62" s="26"/>
      <c r="Y62" s="47"/>
      <c r="Z62" s="47"/>
      <c r="AA62" s="48">
        <f t="shared" si="23"/>
        <v>0</v>
      </c>
      <c r="AB62" s="26"/>
      <c r="AC62" s="26" t="s">
        <v>49</v>
      </c>
      <c r="AD62" s="26"/>
      <c r="AE62" s="47"/>
      <c r="AF62" s="47"/>
      <c r="AG62" s="48">
        <f t="shared" si="24"/>
        <v>1</v>
      </c>
      <c r="AH62" s="26"/>
      <c r="AI62" s="26"/>
      <c r="AJ62" s="26"/>
      <c r="AK62" s="47"/>
      <c r="AL62" s="47"/>
      <c r="AM62" s="48">
        <f t="shared" si="25"/>
        <v>0</v>
      </c>
      <c r="AN62" s="26"/>
      <c r="AO62" s="26"/>
      <c r="AP62" s="26"/>
      <c r="AQ62" s="47"/>
      <c r="AR62" s="47"/>
      <c r="AS62" s="48">
        <f t="shared" si="26"/>
        <v>0</v>
      </c>
      <c r="AT62" s="26"/>
      <c r="AU62" s="26"/>
      <c r="AV62" s="26"/>
      <c r="AW62" s="47" t="s">
        <v>49</v>
      </c>
      <c r="AX62" s="47"/>
      <c r="AY62" s="48">
        <f t="shared" si="27"/>
        <v>1</v>
      </c>
      <c r="AZ62" s="26"/>
      <c r="BA62" s="26"/>
      <c r="BB62" s="26"/>
      <c r="BC62" s="47"/>
      <c r="BD62" s="49"/>
      <c r="BE62" s="48">
        <f t="shared" si="28"/>
        <v>0</v>
      </c>
      <c r="BF62" s="40"/>
    </row>
    <row r="63" spans="1:58" ht="15.75" x14ac:dyDescent="0.25">
      <c r="A63" s="21">
        <f t="shared" si="10"/>
        <v>3</v>
      </c>
      <c r="B63" s="26" t="s">
        <v>74</v>
      </c>
      <c r="C63" s="41" t="s">
        <v>93</v>
      </c>
      <c r="D63" s="26"/>
      <c r="E63" s="26"/>
      <c r="F63" s="26"/>
      <c r="G63" s="47"/>
      <c r="H63" s="47"/>
      <c r="I63" s="48">
        <f t="shared" si="20"/>
        <v>0</v>
      </c>
      <c r="J63" s="26"/>
      <c r="K63" s="26"/>
      <c r="L63" s="26"/>
      <c r="M63" s="47"/>
      <c r="N63" s="47"/>
      <c r="O63" s="48">
        <f t="shared" si="21"/>
        <v>0</v>
      </c>
      <c r="P63" s="26"/>
      <c r="Q63" s="26"/>
      <c r="R63" s="26"/>
      <c r="S63" s="47"/>
      <c r="T63" s="47"/>
      <c r="U63" s="48">
        <f t="shared" si="22"/>
        <v>0</v>
      </c>
      <c r="V63" s="26"/>
      <c r="W63" s="26"/>
      <c r="X63" s="26"/>
      <c r="Y63" s="47"/>
      <c r="Z63" s="47"/>
      <c r="AA63" s="48">
        <f t="shared" si="23"/>
        <v>0</v>
      </c>
      <c r="AB63" s="26"/>
      <c r="AC63" s="26"/>
      <c r="AD63" s="26"/>
      <c r="AE63" s="47"/>
      <c r="AF63" s="47"/>
      <c r="AG63" s="48">
        <f t="shared" si="24"/>
        <v>0</v>
      </c>
      <c r="AH63" s="26"/>
      <c r="AI63" s="26"/>
      <c r="AJ63" s="26"/>
      <c r="AK63" s="47"/>
      <c r="AL63" s="47"/>
      <c r="AM63" s="48">
        <f t="shared" si="25"/>
        <v>0</v>
      </c>
      <c r="AN63" s="26"/>
      <c r="AO63" s="26"/>
      <c r="AP63" s="26"/>
      <c r="AQ63" s="47"/>
      <c r="AR63" s="47"/>
      <c r="AS63" s="48">
        <f t="shared" si="26"/>
        <v>0</v>
      </c>
      <c r="AT63" s="26"/>
      <c r="AU63" s="26"/>
      <c r="AV63" s="26"/>
      <c r="AW63" s="47"/>
      <c r="AX63" s="47"/>
      <c r="AY63" s="48">
        <f t="shared" si="27"/>
        <v>0</v>
      </c>
      <c r="AZ63" s="26"/>
      <c r="BA63" s="26"/>
      <c r="BB63" s="26"/>
      <c r="BC63" s="47"/>
      <c r="BD63" s="49"/>
      <c r="BE63" s="48">
        <f t="shared" si="28"/>
        <v>0</v>
      </c>
      <c r="BF63" s="40"/>
    </row>
    <row r="64" spans="1:58" ht="15.75" x14ac:dyDescent="0.25">
      <c r="A64" s="21">
        <f t="shared" si="10"/>
        <v>3</v>
      </c>
      <c r="B64" s="26" t="s">
        <v>95</v>
      </c>
      <c r="C64" s="41" t="s">
        <v>93</v>
      </c>
      <c r="D64" s="26"/>
      <c r="E64" s="26"/>
      <c r="F64" s="26"/>
      <c r="G64" s="47"/>
      <c r="H64" s="47"/>
      <c r="I64" s="48">
        <f t="shared" si="20"/>
        <v>0</v>
      </c>
      <c r="J64" s="26"/>
      <c r="K64" s="26"/>
      <c r="L64" s="26"/>
      <c r="M64" s="47"/>
      <c r="N64" s="47"/>
      <c r="O64" s="48">
        <f t="shared" si="21"/>
        <v>0</v>
      </c>
      <c r="P64" s="26"/>
      <c r="Q64" s="26"/>
      <c r="R64" s="26"/>
      <c r="S64" s="47"/>
      <c r="T64" s="47"/>
      <c r="U64" s="48">
        <f t="shared" si="22"/>
        <v>0</v>
      </c>
      <c r="V64" s="26"/>
      <c r="W64" s="26"/>
      <c r="X64" s="26"/>
      <c r="Y64" s="47"/>
      <c r="Z64" s="47"/>
      <c r="AA64" s="48">
        <f t="shared" si="23"/>
        <v>0</v>
      </c>
      <c r="AB64" s="26"/>
      <c r="AC64" s="26"/>
      <c r="AD64" s="26"/>
      <c r="AE64" s="47"/>
      <c r="AF64" s="47"/>
      <c r="AG64" s="48">
        <f t="shared" si="24"/>
        <v>0</v>
      </c>
      <c r="AH64" s="26"/>
      <c r="AI64" s="26"/>
      <c r="AJ64" s="26"/>
      <c r="AK64" s="47"/>
      <c r="AL64" s="47"/>
      <c r="AM64" s="48">
        <f t="shared" si="25"/>
        <v>0</v>
      </c>
      <c r="AN64" s="26"/>
      <c r="AO64" s="26"/>
      <c r="AP64" s="26"/>
      <c r="AQ64" s="47"/>
      <c r="AR64" s="47"/>
      <c r="AS64" s="48">
        <f t="shared" si="26"/>
        <v>0</v>
      </c>
      <c r="AT64" s="26"/>
      <c r="AU64" s="26"/>
      <c r="AV64" s="26"/>
      <c r="AW64" s="47"/>
      <c r="AX64" s="47"/>
      <c r="AY64" s="48">
        <f t="shared" si="27"/>
        <v>0</v>
      </c>
      <c r="AZ64" s="26"/>
      <c r="BA64" s="26"/>
      <c r="BB64" s="26"/>
      <c r="BC64" s="47"/>
      <c r="BD64" s="49"/>
      <c r="BE64" s="48">
        <f t="shared" si="28"/>
        <v>0</v>
      </c>
      <c r="BF64" s="40"/>
    </row>
    <row r="65" spans="1:58" ht="15.75" x14ac:dyDescent="0.25">
      <c r="A65" s="21">
        <f t="shared" si="10"/>
        <v>3</v>
      </c>
      <c r="B65" s="26" t="s">
        <v>76</v>
      </c>
      <c r="C65" s="41" t="s">
        <v>93</v>
      </c>
      <c r="D65" s="26"/>
      <c r="E65" s="26"/>
      <c r="F65" s="26"/>
      <c r="G65" s="47" t="s">
        <v>49</v>
      </c>
      <c r="H65" s="47"/>
      <c r="I65" s="48">
        <f t="shared" si="20"/>
        <v>1</v>
      </c>
      <c r="J65" s="26"/>
      <c r="K65" s="26"/>
      <c r="L65" s="26"/>
      <c r="M65" s="47"/>
      <c r="N65" s="47"/>
      <c r="O65" s="48">
        <f t="shared" si="21"/>
        <v>0</v>
      </c>
      <c r="P65" s="26"/>
      <c r="Q65" s="26"/>
      <c r="R65" s="26"/>
      <c r="S65" s="47" t="s">
        <v>49</v>
      </c>
      <c r="T65" s="47"/>
      <c r="U65" s="48">
        <f t="shared" si="22"/>
        <v>1</v>
      </c>
      <c r="V65" s="26"/>
      <c r="W65" s="26"/>
      <c r="X65" s="26"/>
      <c r="Y65" s="47"/>
      <c r="Z65" s="47"/>
      <c r="AA65" s="48">
        <f t="shared" si="23"/>
        <v>0</v>
      </c>
      <c r="AB65" s="26"/>
      <c r="AC65" s="26"/>
      <c r="AD65" s="26"/>
      <c r="AE65" s="47"/>
      <c r="AF65" s="47"/>
      <c r="AG65" s="48">
        <f t="shared" si="24"/>
        <v>0</v>
      </c>
      <c r="AH65" s="26"/>
      <c r="AI65" s="26"/>
      <c r="AJ65" s="26"/>
      <c r="AK65" s="47" t="s">
        <v>49</v>
      </c>
      <c r="AL65" s="47"/>
      <c r="AM65" s="48">
        <f t="shared" si="25"/>
        <v>1</v>
      </c>
      <c r="AN65" s="26"/>
      <c r="AO65" s="26"/>
      <c r="AP65" s="26"/>
      <c r="AQ65" s="47"/>
      <c r="AR65" s="47"/>
      <c r="AS65" s="48">
        <f t="shared" si="26"/>
        <v>0</v>
      </c>
      <c r="AT65" s="26"/>
      <c r="AU65" s="26"/>
      <c r="AV65" s="26"/>
      <c r="AW65" s="47"/>
      <c r="AX65" s="47"/>
      <c r="AY65" s="48">
        <f t="shared" si="27"/>
        <v>0</v>
      </c>
      <c r="AZ65" s="26"/>
      <c r="BA65" s="26"/>
      <c r="BB65" s="26" t="s">
        <v>49</v>
      </c>
      <c r="BC65" s="47"/>
      <c r="BD65" s="49"/>
      <c r="BE65" s="48">
        <f t="shared" si="28"/>
        <v>1</v>
      </c>
      <c r="BF65" s="40"/>
    </row>
    <row r="66" spans="1:58" ht="15.75" x14ac:dyDescent="0.25">
      <c r="A66" s="21">
        <f t="shared" si="10"/>
        <v>3</v>
      </c>
      <c r="B66" s="26" t="s">
        <v>96</v>
      </c>
      <c r="C66" s="41" t="s">
        <v>93</v>
      </c>
      <c r="D66" s="26"/>
      <c r="E66" s="26"/>
      <c r="F66" s="26"/>
      <c r="G66" s="47"/>
      <c r="H66" s="47"/>
      <c r="I66" s="48">
        <f t="shared" si="20"/>
        <v>0</v>
      </c>
      <c r="J66" s="26"/>
      <c r="K66" s="26"/>
      <c r="L66" s="26"/>
      <c r="M66" s="47"/>
      <c r="N66" s="47"/>
      <c r="O66" s="48">
        <f t="shared" si="21"/>
        <v>0</v>
      </c>
      <c r="P66" s="26"/>
      <c r="Q66" s="26"/>
      <c r="R66" s="26"/>
      <c r="S66" s="47"/>
      <c r="T66" s="47"/>
      <c r="U66" s="48">
        <f t="shared" si="22"/>
        <v>0</v>
      </c>
      <c r="V66" s="26"/>
      <c r="W66" s="26"/>
      <c r="X66" s="26"/>
      <c r="Y66" s="47"/>
      <c r="Z66" s="47"/>
      <c r="AA66" s="48">
        <f t="shared" si="23"/>
        <v>0</v>
      </c>
      <c r="AB66" s="26"/>
      <c r="AC66" s="26"/>
      <c r="AD66" s="26"/>
      <c r="AE66" s="47"/>
      <c r="AF66" s="47"/>
      <c r="AG66" s="48">
        <f t="shared" si="24"/>
        <v>0</v>
      </c>
      <c r="AH66" s="26"/>
      <c r="AI66" s="26"/>
      <c r="AJ66" s="26"/>
      <c r="AK66" s="47"/>
      <c r="AL66" s="47"/>
      <c r="AM66" s="48">
        <f t="shared" si="25"/>
        <v>0</v>
      </c>
      <c r="AN66" s="26"/>
      <c r="AO66" s="26"/>
      <c r="AP66" s="26"/>
      <c r="AQ66" s="47"/>
      <c r="AR66" s="47"/>
      <c r="AS66" s="48">
        <f t="shared" si="26"/>
        <v>0</v>
      </c>
      <c r="AT66" s="26"/>
      <c r="AU66" s="26"/>
      <c r="AV66" s="26"/>
      <c r="AW66" s="47"/>
      <c r="AX66" s="47"/>
      <c r="AY66" s="48">
        <f t="shared" si="27"/>
        <v>0</v>
      </c>
      <c r="AZ66" s="26"/>
      <c r="BA66" s="26"/>
      <c r="BB66" s="26"/>
      <c r="BC66" s="47"/>
      <c r="BD66" s="49"/>
      <c r="BE66" s="48">
        <f t="shared" si="28"/>
        <v>0</v>
      </c>
      <c r="BF66" s="40"/>
    </row>
    <row r="67" spans="1:58" ht="15.75" x14ac:dyDescent="0.25">
      <c r="A67" s="21">
        <f t="shared" si="10"/>
        <v>3</v>
      </c>
      <c r="B67" s="26" t="s">
        <v>77</v>
      </c>
      <c r="C67" s="41" t="s">
        <v>93</v>
      </c>
      <c r="D67" s="26" t="s">
        <v>49</v>
      </c>
      <c r="E67" s="26"/>
      <c r="F67" s="26"/>
      <c r="G67" s="47"/>
      <c r="H67" s="47" t="s">
        <v>49</v>
      </c>
      <c r="I67" s="48">
        <f t="shared" si="20"/>
        <v>2</v>
      </c>
      <c r="J67" s="26"/>
      <c r="K67" s="26"/>
      <c r="L67" s="26"/>
      <c r="M67" s="47" t="s">
        <v>49</v>
      </c>
      <c r="N67" s="47"/>
      <c r="O67" s="48">
        <f t="shared" si="21"/>
        <v>1</v>
      </c>
      <c r="P67" s="26"/>
      <c r="Q67" s="26"/>
      <c r="R67" s="26"/>
      <c r="S67" s="47" t="s">
        <v>49</v>
      </c>
      <c r="T67" s="47"/>
      <c r="U67" s="48">
        <f t="shared" si="22"/>
        <v>1</v>
      </c>
      <c r="V67" s="26"/>
      <c r="W67" s="26"/>
      <c r="X67" s="26" t="s">
        <v>49</v>
      </c>
      <c r="Y67" s="47"/>
      <c r="Z67" s="47"/>
      <c r="AA67" s="48">
        <f t="shared" si="23"/>
        <v>1</v>
      </c>
      <c r="AB67" s="26"/>
      <c r="AC67" s="26"/>
      <c r="AD67" s="26" t="s">
        <v>49</v>
      </c>
      <c r="AE67" s="47"/>
      <c r="AF67" s="47"/>
      <c r="AG67" s="48">
        <f t="shared" si="24"/>
        <v>1</v>
      </c>
      <c r="AH67" s="26"/>
      <c r="AI67" s="26" t="s">
        <v>49</v>
      </c>
      <c r="AJ67" s="26"/>
      <c r="AK67" s="47"/>
      <c r="AL67" s="47" t="s">
        <v>49</v>
      </c>
      <c r="AM67" s="48">
        <f t="shared" si="25"/>
        <v>2</v>
      </c>
      <c r="AN67" s="26"/>
      <c r="AO67" s="26"/>
      <c r="AP67" s="26"/>
      <c r="AQ67" s="47" t="s">
        <v>49</v>
      </c>
      <c r="AR67" s="47"/>
      <c r="AS67" s="48">
        <f t="shared" si="26"/>
        <v>1</v>
      </c>
      <c r="AT67" s="26"/>
      <c r="AU67" s="26"/>
      <c r="AV67" s="26" t="s">
        <v>49</v>
      </c>
      <c r="AW67" s="47"/>
      <c r="AX67" s="47"/>
      <c r="AY67" s="48">
        <f t="shared" si="27"/>
        <v>1</v>
      </c>
      <c r="AZ67" s="26"/>
      <c r="BA67" s="26" t="s">
        <v>47</v>
      </c>
      <c r="BB67" s="26"/>
      <c r="BC67" s="47"/>
      <c r="BD67" s="49"/>
      <c r="BE67" s="48">
        <f t="shared" si="28"/>
        <v>1</v>
      </c>
      <c r="BF67" s="40" t="s">
        <v>49</v>
      </c>
    </row>
    <row r="68" spans="1:58" ht="15.75" x14ac:dyDescent="0.25">
      <c r="A68" s="21">
        <f t="shared" si="10"/>
        <v>3</v>
      </c>
      <c r="B68" s="26" t="s">
        <v>97</v>
      </c>
      <c r="C68" s="41" t="s">
        <v>93</v>
      </c>
      <c r="D68" s="26"/>
      <c r="E68" s="26"/>
      <c r="F68" s="26"/>
      <c r="G68" s="47"/>
      <c r="H68" s="47"/>
      <c r="I68" s="48">
        <f t="shared" si="20"/>
        <v>0</v>
      </c>
      <c r="J68" s="26"/>
      <c r="K68" s="26"/>
      <c r="L68" s="26"/>
      <c r="M68" s="47"/>
      <c r="N68" s="47"/>
      <c r="O68" s="48">
        <f t="shared" si="21"/>
        <v>0</v>
      </c>
      <c r="P68" s="26"/>
      <c r="Q68" s="26"/>
      <c r="R68" s="26"/>
      <c r="S68" s="47"/>
      <c r="T68" s="47"/>
      <c r="U68" s="48">
        <f t="shared" si="22"/>
        <v>0</v>
      </c>
      <c r="V68" s="26"/>
      <c r="W68" s="26"/>
      <c r="X68" s="26"/>
      <c r="Y68" s="47"/>
      <c r="Z68" s="47"/>
      <c r="AA68" s="48">
        <f t="shared" si="23"/>
        <v>0</v>
      </c>
      <c r="AB68" s="26"/>
      <c r="AC68" s="26"/>
      <c r="AD68" s="26"/>
      <c r="AE68" s="47"/>
      <c r="AF68" s="47"/>
      <c r="AG68" s="48">
        <f t="shared" si="24"/>
        <v>0</v>
      </c>
      <c r="AH68" s="26"/>
      <c r="AI68" s="26"/>
      <c r="AJ68" s="26"/>
      <c r="AK68" s="47"/>
      <c r="AL68" s="47"/>
      <c r="AM68" s="48">
        <f t="shared" si="25"/>
        <v>0</v>
      </c>
      <c r="AN68" s="26"/>
      <c r="AO68" s="26"/>
      <c r="AP68" s="26"/>
      <c r="AQ68" s="47"/>
      <c r="AR68" s="47"/>
      <c r="AS68" s="48">
        <f t="shared" si="26"/>
        <v>0</v>
      </c>
      <c r="AT68" s="26"/>
      <c r="AU68" s="26"/>
      <c r="AV68" s="26"/>
      <c r="AW68" s="47"/>
      <c r="AX68" s="47"/>
      <c r="AY68" s="48">
        <f t="shared" si="27"/>
        <v>0</v>
      </c>
      <c r="AZ68" s="26"/>
      <c r="BA68" s="26"/>
      <c r="BB68" s="26"/>
      <c r="BC68" s="47" t="s">
        <v>49</v>
      </c>
      <c r="BD68" s="49"/>
      <c r="BE68" s="48">
        <f t="shared" si="28"/>
        <v>1</v>
      </c>
      <c r="BF68" s="40"/>
    </row>
    <row r="69" spans="1:58" ht="15.75" x14ac:dyDescent="0.25">
      <c r="A69" s="21">
        <f t="shared" si="10"/>
        <v>3</v>
      </c>
      <c r="B69" s="26" t="s">
        <v>98</v>
      </c>
      <c r="C69" s="41" t="s">
        <v>93</v>
      </c>
      <c r="D69" s="26"/>
      <c r="E69" s="26"/>
      <c r="F69" s="26"/>
      <c r="G69" s="47"/>
      <c r="H69" s="47"/>
      <c r="I69" s="48">
        <f t="shared" si="20"/>
        <v>0</v>
      </c>
      <c r="J69" s="26"/>
      <c r="K69" s="26"/>
      <c r="L69" s="26"/>
      <c r="M69" s="47"/>
      <c r="N69" s="47"/>
      <c r="O69" s="48">
        <f t="shared" si="21"/>
        <v>0</v>
      </c>
      <c r="P69" s="26"/>
      <c r="Q69" s="26"/>
      <c r="R69" s="26"/>
      <c r="S69" s="47"/>
      <c r="T69" s="47"/>
      <c r="U69" s="48">
        <f t="shared" si="22"/>
        <v>0</v>
      </c>
      <c r="V69" s="26"/>
      <c r="W69" s="26"/>
      <c r="X69" s="26"/>
      <c r="Y69" s="47"/>
      <c r="Z69" s="47"/>
      <c r="AA69" s="48">
        <f t="shared" si="23"/>
        <v>0</v>
      </c>
      <c r="AB69" s="26"/>
      <c r="AC69" s="26"/>
      <c r="AD69" s="26"/>
      <c r="AE69" s="47"/>
      <c r="AF69" s="47"/>
      <c r="AG69" s="48">
        <f t="shared" si="24"/>
        <v>0</v>
      </c>
      <c r="AH69" s="26"/>
      <c r="AI69" s="26"/>
      <c r="AJ69" s="26"/>
      <c r="AK69" s="47"/>
      <c r="AL69" s="47"/>
      <c r="AM69" s="48">
        <f t="shared" si="25"/>
        <v>0</v>
      </c>
      <c r="AN69" s="26"/>
      <c r="AO69" s="26"/>
      <c r="AP69" s="26"/>
      <c r="AQ69" s="47"/>
      <c r="AR69" s="47"/>
      <c r="AS69" s="48">
        <f t="shared" si="26"/>
        <v>0</v>
      </c>
      <c r="AT69" s="26"/>
      <c r="AU69" s="26"/>
      <c r="AV69" s="26"/>
      <c r="AW69" s="47"/>
      <c r="AX69" s="47"/>
      <c r="AY69" s="48">
        <f t="shared" si="27"/>
        <v>0</v>
      </c>
      <c r="AZ69" s="26"/>
      <c r="BA69" s="26" t="s">
        <v>47</v>
      </c>
      <c r="BB69" s="26"/>
      <c r="BC69" s="47"/>
      <c r="BD69" s="49"/>
      <c r="BE69" s="48">
        <f t="shared" si="28"/>
        <v>1</v>
      </c>
      <c r="BF69" s="40"/>
    </row>
    <row r="70" spans="1:58" ht="15.75" x14ac:dyDescent="0.25">
      <c r="A70" s="21">
        <f t="shared" si="10"/>
        <v>3</v>
      </c>
      <c r="B70" s="26" t="s">
        <v>99</v>
      </c>
      <c r="C70" s="41" t="s">
        <v>93</v>
      </c>
      <c r="D70" s="26"/>
      <c r="E70" s="26"/>
      <c r="F70" s="26"/>
      <c r="G70" s="47"/>
      <c r="H70" s="47"/>
      <c r="I70" s="48">
        <f t="shared" si="20"/>
        <v>0</v>
      </c>
      <c r="J70" s="26"/>
      <c r="K70" s="26"/>
      <c r="L70" s="26"/>
      <c r="M70" s="47"/>
      <c r="N70" s="47"/>
      <c r="O70" s="48">
        <f t="shared" si="21"/>
        <v>0</v>
      </c>
      <c r="P70" s="26"/>
      <c r="Q70" s="26"/>
      <c r="R70" s="26"/>
      <c r="S70" s="47"/>
      <c r="T70" s="47"/>
      <c r="U70" s="48">
        <f t="shared" si="22"/>
        <v>0</v>
      </c>
      <c r="V70" s="26"/>
      <c r="W70" s="26"/>
      <c r="X70" s="26"/>
      <c r="Y70" s="47"/>
      <c r="Z70" s="47"/>
      <c r="AA70" s="48">
        <f t="shared" si="23"/>
        <v>0</v>
      </c>
      <c r="AB70" s="26"/>
      <c r="AC70" s="26"/>
      <c r="AD70" s="26"/>
      <c r="AE70" s="47"/>
      <c r="AF70" s="47"/>
      <c r="AG70" s="48">
        <f t="shared" si="24"/>
        <v>0</v>
      </c>
      <c r="AH70" s="26"/>
      <c r="AI70" s="26"/>
      <c r="AJ70" s="26"/>
      <c r="AK70" s="47"/>
      <c r="AL70" s="47"/>
      <c r="AM70" s="48">
        <f t="shared" si="25"/>
        <v>0</v>
      </c>
      <c r="AN70" s="26"/>
      <c r="AO70" s="26"/>
      <c r="AP70" s="26"/>
      <c r="AQ70" s="47"/>
      <c r="AR70" s="47"/>
      <c r="AS70" s="48">
        <f t="shared" si="26"/>
        <v>0</v>
      </c>
      <c r="AT70" s="26"/>
      <c r="AU70" s="26"/>
      <c r="AV70" s="26"/>
      <c r="AW70" s="47"/>
      <c r="AX70" s="47"/>
      <c r="AY70" s="48">
        <f t="shared" si="27"/>
        <v>0</v>
      </c>
      <c r="AZ70" s="26"/>
      <c r="BA70" s="26"/>
      <c r="BB70" s="26"/>
      <c r="BC70" s="47"/>
      <c r="BD70" s="49"/>
      <c r="BE70" s="48">
        <f t="shared" si="28"/>
        <v>0</v>
      </c>
      <c r="BF70" s="40"/>
    </row>
    <row r="71" spans="1:58" ht="15.75" x14ac:dyDescent="0.25">
      <c r="A71" s="21">
        <f t="shared" si="10"/>
        <v>3</v>
      </c>
      <c r="B71" s="26" t="s">
        <v>100</v>
      </c>
      <c r="C71" s="41" t="s">
        <v>93</v>
      </c>
      <c r="D71" s="26"/>
      <c r="E71" s="26"/>
      <c r="F71" s="26"/>
      <c r="G71" s="47"/>
      <c r="H71" s="47"/>
      <c r="I71" s="48">
        <f t="shared" si="20"/>
        <v>0</v>
      </c>
      <c r="J71" s="26"/>
      <c r="K71" s="26"/>
      <c r="L71" s="26"/>
      <c r="M71" s="47"/>
      <c r="N71" s="47"/>
      <c r="O71" s="48">
        <f t="shared" si="21"/>
        <v>0</v>
      </c>
      <c r="P71" s="26"/>
      <c r="Q71" s="26"/>
      <c r="R71" s="26"/>
      <c r="S71" s="47"/>
      <c r="T71" s="47"/>
      <c r="U71" s="48">
        <f t="shared" si="22"/>
        <v>0</v>
      </c>
      <c r="V71" s="26"/>
      <c r="W71" s="26"/>
      <c r="X71" s="26"/>
      <c r="Y71" s="47"/>
      <c r="Z71" s="47"/>
      <c r="AA71" s="48">
        <f t="shared" si="23"/>
        <v>0</v>
      </c>
      <c r="AB71" s="26"/>
      <c r="AC71" s="26"/>
      <c r="AD71" s="26"/>
      <c r="AE71" s="47"/>
      <c r="AF71" s="47"/>
      <c r="AG71" s="48">
        <f t="shared" si="24"/>
        <v>0</v>
      </c>
      <c r="AH71" s="26"/>
      <c r="AI71" s="26"/>
      <c r="AJ71" s="26"/>
      <c r="AK71" s="47"/>
      <c r="AL71" s="47"/>
      <c r="AM71" s="48">
        <f t="shared" si="25"/>
        <v>0</v>
      </c>
      <c r="AN71" s="26"/>
      <c r="AO71" s="26"/>
      <c r="AP71" s="26"/>
      <c r="AQ71" s="47"/>
      <c r="AR71" s="47"/>
      <c r="AS71" s="48">
        <f t="shared" si="26"/>
        <v>0</v>
      </c>
      <c r="AT71" s="26"/>
      <c r="AU71" s="26"/>
      <c r="AV71" s="26"/>
      <c r="AW71" s="47"/>
      <c r="AX71" s="47"/>
      <c r="AY71" s="48">
        <f t="shared" si="27"/>
        <v>0</v>
      </c>
      <c r="AZ71" s="26"/>
      <c r="BA71" s="26" t="s">
        <v>47</v>
      </c>
      <c r="BB71" s="26"/>
      <c r="BC71" s="47"/>
      <c r="BD71" s="49"/>
      <c r="BE71" s="48">
        <f t="shared" si="28"/>
        <v>1</v>
      </c>
      <c r="BF71" s="40" t="s">
        <v>49</v>
      </c>
    </row>
    <row r="72" spans="1:58" ht="15.75" x14ac:dyDescent="0.25">
      <c r="A72" s="21">
        <f t="shared" si="10"/>
        <v>3</v>
      </c>
      <c r="B72" s="26" t="s">
        <v>101</v>
      </c>
      <c r="C72" s="41" t="s">
        <v>93</v>
      </c>
      <c r="D72" s="26"/>
      <c r="E72" s="26"/>
      <c r="F72" s="26"/>
      <c r="G72" s="47"/>
      <c r="H72" s="47"/>
      <c r="I72" s="48">
        <f t="shared" si="20"/>
        <v>0</v>
      </c>
      <c r="J72" s="26"/>
      <c r="K72" s="26"/>
      <c r="L72" s="26"/>
      <c r="M72" s="47"/>
      <c r="N72" s="47"/>
      <c r="O72" s="48">
        <f t="shared" si="21"/>
        <v>0</v>
      </c>
      <c r="P72" s="26"/>
      <c r="Q72" s="26"/>
      <c r="R72" s="26"/>
      <c r="S72" s="47"/>
      <c r="T72" s="47"/>
      <c r="U72" s="48">
        <f t="shared" si="22"/>
        <v>0</v>
      </c>
      <c r="V72" s="26"/>
      <c r="W72" s="26"/>
      <c r="X72" s="26"/>
      <c r="Y72" s="47"/>
      <c r="Z72" s="47"/>
      <c r="AA72" s="48">
        <f t="shared" si="23"/>
        <v>0</v>
      </c>
      <c r="AB72" s="26"/>
      <c r="AC72" s="26"/>
      <c r="AD72" s="26"/>
      <c r="AE72" s="47"/>
      <c r="AF72" s="47"/>
      <c r="AG72" s="48">
        <f t="shared" si="24"/>
        <v>0</v>
      </c>
      <c r="AH72" s="26"/>
      <c r="AI72" s="26"/>
      <c r="AJ72" s="26"/>
      <c r="AK72" s="47"/>
      <c r="AL72" s="47"/>
      <c r="AM72" s="48">
        <f t="shared" si="25"/>
        <v>0</v>
      </c>
      <c r="AN72" s="26"/>
      <c r="AO72" s="26"/>
      <c r="AP72" s="26"/>
      <c r="AQ72" s="47"/>
      <c r="AR72" s="47"/>
      <c r="AS72" s="48">
        <f t="shared" si="26"/>
        <v>0</v>
      </c>
      <c r="AT72" s="26"/>
      <c r="AU72" s="26"/>
      <c r="AV72" s="26"/>
      <c r="AW72" s="47"/>
      <c r="AX72" s="47"/>
      <c r="AY72" s="48">
        <f t="shared" si="27"/>
        <v>0</v>
      </c>
      <c r="AZ72" s="26"/>
      <c r="BA72" s="26"/>
      <c r="BB72" s="26"/>
      <c r="BC72" s="47"/>
      <c r="BD72" s="49"/>
      <c r="BE72" s="48">
        <f t="shared" si="28"/>
        <v>0</v>
      </c>
      <c r="BF72" s="40"/>
    </row>
    <row r="73" spans="1:58" ht="15.75" x14ac:dyDescent="0.25">
      <c r="A73" s="21">
        <f t="shared" si="10"/>
        <v>3</v>
      </c>
      <c r="B73" s="26" t="s">
        <v>102</v>
      </c>
      <c r="C73" s="41" t="s">
        <v>93</v>
      </c>
      <c r="D73" s="26"/>
      <c r="E73" s="26"/>
      <c r="F73" s="26"/>
      <c r="G73" s="47"/>
      <c r="H73" s="47"/>
      <c r="I73" s="48">
        <f t="shared" si="20"/>
        <v>0</v>
      </c>
      <c r="J73" s="26"/>
      <c r="K73" s="26"/>
      <c r="L73" s="26"/>
      <c r="M73" s="47"/>
      <c r="N73" s="47"/>
      <c r="O73" s="48">
        <f t="shared" si="21"/>
        <v>0</v>
      </c>
      <c r="P73" s="26"/>
      <c r="Q73" s="26"/>
      <c r="R73" s="26"/>
      <c r="S73" s="47"/>
      <c r="T73" s="47"/>
      <c r="U73" s="48">
        <f t="shared" si="22"/>
        <v>0</v>
      </c>
      <c r="V73" s="26"/>
      <c r="W73" s="26"/>
      <c r="X73" s="26"/>
      <c r="Y73" s="47"/>
      <c r="Z73" s="47"/>
      <c r="AA73" s="48">
        <f t="shared" si="23"/>
        <v>0</v>
      </c>
      <c r="AB73" s="26"/>
      <c r="AC73" s="26"/>
      <c r="AD73" s="26"/>
      <c r="AE73" s="47"/>
      <c r="AF73" s="47"/>
      <c r="AG73" s="48">
        <f t="shared" si="24"/>
        <v>0</v>
      </c>
      <c r="AH73" s="26"/>
      <c r="AI73" s="26"/>
      <c r="AJ73" s="26"/>
      <c r="AK73" s="47"/>
      <c r="AL73" s="47"/>
      <c r="AM73" s="48">
        <f t="shared" si="25"/>
        <v>0</v>
      </c>
      <c r="AN73" s="26"/>
      <c r="AO73" s="26"/>
      <c r="AP73" s="26"/>
      <c r="AQ73" s="47"/>
      <c r="AR73" s="47"/>
      <c r="AS73" s="48">
        <f t="shared" si="26"/>
        <v>0</v>
      </c>
      <c r="AT73" s="26"/>
      <c r="AU73" s="26"/>
      <c r="AV73" s="26"/>
      <c r="AW73" s="47"/>
      <c r="AX73" s="47"/>
      <c r="AY73" s="48">
        <f t="shared" si="27"/>
        <v>0</v>
      </c>
      <c r="AZ73" s="26"/>
      <c r="BA73" s="26"/>
      <c r="BB73" s="26"/>
      <c r="BC73" s="47"/>
      <c r="BD73" s="49"/>
      <c r="BE73" s="48">
        <f t="shared" si="28"/>
        <v>0</v>
      </c>
      <c r="BF73" s="40"/>
    </row>
    <row r="74" spans="1:58" ht="15.75" x14ac:dyDescent="0.25">
      <c r="A74" s="21">
        <f t="shared" si="10"/>
        <v>3</v>
      </c>
      <c r="B74" s="26" t="s">
        <v>103</v>
      </c>
      <c r="C74" s="41" t="s">
        <v>93</v>
      </c>
      <c r="D74" s="26"/>
      <c r="E74" s="26"/>
      <c r="F74" s="26"/>
      <c r="G74" s="47"/>
      <c r="H74" s="47"/>
      <c r="I74" s="48">
        <f t="shared" si="20"/>
        <v>0</v>
      </c>
      <c r="J74" s="26"/>
      <c r="K74" s="26"/>
      <c r="L74" s="26"/>
      <c r="M74" s="47"/>
      <c r="N74" s="47"/>
      <c r="O74" s="48">
        <f t="shared" si="21"/>
        <v>0</v>
      </c>
      <c r="P74" s="26"/>
      <c r="Q74" s="26"/>
      <c r="R74" s="26"/>
      <c r="S74" s="47"/>
      <c r="T74" s="47"/>
      <c r="U74" s="48">
        <f t="shared" si="22"/>
        <v>0</v>
      </c>
      <c r="V74" s="26"/>
      <c r="W74" s="26"/>
      <c r="X74" s="26"/>
      <c r="Y74" s="47"/>
      <c r="Z74" s="47"/>
      <c r="AA74" s="48">
        <f t="shared" si="23"/>
        <v>0</v>
      </c>
      <c r="AB74" s="26"/>
      <c r="AC74" s="26"/>
      <c r="AD74" s="26"/>
      <c r="AE74" s="47"/>
      <c r="AF74" s="47"/>
      <c r="AG74" s="48">
        <f t="shared" si="24"/>
        <v>0</v>
      </c>
      <c r="AH74" s="26"/>
      <c r="AI74" s="26"/>
      <c r="AJ74" s="26"/>
      <c r="AK74" s="47"/>
      <c r="AL74" s="47"/>
      <c r="AM74" s="48">
        <f t="shared" si="25"/>
        <v>0</v>
      </c>
      <c r="AN74" s="26"/>
      <c r="AO74" s="26"/>
      <c r="AP74" s="26"/>
      <c r="AQ74" s="47"/>
      <c r="AR74" s="47"/>
      <c r="AS74" s="48">
        <f t="shared" si="26"/>
        <v>0</v>
      </c>
      <c r="AT74" s="26"/>
      <c r="AU74" s="26"/>
      <c r="AV74" s="26"/>
      <c r="AW74" s="47"/>
      <c r="AX74" s="47"/>
      <c r="AY74" s="48">
        <f t="shared" si="27"/>
        <v>0</v>
      </c>
      <c r="AZ74" s="26"/>
      <c r="BA74" s="26"/>
      <c r="BB74" s="26"/>
      <c r="BC74" s="47"/>
      <c r="BD74" s="49"/>
      <c r="BE74" s="48">
        <f t="shared" si="28"/>
        <v>0</v>
      </c>
      <c r="BF74" s="40"/>
    </row>
    <row r="75" spans="1:58" ht="15.75" x14ac:dyDescent="0.25">
      <c r="A75" s="21">
        <f t="shared" si="10"/>
        <v>3</v>
      </c>
      <c r="B75" s="26" t="s">
        <v>80</v>
      </c>
      <c r="C75" s="41" t="s">
        <v>93</v>
      </c>
      <c r="D75" s="26"/>
      <c r="E75" s="26"/>
      <c r="F75" s="26"/>
      <c r="G75" s="47"/>
      <c r="H75" s="47"/>
      <c r="I75" s="48">
        <f t="shared" si="20"/>
        <v>0</v>
      </c>
      <c r="J75" s="26"/>
      <c r="K75" s="26"/>
      <c r="L75" s="26"/>
      <c r="M75" s="47"/>
      <c r="N75" s="47"/>
      <c r="O75" s="48">
        <f t="shared" si="21"/>
        <v>0</v>
      </c>
      <c r="P75" s="26"/>
      <c r="Q75" s="26"/>
      <c r="R75" s="26"/>
      <c r="S75" s="47"/>
      <c r="T75" s="47"/>
      <c r="U75" s="48">
        <f t="shared" si="22"/>
        <v>0</v>
      </c>
      <c r="V75" s="26"/>
      <c r="W75" s="26"/>
      <c r="X75" s="26"/>
      <c r="Y75" s="47"/>
      <c r="Z75" s="47"/>
      <c r="AA75" s="48">
        <f t="shared" si="23"/>
        <v>0</v>
      </c>
      <c r="AB75" s="26"/>
      <c r="AC75" s="26"/>
      <c r="AD75" s="26"/>
      <c r="AE75" s="47"/>
      <c r="AF75" s="47"/>
      <c r="AG75" s="48">
        <f t="shared" si="24"/>
        <v>0</v>
      </c>
      <c r="AH75" s="26"/>
      <c r="AI75" s="26"/>
      <c r="AJ75" s="26"/>
      <c r="AK75" s="47"/>
      <c r="AL75" s="47"/>
      <c r="AM75" s="48">
        <f t="shared" si="25"/>
        <v>0</v>
      </c>
      <c r="AN75" s="26"/>
      <c r="AO75" s="26"/>
      <c r="AP75" s="26"/>
      <c r="AQ75" s="47"/>
      <c r="AR75" s="47"/>
      <c r="AS75" s="48">
        <f t="shared" si="26"/>
        <v>0</v>
      </c>
      <c r="AT75" s="26"/>
      <c r="AU75" s="26"/>
      <c r="AV75" s="26"/>
      <c r="AW75" s="47"/>
      <c r="AX75" s="47"/>
      <c r="AY75" s="48">
        <f t="shared" si="27"/>
        <v>0</v>
      </c>
      <c r="AZ75" s="26"/>
      <c r="BA75" s="26" t="s">
        <v>49</v>
      </c>
      <c r="BB75" s="26"/>
      <c r="BC75" s="47"/>
      <c r="BD75" s="49"/>
      <c r="BE75" s="48">
        <f t="shared" si="28"/>
        <v>1</v>
      </c>
      <c r="BF75" s="40"/>
    </row>
    <row r="76" spans="1:58" ht="15.75" x14ac:dyDescent="0.25">
      <c r="A76" s="21">
        <f t="shared" si="10"/>
        <v>3</v>
      </c>
      <c r="B76" s="26" t="s">
        <v>81</v>
      </c>
      <c r="C76" s="41" t="s">
        <v>93</v>
      </c>
      <c r="D76" s="26"/>
      <c r="E76" s="26"/>
      <c r="F76" s="26"/>
      <c r="G76" s="47"/>
      <c r="H76" s="47"/>
      <c r="I76" s="48">
        <f t="shared" si="20"/>
        <v>0</v>
      </c>
      <c r="J76" s="26"/>
      <c r="K76" s="26"/>
      <c r="L76" s="26"/>
      <c r="M76" s="47"/>
      <c r="N76" s="47"/>
      <c r="O76" s="48">
        <f t="shared" si="21"/>
        <v>0</v>
      </c>
      <c r="P76" s="26"/>
      <c r="Q76" s="26"/>
      <c r="R76" s="26"/>
      <c r="S76" s="47"/>
      <c r="T76" s="47"/>
      <c r="U76" s="48">
        <f t="shared" si="22"/>
        <v>0</v>
      </c>
      <c r="V76" s="26"/>
      <c r="W76" s="26"/>
      <c r="X76" s="26"/>
      <c r="Y76" s="47"/>
      <c r="Z76" s="47"/>
      <c r="AA76" s="48">
        <f t="shared" si="23"/>
        <v>0</v>
      </c>
      <c r="AB76" s="26"/>
      <c r="AC76" s="26"/>
      <c r="AD76" s="26"/>
      <c r="AE76" s="47"/>
      <c r="AF76" s="47"/>
      <c r="AG76" s="48">
        <f t="shared" si="24"/>
        <v>0</v>
      </c>
      <c r="AH76" s="26"/>
      <c r="AI76" s="26"/>
      <c r="AJ76" s="26"/>
      <c r="AK76" s="47"/>
      <c r="AL76" s="47"/>
      <c r="AM76" s="48">
        <f t="shared" si="25"/>
        <v>0</v>
      </c>
      <c r="AN76" s="26"/>
      <c r="AO76" s="26"/>
      <c r="AP76" s="26"/>
      <c r="AQ76" s="47"/>
      <c r="AR76" s="47"/>
      <c r="AS76" s="48">
        <f t="shared" si="26"/>
        <v>0</v>
      </c>
      <c r="AT76" s="26"/>
      <c r="AU76" s="26"/>
      <c r="AV76" s="26"/>
      <c r="AW76" s="47"/>
      <c r="AX76" s="47"/>
      <c r="AY76" s="48">
        <f t="shared" si="27"/>
        <v>0</v>
      </c>
      <c r="AZ76" s="26"/>
      <c r="BA76" s="26" t="s">
        <v>49</v>
      </c>
      <c r="BB76" s="26"/>
      <c r="BC76" s="47"/>
      <c r="BD76" s="49"/>
      <c r="BE76" s="48">
        <f t="shared" si="28"/>
        <v>1</v>
      </c>
      <c r="BF76" s="40" t="s">
        <v>49</v>
      </c>
    </row>
    <row r="77" spans="1:58" ht="15.75" x14ac:dyDescent="0.25">
      <c r="A77" s="21">
        <f t="shared" si="10"/>
        <v>3</v>
      </c>
      <c r="B77" s="26" t="s">
        <v>82</v>
      </c>
      <c r="C77" s="41" t="s">
        <v>93</v>
      </c>
      <c r="D77" s="26"/>
      <c r="E77" s="26"/>
      <c r="F77" s="26"/>
      <c r="G77" s="47"/>
      <c r="H77" s="47"/>
      <c r="I77" s="48">
        <f t="shared" si="20"/>
        <v>0</v>
      </c>
      <c r="J77" s="26"/>
      <c r="K77" s="26"/>
      <c r="L77" s="26"/>
      <c r="M77" s="47"/>
      <c r="N77" s="47"/>
      <c r="O77" s="48">
        <f t="shared" si="21"/>
        <v>0</v>
      </c>
      <c r="P77" s="26"/>
      <c r="Q77" s="26"/>
      <c r="R77" s="26"/>
      <c r="S77" s="47"/>
      <c r="T77" s="47"/>
      <c r="U77" s="48">
        <f t="shared" si="22"/>
        <v>0</v>
      </c>
      <c r="V77" s="26"/>
      <c r="W77" s="26"/>
      <c r="X77" s="26"/>
      <c r="Y77" s="47"/>
      <c r="Z77" s="47"/>
      <c r="AA77" s="48">
        <f t="shared" si="23"/>
        <v>0</v>
      </c>
      <c r="AB77" s="26"/>
      <c r="AC77" s="26"/>
      <c r="AD77" s="26"/>
      <c r="AE77" s="47"/>
      <c r="AF77" s="47"/>
      <c r="AG77" s="48">
        <f t="shared" si="24"/>
        <v>0</v>
      </c>
      <c r="AH77" s="26"/>
      <c r="AI77" s="26"/>
      <c r="AJ77" s="26"/>
      <c r="AK77" s="47"/>
      <c r="AL77" s="47"/>
      <c r="AM77" s="48">
        <f t="shared" si="25"/>
        <v>0</v>
      </c>
      <c r="AN77" s="26"/>
      <c r="AO77" s="26"/>
      <c r="AP77" s="26"/>
      <c r="AQ77" s="47"/>
      <c r="AR77" s="47"/>
      <c r="AS77" s="48">
        <f t="shared" si="26"/>
        <v>0</v>
      </c>
      <c r="AT77" s="26"/>
      <c r="AU77" s="26"/>
      <c r="AV77" s="26"/>
      <c r="AW77" s="47"/>
      <c r="AX77" s="47"/>
      <c r="AY77" s="48">
        <f t="shared" si="27"/>
        <v>0</v>
      </c>
      <c r="AZ77" s="26"/>
      <c r="BA77" s="26"/>
      <c r="BB77" s="26" t="s">
        <v>49</v>
      </c>
      <c r="BC77" s="47"/>
      <c r="BD77" s="49"/>
      <c r="BE77" s="48">
        <f t="shared" si="28"/>
        <v>1</v>
      </c>
      <c r="BF77" s="40"/>
    </row>
    <row r="78" spans="1:58" ht="15.75" x14ac:dyDescent="0.25">
      <c r="A78" s="21">
        <f t="shared" si="10"/>
        <v>3</v>
      </c>
      <c r="B78" s="26" t="s">
        <v>83</v>
      </c>
      <c r="C78" s="41" t="s">
        <v>93</v>
      </c>
      <c r="D78" s="26"/>
      <c r="E78" s="26"/>
      <c r="F78" s="26"/>
      <c r="G78" s="47"/>
      <c r="H78" s="47"/>
      <c r="I78" s="48">
        <f t="shared" si="20"/>
        <v>0</v>
      </c>
      <c r="J78" s="26"/>
      <c r="K78" s="26"/>
      <c r="L78" s="26"/>
      <c r="M78" s="47"/>
      <c r="N78" s="47"/>
      <c r="O78" s="48">
        <f t="shared" si="21"/>
        <v>0</v>
      </c>
      <c r="P78" s="26"/>
      <c r="Q78" s="26"/>
      <c r="R78" s="26"/>
      <c r="S78" s="47"/>
      <c r="T78" s="47"/>
      <c r="U78" s="48">
        <f t="shared" si="22"/>
        <v>0</v>
      </c>
      <c r="V78" s="26"/>
      <c r="W78" s="26"/>
      <c r="X78" s="26"/>
      <c r="Y78" s="47"/>
      <c r="Z78" s="47"/>
      <c r="AA78" s="48">
        <f t="shared" si="23"/>
        <v>0</v>
      </c>
      <c r="AB78" s="26"/>
      <c r="AC78" s="26"/>
      <c r="AD78" s="26"/>
      <c r="AE78" s="47"/>
      <c r="AF78" s="47"/>
      <c r="AG78" s="48">
        <f t="shared" si="24"/>
        <v>0</v>
      </c>
      <c r="AH78" s="26"/>
      <c r="AI78" s="26"/>
      <c r="AJ78" s="26"/>
      <c r="AK78" s="47"/>
      <c r="AL78" s="47"/>
      <c r="AM78" s="48">
        <f t="shared" si="25"/>
        <v>0</v>
      </c>
      <c r="AN78" s="26"/>
      <c r="AO78" s="26"/>
      <c r="AP78" s="26"/>
      <c r="AQ78" s="47"/>
      <c r="AR78" s="47"/>
      <c r="AS78" s="48">
        <f t="shared" si="26"/>
        <v>0</v>
      </c>
      <c r="AT78" s="26"/>
      <c r="AU78" s="26"/>
      <c r="AV78" s="26"/>
      <c r="AW78" s="47"/>
      <c r="AX78" s="47"/>
      <c r="AY78" s="48">
        <f t="shared" si="27"/>
        <v>0</v>
      </c>
      <c r="AZ78" s="26"/>
      <c r="BA78" s="26"/>
      <c r="BB78" s="26"/>
      <c r="BC78" s="47"/>
      <c r="BD78" s="49"/>
      <c r="BE78" s="48">
        <f t="shared" si="28"/>
        <v>0</v>
      </c>
      <c r="BF78" s="40"/>
    </row>
    <row r="79" spans="1:58" ht="15.75" x14ac:dyDescent="0.25">
      <c r="A79" s="21">
        <f t="shared" si="10"/>
        <v>3</v>
      </c>
      <c r="B79" s="26" t="s">
        <v>104</v>
      </c>
      <c r="C79" s="41" t="s">
        <v>93</v>
      </c>
      <c r="D79" s="26"/>
      <c r="E79" s="26"/>
      <c r="F79" s="26"/>
      <c r="G79" s="47"/>
      <c r="H79" s="47"/>
      <c r="I79" s="48">
        <f t="shared" si="20"/>
        <v>0</v>
      </c>
      <c r="J79" s="26"/>
      <c r="K79" s="26"/>
      <c r="L79" s="26"/>
      <c r="M79" s="47"/>
      <c r="N79" s="47"/>
      <c r="O79" s="48">
        <f t="shared" si="21"/>
        <v>0</v>
      </c>
      <c r="P79" s="26"/>
      <c r="Q79" s="26"/>
      <c r="R79" s="26"/>
      <c r="S79" s="47"/>
      <c r="T79" s="47"/>
      <c r="U79" s="48">
        <f t="shared" si="22"/>
        <v>0</v>
      </c>
      <c r="V79" s="26"/>
      <c r="W79" s="26"/>
      <c r="X79" s="26"/>
      <c r="Y79" s="47"/>
      <c r="Z79" s="47"/>
      <c r="AA79" s="48">
        <f t="shared" si="23"/>
        <v>0</v>
      </c>
      <c r="AB79" s="26"/>
      <c r="AC79" s="26"/>
      <c r="AD79" s="26"/>
      <c r="AE79" s="47"/>
      <c r="AF79" s="47"/>
      <c r="AG79" s="48">
        <f t="shared" si="24"/>
        <v>0</v>
      </c>
      <c r="AH79" s="26"/>
      <c r="AI79" s="26"/>
      <c r="AJ79" s="26"/>
      <c r="AK79" s="47"/>
      <c r="AL79" s="47"/>
      <c r="AM79" s="48">
        <f t="shared" si="25"/>
        <v>0</v>
      </c>
      <c r="AN79" s="26"/>
      <c r="AO79" s="26"/>
      <c r="AP79" s="26"/>
      <c r="AQ79" s="47"/>
      <c r="AR79" s="47"/>
      <c r="AS79" s="48">
        <f t="shared" si="26"/>
        <v>0</v>
      </c>
      <c r="AT79" s="26"/>
      <c r="AU79" s="26"/>
      <c r="AV79" s="26"/>
      <c r="AW79" s="47"/>
      <c r="AX79" s="47"/>
      <c r="AY79" s="48">
        <f t="shared" si="27"/>
        <v>0</v>
      </c>
      <c r="AZ79" s="26"/>
      <c r="BA79" s="26"/>
      <c r="BB79" s="26"/>
      <c r="BC79" s="47"/>
      <c r="BD79" s="49"/>
      <c r="BE79" s="48">
        <f t="shared" si="28"/>
        <v>0</v>
      </c>
      <c r="BF79" s="40"/>
    </row>
    <row r="80" spans="1:58" ht="15.75" x14ac:dyDescent="0.25">
      <c r="A80" s="21">
        <f t="shared" si="10"/>
        <v>3</v>
      </c>
      <c r="B80" s="50" t="s">
        <v>84</v>
      </c>
      <c r="C80" s="41" t="s">
        <v>93</v>
      </c>
      <c r="D80" s="52"/>
      <c r="E80" s="52"/>
      <c r="F80" s="52"/>
      <c r="G80" s="53"/>
      <c r="H80" s="53"/>
      <c r="I80" s="48">
        <f t="shared" si="20"/>
        <v>0</v>
      </c>
      <c r="J80" s="52"/>
      <c r="K80" s="52"/>
      <c r="L80" s="52"/>
      <c r="M80" s="53"/>
      <c r="N80" s="53"/>
      <c r="O80" s="48">
        <f t="shared" si="21"/>
        <v>0</v>
      </c>
      <c r="P80" s="52"/>
      <c r="Q80" s="52"/>
      <c r="R80" s="52"/>
      <c r="S80" s="53"/>
      <c r="T80" s="53"/>
      <c r="U80" s="48">
        <f t="shared" si="22"/>
        <v>0</v>
      </c>
      <c r="V80" s="52"/>
      <c r="W80" s="52"/>
      <c r="X80" s="52"/>
      <c r="Y80" s="53"/>
      <c r="Z80" s="53"/>
      <c r="AA80" s="48">
        <f t="shared" si="23"/>
        <v>0</v>
      </c>
      <c r="AB80" s="52"/>
      <c r="AC80" s="52"/>
      <c r="AD80" s="52"/>
      <c r="AE80" s="53"/>
      <c r="AF80" s="53"/>
      <c r="AG80" s="48">
        <f t="shared" si="24"/>
        <v>0</v>
      </c>
      <c r="AH80" s="52"/>
      <c r="AI80" s="52"/>
      <c r="AJ80" s="52"/>
      <c r="AK80" s="53"/>
      <c r="AL80" s="53"/>
      <c r="AM80" s="48">
        <f t="shared" si="25"/>
        <v>0</v>
      </c>
      <c r="AN80" s="52"/>
      <c r="AO80" s="52"/>
      <c r="AP80" s="52"/>
      <c r="AQ80" s="53"/>
      <c r="AR80" s="53"/>
      <c r="AS80" s="48">
        <f t="shared" si="26"/>
        <v>0</v>
      </c>
      <c r="AT80" s="52"/>
      <c r="AU80" s="52"/>
      <c r="AV80" s="52"/>
      <c r="AW80" s="53"/>
      <c r="AX80" s="53"/>
      <c r="AY80" s="48">
        <f t="shared" si="27"/>
        <v>0</v>
      </c>
      <c r="AZ80" s="52"/>
      <c r="BA80" s="52"/>
      <c r="BB80" s="52"/>
      <c r="BC80" s="53"/>
      <c r="BD80" s="54"/>
      <c r="BE80" s="48">
        <f t="shared" si="28"/>
        <v>0</v>
      </c>
      <c r="BF80" s="40"/>
    </row>
    <row r="81" spans="1:58" ht="15.75" x14ac:dyDescent="0.25">
      <c r="A81" s="21">
        <f t="shared" si="10"/>
        <v>3</v>
      </c>
      <c r="B81" s="50"/>
      <c r="C81" s="41" t="s">
        <v>93</v>
      </c>
      <c r="D81" s="26"/>
      <c r="E81" s="26"/>
      <c r="F81" s="26"/>
      <c r="G81" s="47"/>
      <c r="H81" s="53"/>
      <c r="I81" s="48">
        <f t="shared" si="20"/>
        <v>0</v>
      </c>
      <c r="J81" s="26"/>
      <c r="K81" s="26"/>
      <c r="L81" s="26"/>
      <c r="M81" s="47"/>
      <c r="N81" s="53"/>
      <c r="O81" s="48">
        <f t="shared" si="21"/>
        <v>0</v>
      </c>
      <c r="P81" s="26"/>
      <c r="Q81" s="26"/>
      <c r="R81" s="26"/>
      <c r="S81" s="47"/>
      <c r="T81" s="53"/>
      <c r="U81" s="48">
        <f t="shared" si="22"/>
        <v>0</v>
      </c>
      <c r="V81" s="26"/>
      <c r="W81" s="26"/>
      <c r="X81" s="26"/>
      <c r="Y81" s="47"/>
      <c r="Z81" s="53"/>
      <c r="AA81" s="48">
        <f t="shared" si="23"/>
        <v>0</v>
      </c>
      <c r="AB81" s="26"/>
      <c r="AC81" s="26"/>
      <c r="AD81" s="26"/>
      <c r="AE81" s="47"/>
      <c r="AF81" s="53"/>
      <c r="AG81" s="48">
        <f t="shared" si="24"/>
        <v>0</v>
      </c>
      <c r="AH81" s="26"/>
      <c r="AI81" s="26"/>
      <c r="AJ81" s="26"/>
      <c r="AK81" s="47"/>
      <c r="AL81" s="53"/>
      <c r="AM81" s="48">
        <f t="shared" si="25"/>
        <v>0</v>
      </c>
      <c r="AN81" s="26"/>
      <c r="AO81" s="26"/>
      <c r="AP81" s="26"/>
      <c r="AQ81" s="47"/>
      <c r="AR81" s="53"/>
      <c r="AS81" s="48">
        <f t="shared" si="26"/>
        <v>0</v>
      </c>
      <c r="AT81" s="26"/>
      <c r="AU81" s="26"/>
      <c r="AV81" s="26"/>
      <c r="AW81" s="47"/>
      <c r="AX81" s="53"/>
      <c r="AY81" s="48">
        <f t="shared" si="27"/>
        <v>0</v>
      </c>
      <c r="AZ81" s="26"/>
      <c r="BA81" s="26"/>
      <c r="BB81" s="26"/>
      <c r="BC81" s="47"/>
      <c r="BD81" s="54"/>
      <c r="BE81" s="48">
        <f t="shared" si="28"/>
        <v>0</v>
      </c>
      <c r="BF81" s="40"/>
    </row>
    <row r="82" spans="1:58" ht="15.75" x14ac:dyDescent="0.25">
      <c r="A82" s="21">
        <f t="shared" si="10"/>
        <v>3</v>
      </c>
      <c r="B82" s="50"/>
      <c r="C82" s="41" t="s">
        <v>93</v>
      </c>
      <c r="D82" s="26"/>
      <c r="E82" s="26"/>
      <c r="F82" s="26"/>
      <c r="G82" s="47"/>
      <c r="H82" s="53"/>
      <c r="I82" s="48">
        <f t="shared" si="20"/>
        <v>0</v>
      </c>
      <c r="J82" s="26"/>
      <c r="K82" s="26"/>
      <c r="L82" s="26"/>
      <c r="M82" s="47"/>
      <c r="N82" s="53"/>
      <c r="O82" s="48">
        <f t="shared" si="21"/>
        <v>0</v>
      </c>
      <c r="P82" s="26"/>
      <c r="Q82" s="26"/>
      <c r="R82" s="26"/>
      <c r="S82" s="47"/>
      <c r="T82" s="53"/>
      <c r="U82" s="48">
        <f t="shared" si="22"/>
        <v>0</v>
      </c>
      <c r="V82" s="26"/>
      <c r="W82" s="26"/>
      <c r="X82" s="26"/>
      <c r="Y82" s="47"/>
      <c r="Z82" s="53"/>
      <c r="AA82" s="48">
        <f t="shared" si="23"/>
        <v>0</v>
      </c>
      <c r="AB82" s="26"/>
      <c r="AC82" s="26"/>
      <c r="AD82" s="26"/>
      <c r="AE82" s="47"/>
      <c r="AF82" s="53"/>
      <c r="AG82" s="48">
        <f t="shared" si="24"/>
        <v>0</v>
      </c>
      <c r="AH82" s="26"/>
      <c r="AI82" s="26"/>
      <c r="AJ82" s="26"/>
      <c r="AK82" s="47"/>
      <c r="AL82" s="53"/>
      <c r="AM82" s="48">
        <f t="shared" si="25"/>
        <v>0</v>
      </c>
      <c r="AN82" s="26"/>
      <c r="AO82" s="26"/>
      <c r="AP82" s="26"/>
      <c r="AQ82" s="47"/>
      <c r="AR82" s="53"/>
      <c r="AS82" s="48">
        <f t="shared" si="26"/>
        <v>0</v>
      </c>
      <c r="AT82" s="26"/>
      <c r="AU82" s="26"/>
      <c r="AV82" s="26"/>
      <c r="AW82" s="47"/>
      <c r="AX82" s="53"/>
      <c r="AY82" s="48">
        <f t="shared" si="27"/>
        <v>0</v>
      </c>
      <c r="AZ82" s="26"/>
      <c r="BA82" s="26"/>
      <c r="BB82" s="26"/>
      <c r="BC82" s="47"/>
      <c r="BD82" s="54"/>
      <c r="BE82" s="48">
        <f t="shared" si="28"/>
        <v>0</v>
      </c>
      <c r="BF82" s="40"/>
    </row>
    <row r="83" spans="1:58" ht="15.75" x14ac:dyDescent="0.25">
      <c r="A83" s="21">
        <f t="shared" si="10"/>
        <v>3</v>
      </c>
      <c r="B83" s="50"/>
      <c r="C83" s="41" t="s">
        <v>93</v>
      </c>
      <c r="D83" s="26"/>
      <c r="E83" s="26"/>
      <c r="F83" s="26"/>
      <c r="G83" s="47"/>
      <c r="H83" s="53"/>
      <c r="I83" s="48">
        <f t="shared" si="20"/>
        <v>0</v>
      </c>
      <c r="J83" s="26"/>
      <c r="K83" s="26"/>
      <c r="L83" s="26"/>
      <c r="M83" s="47"/>
      <c r="N83" s="53"/>
      <c r="O83" s="48">
        <f t="shared" si="21"/>
        <v>0</v>
      </c>
      <c r="P83" s="26"/>
      <c r="Q83" s="26"/>
      <c r="R83" s="26"/>
      <c r="S83" s="47"/>
      <c r="T83" s="53"/>
      <c r="U83" s="48">
        <f t="shared" si="22"/>
        <v>0</v>
      </c>
      <c r="V83" s="26"/>
      <c r="W83" s="26"/>
      <c r="X83" s="26"/>
      <c r="Y83" s="47"/>
      <c r="Z83" s="53"/>
      <c r="AA83" s="48">
        <f t="shared" si="23"/>
        <v>0</v>
      </c>
      <c r="AB83" s="26"/>
      <c r="AC83" s="26"/>
      <c r="AD83" s="26"/>
      <c r="AE83" s="47"/>
      <c r="AF83" s="53"/>
      <c r="AG83" s="48">
        <f t="shared" si="24"/>
        <v>0</v>
      </c>
      <c r="AH83" s="26"/>
      <c r="AI83" s="26"/>
      <c r="AJ83" s="26"/>
      <c r="AK83" s="47"/>
      <c r="AL83" s="53"/>
      <c r="AM83" s="48">
        <f t="shared" si="25"/>
        <v>0</v>
      </c>
      <c r="AN83" s="26"/>
      <c r="AO83" s="26"/>
      <c r="AP83" s="26"/>
      <c r="AQ83" s="47"/>
      <c r="AR83" s="53"/>
      <c r="AS83" s="48">
        <f t="shared" si="26"/>
        <v>0</v>
      </c>
      <c r="AT83" s="26"/>
      <c r="AU83" s="26"/>
      <c r="AV83" s="26"/>
      <c r="AW83" s="47"/>
      <c r="AX83" s="53"/>
      <c r="AY83" s="48">
        <f t="shared" si="27"/>
        <v>0</v>
      </c>
      <c r="AZ83" s="26"/>
      <c r="BA83" s="26"/>
      <c r="BB83" s="26"/>
      <c r="BC83" s="47"/>
      <c r="BD83" s="54"/>
      <c r="BE83" s="48">
        <f t="shared" si="28"/>
        <v>0</v>
      </c>
      <c r="BF83" s="40"/>
    </row>
    <row r="84" spans="1:58" ht="15.75" x14ac:dyDescent="0.25">
      <c r="A84" s="21">
        <f t="shared" si="10"/>
        <v>3</v>
      </c>
      <c r="B84" s="50"/>
      <c r="C84" s="41" t="s">
        <v>93</v>
      </c>
      <c r="D84" s="26"/>
      <c r="E84" s="26"/>
      <c r="F84" s="26"/>
      <c r="G84" s="47"/>
      <c r="H84" s="53"/>
      <c r="I84" s="48">
        <f t="shared" si="20"/>
        <v>0</v>
      </c>
      <c r="J84" s="26"/>
      <c r="K84" s="26"/>
      <c r="L84" s="26"/>
      <c r="M84" s="47"/>
      <c r="N84" s="53"/>
      <c r="O84" s="48">
        <f t="shared" si="21"/>
        <v>0</v>
      </c>
      <c r="P84" s="26"/>
      <c r="Q84" s="26"/>
      <c r="R84" s="26"/>
      <c r="S84" s="47"/>
      <c r="T84" s="53"/>
      <c r="U84" s="48">
        <f t="shared" si="22"/>
        <v>0</v>
      </c>
      <c r="V84" s="26"/>
      <c r="W84" s="26"/>
      <c r="X84" s="26"/>
      <c r="Y84" s="47"/>
      <c r="Z84" s="53"/>
      <c r="AA84" s="48">
        <f t="shared" si="23"/>
        <v>0</v>
      </c>
      <c r="AB84" s="26"/>
      <c r="AC84" s="26"/>
      <c r="AD84" s="26"/>
      <c r="AE84" s="47"/>
      <c r="AF84" s="53"/>
      <c r="AG84" s="48">
        <f t="shared" si="24"/>
        <v>0</v>
      </c>
      <c r="AH84" s="26"/>
      <c r="AI84" s="26"/>
      <c r="AJ84" s="26"/>
      <c r="AK84" s="47"/>
      <c r="AL84" s="53"/>
      <c r="AM84" s="48">
        <f t="shared" si="25"/>
        <v>0</v>
      </c>
      <c r="AN84" s="26"/>
      <c r="AO84" s="26"/>
      <c r="AP84" s="26"/>
      <c r="AQ84" s="47"/>
      <c r="AR84" s="53"/>
      <c r="AS84" s="48">
        <f t="shared" si="26"/>
        <v>0</v>
      </c>
      <c r="AT84" s="26"/>
      <c r="AU84" s="26"/>
      <c r="AV84" s="26"/>
      <c r="AW84" s="47"/>
      <c r="AX84" s="53"/>
      <c r="AY84" s="48">
        <f t="shared" si="27"/>
        <v>0</v>
      </c>
      <c r="AZ84" s="26"/>
      <c r="BA84" s="26"/>
      <c r="BB84" s="26"/>
      <c r="BC84" s="47"/>
      <c r="BD84" s="54"/>
      <c r="BE84" s="48">
        <f t="shared" si="28"/>
        <v>0</v>
      </c>
      <c r="BF84" s="40"/>
    </row>
    <row r="85" spans="1:58" ht="15.75" x14ac:dyDescent="0.25">
      <c r="A85" s="21">
        <f t="shared" si="10"/>
        <v>3</v>
      </c>
      <c r="B85" s="50"/>
      <c r="C85" s="41" t="s">
        <v>93</v>
      </c>
      <c r="D85" s="26"/>
      <c r="E85" s="26"/>
      <c r="F85" s="26"/>
      <c r="G85" s="47"/>
      <c r="H85" s="53"/>
      <c r="I85" s="48">
        <f t="shared" si="20"/>
        <v>0</v>
      </c>
      <c r="J85" s="26"/>
      <c r="K85" s="26"/>
      <c r="L85" s="26"/>
      <c r="M85" s="47"/>
      <c r="N85" s="53"/>
      <c r="O85" s="48">
        <f t="shared" si="21"/>
        <v>0</v>
      </c>
      <c r="P85" s="26"/>
      <c r="Q85" s="26"/>
      <c r="R85" s="26"/>
      <c r="S85" s="47"/>
      <c r="T85" s="53"/>
      <c r="U85" s="48">
        <f t="shared" si="22"/>
        <v>0</v>
      </c>
      <c r="V85" s="26"/>
      <c r="W85" s="26"/>
      <c r="X85" s="26"/>
      <c r="Y85" s="47"/>
      <c r="Z85" s="53"/>
      <c r="AA85" s="48">
        <f t="shared" si="23"/>
        <v>0</v>
      </c>
      <c r="AB85" s="26"/>
      <c r="AC85" s="26"/>
      <c r="AD85" s="26"/>
      <c r="AE85" s="47"/>
      <c r="AF85" s="53"/>
      <c r="AG85" s="48">
        <f t="shared" si="24"/>
        <v>0</v>
      </c>
      <c r="AH85" s="26"/>
      <c r="AI85" s="26"/>
      <c r="AJ85" s="26"/>
      <c r="AK85" s="47"/>
      <c r="AL85" s="53"/>
      <c r="AM85" s="48">
        <f t="shared" si="25"/>
        <v>0</v>
      </c>
      <c r="AN85" s="26"/>
      <c r="AO85" s="26"/>
      <c r="AP85" s="26"/>
      <c r="AQ85" s="47"/>
      <c r="AR85" s="53"/>
      <c r="AS85" s="48">
        <f t="shared" si="26"/>
        <v>0</v>
      </c>
      <c r="AT85" s="26"/>
      <c r="AU85" s="26"/>
      <c r="AV85" s="26"/>
      <c r="AW85" s="47"/>
      <c r="AX85" s="53"/>
      <c r="AY85" s="48">
        <f t="shared" si="27"/>
        <v>0</v>
      </c>
      <c r="AZ85" s="26"/>
      <c r="BA85" s="26"/>
      <c r="BB85" s="26"/>
      <c r="BC85" s="47"/>
      <c r="BD85" s="54"/>
      <c r="BE85" s="48">
        <f t="shared" si="28"/>
        <v>0</v>
      </c>
      <c r="BF85" s="40"/>
    </row>
    <row r="86" spans="1:58" ht="15.75" x14ac:dyDescent="0.25">
      <c r="A86" s="21">
        <f t="shared" si="10"/>
        <v>3</v>
      </c>
      <c r="B86" s="55"/>
      <c r="C86" s="56"/>
      <c r="D86" s="59"/>
      <c r="E86" s="58"/>
      <c r="F86" s="58"/>
      <c r="G86" s="58"/>
      <c r="H86" s="58"/>
      <c r="I86" s="58">
        <f>SUM(I61:I85)</f>
        <v>4</v>
      </c>
      <c r="J86" s="58"/>
      <c r="K86" s="58"/>
      <c r="L86" s="58"/>
      <c r="M86" s="58"/>
      <c r="N86" s="58"/>
      <c r="O86" s="58">
        <f>SUM(O61:O85)</f>
        <v>2</v>
      </c>
      <c r="P86" s="58"/>
      <c r="Q86" s="58"/>
      <c r="R86" s="58"/>
      <c r="S86" s="58"/>
      <c r="T86" s="58"/>
      <c r="U86" s="58">
        <f>SUM(U61:U85)</f>
        <v>3</v>
      </c>
      <c r="V86" s="58"/>
      <c r="W86" s="58"/>
      <c r="X86" s="58"/>
      <c r="Y86" s="58"/>
      <c r="Z86" s="58"/>
      <c r="AA86" s="58">
        <f>SUM(AA61:AA85)</f>
        <v>3</v>
      </c>
      <c r="AB86" s="58"/>
      <c r="AC86" s="58"/>
      <c r="AD86" s="58"/>
      <c r="AE86" s="58"/>
      <c r="AF86" s="58"/>
      <c r="AG86" s="58">
        <f>SUM(AG61:AG85)</f>
        <v>2</v>
      </c>
      <c r="AH86" s="58"/>
      <c r="AI86" s="58"/>
      <c r="AJ86" s="58"/>
      <c r="AK86" s="58"/>
      <c r="AL86" s="58"/>
      <c r="AM86" s="58">
        <f>SUM(AM61:AM85)</f>
        <v>3</v>
      </c>
      <c r="AN86" s="58"/>
      <c r="AO86" s="58"/>
      <c r="AP86" s="58"/>
      <c r="AQ86" s="58"/>
      <c r="AR86" s="58"/>
      <c r="AS86" s="58">
        <f>SUM(AS61:AS85)</f>
        <v>1</v>
      </c>
      <c r="AT86" s="58"/>
      <c r="AU86" s="58"/>
      <c r="AV86" s="58"/>
      <c r="AW86" s="58"/>
      <c r="AX86" s="58"/>
      <c r="AY86" s="58">
        <f>SUM(AY61:AY85)</f>
        <v>2</v>
      </c>
      <c r="AZ86" s="58"/>
      <c r="BA86" s="58"/>
      <c r="BB86" s="58"/>
      <c r="BC86" s="58"/>
      <c r="BD86" s="58"/>
      <c r="BE86" s="58">
        <f>SUM(BE61:BE85)</f>
        <v>8</v>
      </c>
      <c r="BF86" s="58">
        <f>COUNTIF(BF61:BF85,"*")</f>
        <v>3</v>
      </c>
    </row>
    <row r="87" spans="1:58" ht="15.75" x14ac:dyDescent="0.25">
      <c r="A87" s="21">
        <f t="shared" si="10"/>
        <v>4</v>
      </c>
      <c r="B87" s="80" t="str">
        <f>"Буква (или иное название) класса "&amp;A87&amp;":"</f>
        <v>Буква (или иное название) класса 4:</v>
      </c>
      <c r="C87" s="90"/>
      <c r="D87" s="85" t="s">
        <v>89</v>
      </c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1"/>
      <c r="BF87" s="64"/>
    </row>
    <row r="88" spans="1:58" ht="15.75" x14ac:dyDescent="0.25">
      <c r="A88" s="21">
        <f t="shared" si="10"/>
        <v>4</v>
      </c>
      <c r="B88" s="26" t="s">
        <v>72</v>
      </c>
      <c r="C88" s="41" t="s">
        <v>93</v>
      </c>
      <c r="D88" s="26"/>
      <c r="E88" s="26"/>
      <c r="F88" s="26" t="s">
        <v>49</v>
      </c>
      <c r="G88" s="47"/>
      <c r="H88" s="47"/>
      <c r="I88" s="48">
        <f t="shared" ref="I88:I112" si="29">COUNTA(D88:H88)</f>
        <v>1</v>
      </c>
      <c r="J88" s="26"/>
      <c r="K88" s="26"/>
      <c r="L88" s="26"/>
      <c r="M88" s="47" t="s">
        <v>49</v>
      </c>
      <c r="N88" s="47"/>
      <c r="O88" s="48">
        <f t="shared" ref="O88:O112" si="30">COUNTA(J88:N88)</f>
        <v>1</v>
      </c>
      <c r="P88" s="26"/>
      <c r="Q88" s="26" t="s">
        <v>49</v>
      </c>
      <c r="R88" s="26"/>
      <c r="S88" s="47"/>
      <c r="T88" s="47"/>
      <c r="U88" s="48">
        <f t="shared" ref="U88:U112" si="31">COUNTA(P88:T88)</f>
        <v>1</v>
      </c>
      <c r="V88" s="26" t="s">
        <v>49</v>
      </c>
      <c r="W88" s="26"/>
      <c r="X88" s="26"/>
      <c r="Y88" s="47" t="s">
        <v>49</v>
      </c>
      <c r="Z88" s="47"/>
      <c r="AA88" s="48">
        <f t="shared" ref="AA88:AA112" si="32">COUNTA(V88:Z88)</f>
        <v>2</v>
      </c>
      <c r="AB88" s="26"/>
      <c r="AC88" s="26"/>
      <c r="AD88" s="26"/>
      <c r="AE88" s="47"/>
      <c r="AF88" s="47"/>
      <c r="AG88" s="48">
        <f t="shared" ref="AG88:AG112" si="33">COUNTA(AB88:AF88)</f>
        <v>0</v>
      </c>
      <c r="AH88" s="26"/>
      <c r="AI88" s="26"/>
      <c r="AJ88" s="26"/>
      <c r="AK88" s="47"/>
      <c r="AL88" s="47"/>
      <c r="AM88" s="48">
        <f t="shared" ref="AM88:AM112" si="34">COUNTA(AH88:AL88)</f>
        <v>0</v>
      </c>
      <c r="AN88" s="26"/>
      <c r="AO88" s="26"/>
      <c r="AP88" s="26"/>
      <c r="AQ88" s="47"/>
      <c r="AR88" s="47"/>
      <c r="AS88" s="48">
        <f t="shared" ref="AS88:AS112" si="35">COUNTA(AN88:AR88)</f>
        <v>0</v>
      </c>
      <c r="AT88" s="26"/>
      <c r="AU88" s="26"/>
      <c r="AV88" s="26"/>
      <c r="AW88" s="47"/>
      <c r="AX88" s="47"/>
      <c r="AY88" s="48">
        <f t="shared" ref="AY88:AY112" si="36">COUNTA(AT88:AX88)</f>
        <v>0</v>
      </c>
      <c r="AZ88" s="26"/>
      <c r="BA88" s="26"/>
      <c r="BB88" s="26"/>
      <c r="BC88" s="47"/>
      <c r="BD88" s="49"/>
      <c r="BE88" s="48">
        <f t="shared" ref="BE88:BE112" si="37">COUNTA(AZ88:BD88)</f>
        <v>0</v>
      </c>
      <c r="BF88" s="40"/>
    </row>
    <row r="89" spans="1:58" ht="15.75" x14ac:dyDescent="0.25">
      <c r="A89" s="21">
        <f t="shared" si="10"/>
        <v>4</v>
      </c>
      <c r="B89" s="26" t="s">
        <v>94</v>
      </c>
      <c r="C89" s="41" t="s">
        <v>93</v>
      </c>
      <c r="D89" s="26"/>
      <c r="E89" s="26"/>
      <c r="F89" s="26"/>
      <c r="G89" s="47"/>
      <c r="H89" s="47"/>
      <c r="I89" s="48">
        <f t="shared" si="29"/>
        <v>0</v>
      </c>
      <c r="J89" s="26"/>
      <c r="K89" s="26"/>
      <c r="L89" s="26"/>
      <c r="M89" s="47"/>
      <c r="N89" s="47"/>
      <c r="O89" s="48">
        <f t="shared" si="30"/>
        <v>0</v>
      </c>
      <c r="P89" s="26"/>
      <c r="Q89" s="26"/>
      <c r="R89" s="26"/>
      <c r="S89" s="47"/>
      <c r="T89" s="47"/>
      <c r="U89" s="48">
        <f t="shared" si="31"/>
        <v>0</v>
      </c>
      <c r="V89" s="26"/>
      <c r="W89" s="26"/>
      <c r="X89" s="26"/>
      <c r="Y89" s="47"/>
      <c r="Z89" s="47"/>
      <c r="AA89" s="48">
        <f t="shared" si="32"/>
        <v>0</v>
      </c>
      <c r="AB89" s="26"/>
      <c r="AC89" s="26" t="s">
        <v>49</v>
      </c>
      <c r="AD89" s="26"/>
      <c r="AE89" s="47"/>
      <c r="AF89" s="47"/>
      <c r="AG89" s="48">
        <f t="shared" si="33"/>
        <v>1</v>
      </c>
      <c r="AH89" s="26"/>
      <c r="AI89" s="26"/>
      <c r="AJ89" s="26"/>
      <c r="AK89" s="47"/>
      <c r="AL89" s="47"/>
      <c r="AM89" s="48">
        <f t="shared" si="34"/>
        <v>0</v>
      </c>
      <c r="AN89" s="26"/>
      <c r="AO89" s="26"/>
      <c r="AP89" s="26"/>
      <c r="AQ89" s="47"/>
      <c r="AR89" s="47"/>
      <c r="AS89" s="48">
        <f t="shared" si="35"/>
        <v>0</v>
      </c>
      <c r="AT89" s="26"/>
      <c r="AU89" s="26"/>
      <c r="AV89" s="26"/>
      <c r="AW89" s="47" t="s">
        <v>49</v>
      </c>
      <c r="AX89" s="47"/>
      <c r="AY89" s="48">
        <f t="shared" si="36"/>
        <v>1</v>
      </c>
      <c r="AZ89" s="26"/>
      <c r="BA89" s="26"/>
      <c r="BB89" s="26"/>
      <c r="BC89" s="47"/>
      <c r="BD89" s="49"/>
      <c r="BE89" s="48">
        <f t="shared" si="37"/>
        <v>0</v>
      </c>
      <c r="BF89" s="40"/>
    </row>
    <row r="90" spans="1:58" ht="15.75" x14ac:dyDescent="0.25">
      <c r="A90" s="21">
        <f t="shared" si="10"/>
        <v>4</v>
      </c>
      <c r="B90" s="26" t="s">
        <v>74</v>
      </c>
      <c r="C90" s="41" t="s">
        <v>93</v>
      </c>
      <c r="D90" s="26"/>
      <c r="E90" s="26"/>
      <c r="F90" s="26"/>
      <c r="G90" s="47"/>
      <c r="H90" s="47"/>
      <c r="I90" s="48">
        <f t="shared" si="29"/>
        <v>0</v>
      </c>
      <c r="J90" s="26"/>
      <c r="K90" s="26"/>
      <c r="L90" s="26"/>
      <c r="M90" s="47"/>
      <c r="N90" s="47"/>
      <c r="O90" s="48">
        <f t="shared" si="30"/>
        <v>0</v>
      </c>
      <c r="P90" s="26"/>
      <c r="Q90" s="26"/>
      <c r="R90" s="26"/>
      <c r="S90" s="47"/>
      <c r="T90" s="47"/>
      <c r="U90" s="48">
        <f t="shared" si="31"/>
        <v>0</v>
      </c>
      <c r="V90" s="26"/>
      <c r="W90" s="26"/>
      <c r="X90" s="26"/>
      <c r="Y90" s="47"/>
      <c r="Z90" s="47"/>
      <c r="AA90" s="48">
        <f t="shared" si="32"/>
        <v>0</v>
      </c>
      <c r="AB90" s="26"/>
      <c r="AC90" s="26"/>
      <c r="AD90" s="26"/>
      <c r="AE90" s="47"/>
      <c r="AF90" s="47"/>
      <c r="AG90" s="48">
        <f t="shared" si="33"/>
        <v>0</v>
      </c>
      <c r="AH90" s="26"/>
      <c r="AI90" s="26"/>
      <c r="AJ90" s="26"/>
      <c r="AK90" s="47"/>
      <c r="AL90" s="47"/>
      <c r="AM90" s="48">
        <f t="shared" si="34"/>
        <v>0</v>
      </c>
      <c r="AN90" s="26"/>
      <c r="AO90" s="26"/>
      <c r="AP90" s="26"/>
      <c r="AQ90" s="47"/>
      <c r="AR90" s="47"/>
      <c r="AS90" s="48">
        <f t="shared" si="35"/>
        <v>0</v>
      </c>
      <c r="AT90" s="26"/>
      <c r="AU90" s="26"/>
      <c r="AV90" s="26"/>
      <c r="AW90" s="47"/>
      <c r="AX90" s="47"/>
      <c r="AY90" s="48">
        <f t="shared" si="36"/>
        <v>0</v>
      </c>
      <c r="AZ90" s="26"/>
      <c r="BA90" s="26"/>
      <c r="BB90" s="26"/>
      <c r="BC90" s="47"/>
      <c r="BD90" s="49"/>
      <c r="BE90" s="48">
        <f t="shared" si="37"/>
        <v>0</v>
      </c>
      <c r="BF90" s="40"/>
    </row>
    <row r="91" spans="1:58" ht="15.75" x14ac:dyDescent="0.25">
      <c r="A91" s="21">
        <f t="shared" si="10"/>
        <v>4</v>
      </c>
      <c r="B91" s="26" t="s">
        <v>95</v>
      </c>
      <c r="C91" s="41" t="s">
        <v>93</v>
      </c>
      <c r="D91" s="26"/>
      <c r="E91" s="26"/>
      <c r="F91" s="26"/>
      <c r="G91" s="47"/>
      <c r="H91" s="47"/>
      <c r="I91" s="48">
        <f t="shared" si="29"/>
        <v>0</v>
      </c>
      <c r="J91" s="26"/>
      <c r="K91" s="26"/>
      <c r="L91" s="26"/>
      <c r="M91" s="47"/>
      <c r="N91" s="47"/>
      <c r="O91" s="48">
        <f t="shared" si="30"/>
        <v>0</v>
      </c>
      <c r="P91" s="26"/>
      <c r="Q91" s="26"/>
      <c r="R91" s="26"/>
      <c r="S91" s="47"/>
      <c r="T91" s="47"/>
      <c r="U91" s="48">
        <f t="shared" si="31"/>
        <v>0</v>
      </c>
      <c r="V91" s="26"/>
      <c r="W91" s="26"/>
      <c r="X91" s="26"/>
      <c r="Y91" s="47"/>
      <c r="Z91" s="47"/>
      <c r="AA91" s="48">
        <f t="shared" si="32"/>
        <v>0</v>
      </c>
      <c r="AB91" s="26"/>
      <c r="AC91" s="26"/>
      <c r="AD91" s="26"/>
      <c r="AE91" s="47"/>
      <c r="AF91" s="47"/>
      <c r="AG91" s="48">
        <f t="shared" si="33"/>
        <v>0</v>
      </c>
      <c r="AH91" s="26"/>
      <c r="AI91" s="26"/>
      <c r="AJ91" s="26"/>
      <c r="AK91" s="47"/>
      <c r="AL91" s="47"/>
      <c r="AM91" s="48">
        <f t="shared" si="34"/>
        <v>0</v>
      </c>
      <c r="AN91" s="26"/>
      <c r="AO91" s="26"/>
      <c r="AP91" s="26"/>
      <c r="AQ91" s="47"/>
      <c r="AR91" s="47"/>
      <c r="AS91" s="48">
        <f t="shared" si="35"/>
        <v>0</v>
      </c>
      <c r="AT91" s="26"/>
      <c r="AU91" s="26"/>
      <c r="AV91" s="26"/>
      <c r="AW91" s="47"/>
      <c r="AX91" s="47"/>
      <c r="AY91" s="48">
        <f t="shared" si="36"/>
        <v>0</v>
      </c>
      <c r="AZ91" s="26"/>
      <c r="BA91" s="26"/>
      <c r="BB91" s="26"/>
      <c r="BC91" s="47"/>
      <c r="BD91" s="49"/>
      <c r="BE91" s="48">
        <f t="shared" si="37"/>
        <v>0</v>
      </c>
      <c r="BF91" s="40"/>
    </row>
    <row r="92" spans="1:58" ht="15.75" x14ac:dyDescent="0.25">
      <c r="A92" s="21">
        <f t="shared" si="10"/>
        <v>4</v>
      </c>
      <c r="B92" s="26" t="s">
        <v>76</v>
      </c>
      <c r="C92" s="41" t="s">
        <v>93</v>
      </c>
      <c r="D92" s="26"/>
      <c r="E92" s="26"/>
      <c r="F92" s="26"/>
      <c r="G92" s="47" t="s">
        <v>49</v>
      </c>
      <c r="H92" s="47"/>
      <c r="I92" s="48">
        <f t="shared" si="29"/>
        <v>1</v>
      </c>
      <c r="J92" s="26"/>
      <c r="K92" s="26"/>
      <c r="L92" s="26"/>
      <c r="M92" s="47"/>
      <c r="N92" s="47"/>
      <c r="O92" s="48">
        <f t="shared" si="30"/>
        <v>0</v>
      </c>
      <c r="P92" s="26"/>
      <c r="Q92" s="26"/>
      <c r="R92" s="26"/>
      <c r="S92" s="47" t="s">
        <v>49</v>
      </c>
      <c r="T92" s="47"/>
      <c r="U92" s="48">
        <f t="shared" si="31"/>
        <v>1</v>
      </c>
      <c r="V92" s="26"/>
      <c r="W92" s="26"/>
      <c r="X92" s="26"/>
      <c r="Y92" s="47"/>
      <c r="Z92" s="47"/>
      <c r="AA92" s="48">
        <f t="shared" si="32"/>
        <v>0</v>
      </c>
      <c r="AB92" s="26"/>
      <c r="AC92" s="26"/>
      <c r="AD92" s="26"/>
      <c r="AE92" s="47"/>
      <c r="AF92" s="47"/>
      <c r="AG92" s="48">
        <f t="shared" si="33"/>
        <v>0</v>
      </c>
      <c r="AH92" s="26"/>
      <c r="AI92" s="26"/>
      <c r="AJ92" s="26"/>
      <c r="AK92" s="47" t="s">
        <v>49</v>
      </c>
      <c r="AL92" s="47"/>
      <c r="AM92" s="48">
        <f t="shared" si="34"/>
        <v>1</v>
      </c>
      <c r="AN92" s="26"/>
      <c r="AO92" s="26"/>
      <c r="AP92" s="26"/>
      <c r="AQ92" s="47"/>
      <c r="AR92" s="47"/>
      <c r="AS92" s="48">
        <f t="shared" si="35"/>
        <v>0</v>
      </c>
      <c r="AT92" s="26"/>
      <c r="AU92" s="26"/>
      <c r="AV92" s="26"/>
      <c r="AW92" s="47"/>
      <c r="AX92" s="47"/>
      <c r="AY92" s="48">
        <f t="shared" si="36"/>
        <v>0</v>
      </c>
      <c r="AZ92" s="26"/>
      <c r="BA92" s="26"/>
      <c r="BB92" s="26" t="s">
        <v>49</v>
      </c>
      <c r="BC92" s="47"/>
      <c r="BD92" s="49"/>
      <c r="BE92" s="48">
        <f t="shared" si="37"/>
        <v>1</v>
      </c>
      <c r="BF92" s="40"/>
    </row>
    <row r="93" spans="1:58" ht="15.75" x14ac:dyDescent="0.25">
      <c r="A93" s="21">
        <f t="shared" si="10"/>
        <v>4</v>
      </c>
      <c r="B93" s="26" t="s">
        <v>96</v>
      </c>
      <c r="C93" s="41" t="s">
        <v>93</v>
      </c>
      <c r="D93" s="26"/>
      <c r="E93" s="26"/>
      <c r="F93" s="26"/>
      <c r="G93" s="47"/>
      <c r="H93" s="47"/>
      <c r="I93" s="48">
        <f t="shared" si="29"/>
        <v>0</v>
      </c>
      <c r="J93" s="26"/>
      <c r="K93" s="26"/>
      <c r="L93" s="26"/>
      <c r="M93" s="47"/>
      <c r="N93" s="47"/>
      <c r="O93" s="48">
        <f t="shared" si="30"/>
        <v>0</v>
      </c>
      <c r="P93" s="26"/>
      <c r="Q93" s="26"/>
      <c r="R93" s="26"/>
      <c r="S93" s="47"/>
      <c r="T93" s="47"/>
      <c r="U93" s="48">
        <f t="shared" si="31"/>
        <v>0</v>
      </c>
      <c r="V93" s="26"/>
      <c r="W93" s="26"/>
      <c r="X93" s="26"/>
      <c r="Y93" s="47"/>
      <c r="Z93" s="47"/>
      <c r="AA93" s="48">
        <f t="shared" si="32"/>
        <v>0</v>
      </c>
      <c r="AB93" s="26"/>
      <c r="AC93" s="26"/>
      <c r="AD93" s="26"/>
      <c r="AE93" s="47"/>
      <c r="AF93" s="47"/>
      <c r="AG93" s="48">
        <f t="shared" si="33"/>
        <v>0</v>
      </c>
      <c r="AH93" s="26"/>
      <c r="AI93" s="26"/>
      <c r="AJ93" s="26"/>
      <c r="AK93" s="47"/>
      <c r="AL93" s="47"/>
      <c r="AM93" s="48">
        <f t="shared" si="34"/>
        <v>0</v>
      </c>
      <c r="AN93" s="26"/>
      <c r="AO93" s="26"/>
      <c r="AP93" s="26"/>
      <c r="AQ93" s="47"/>
      <c r="AR93" s="47"/>
      <c r="AS93" s="48">
        <f t="shared" si="35"/>
        <v>0</v>
      </c>
      <c r="AT93" s="26"/>
      <c r="AU93" s="26"/>
      <c r="AV93" s="26"/>
      <c r="AW93" s="47"/>
      <c r="AX93" s="47"/>
      <c r="AY93" s="48">
        <f t="shared" si="36"/>
        <v>0</v>
      </c>
      <c r="AZ93" s="26"/>
      <c r="BA93" s="26"/>
      <c r="BB93" s="26"/>
      <c r="BC93" s="47"/>
      <c r="BD93" s="49"/>
      <c r="BE93" s="48">
        <f t="shared" si="37"/>
        <v>0</v>
      </c>
      <c r="BF93" s="40"/>
    </row>
    <row r="94" spans="1:58" ht="15.75" x14ac:dyDescent="0.25">
      <c r="A94" s="21">
        <f t="shared" si="10"/>
        <v>4</v>
      </c>
      <c r="B94" s="26" t="s">
        <v>77</v>
      </c>
      <c r="C94" s="41" t="s">
        <v>93</v>
      </c>
      <c r="D94" s="26" t="s">
        <v>49</v>
      </c>
      <c r="E94" s="26"/>
      <c r="F94" s="26"/>
      <c r="G94" s="47"/>
      <c r="H94" s="47" t="s">
        <v>49</v>
      </c>
      <c r="I94" s="48">
        <f t="shared" si="29"/>
        <v>2</v>
      </c>
      <c r="J94" s="26"/>
      <c r="K94" s="26"/>
      <c r="L94" s="26"/>
      <c r="M94" s="47" t="s">
        <v>49</v>
      </c>
      <c r="N94" s="47"/>
      <c r="O94" s="48">
        <f t="shared" si="30"/>
        <v>1</v>
      </c>
      <c r="P94" s="26"/>
      <c r="Q94" s="26"/>
      <c r="R94" s="26"/>
      <c r="S94" s="47" t="s">
        <v>49</v>
      </c>
      <c r="T94" s="47"/>
      <c r="U94" s="48">
        <f t="shared" si="31"/>
        <v>1</v>
      </c>
      <c r="V94" s="26"/>
      <c r="W94" s="26"/>
      <c r="X94" s="26" t="s">
        <v>49</v>
      </c>
      <c r="Y94" s="47"/>
      <c r="Z94" s="47"/>
      <c r="AA94" s="48">
        <f t="shared" si="32"/>
        <v>1</v>
      </c>
      <c r="AB94" s="26"/>
      <c r="AC94" s="26"/>
      <c r="AD94" s="26" t="s">
        <v>49</v>
      </c>
      <c r="AE94" s="47"/>
      <c r="AF94" s="47"/>
      <c r="AG94" s="48">
        <f t="shared" si="33"/>
        <v>1</v>
      </c>
      <c r="AH94" s="26"/>
      <c r="AI94" s="26" t="s">
        <v>49</v>
      </c>
      <c r="AJ94" s="26"/>
      <c r="AK94" s="47"/>
      <c r="AL94" s="47" t="s">
        <v>49</v>
      </c>
      <c r="AM94" s="48">
        <f t="shared" si="34"/>
        <v>2</v>
      </c>
      <c r="AN94" s="26"/>
      <c r="AO94" s="26"/>
      <c r="AP94" s="26"/>
      <c r="AQ94" s="47" t="s">
        <v>49</v>
      </c>
      <c r="AR94" s="47"/>
      <c r="AS94" s="48">
        <f t="shared" si="35"/>
        <v>1</v>
      </c>
      <c r="AT94" s="26"/>
      <c r="AU94" s="26"/>
      <c r="AV94" s="26" t="s">
        <v>49</v>
      </c>
      <c r="AW94" s="47"/>
      <c r="AX94" s="47"/>
      <c r="AY94" s="48">
        <f t="shared" si="36"/>
        <v>1</v>
      </c>
      <c r="AZ94" s="26"/>
      <c r="BA94" s="26" t="s">
        <v>47</v>
      </c>
      <c r="BB94" s="26"/>
      <c r="BC94" s="47"/>
      <c r="BD94" s="49"/>
      <c r="BE94" s="48">
        <f t="shared" si="37"/>
        <v>1</v>
      </c>
      <c r="BF94" s="40" t="s">
        <v>49</v>
      </c>
    </row>
    <row r="95" spans="1:58" ht="15.75" x14ac:dyDescent="0.25">
      <c r="A95" s="21">
        <f t="shared" si="10"/>
        <v>4</v>
      </c>
      <c r="B95" s="26" t="s">
        <v>97</v>
      </c>
      <c r="C95" s="41" t="s">
        <v>93</v>
      </c>
      <c r="D95" s="26"/>
      <c r="E95" s="26"/>
      <c r="F95" s="26"/>
      <c r="G95" s="47"/>
      <c r="H95" s="47"/>
      <c r="I95" s="48">
        <f t="shared" si="29"/>
        <v>0</v>
      </c>
      <c r="J95" s="26"/>
      <c r="K95" s="26"/>
      <c r="L95" s="26"/>
      <c r="M95" s="47"/>
      <c r="N95" s="47"/>
      <c r="O95" s="48">
        <f t="shared" si="30"/>
        <v>0</v>
      </c>
      <c r="P95" s="26"/>
      <c r="Q95" s="26"/>
      <c r="R95" s="26"/>
      <c r="S95" s="47"/>
      <c r="T95" s="47"/>
      <c r="U95" s="48">
        <f t="shared" si="31"/>
        <v>0</v>
      </c>
      <c r="V95" s="26"/>
      <c r="W95" s="26"/>
      <c r="X95" s="26"/>
      <c r="Y95" s="47"/>
      <c r="Z95" s="47"/>
      <c r="AA95" s="48">
        <f t="shared" si="32"/>
        <v>0</v>
      </c>
      <c r="AB95" s="26"/>
      <c r="AC95" s="26"/>
      <c r="AD95" s="26"/>
      <c r="AE95" s="47"/>
      <c r="AF95" s="47"/>
      <c r="AG95" s="48">
        <f t="shared" si="33"/>
        <v>0</v>
      </c>
      <c r="AH95" s="26"/>
      <c r="AI95" s="26"/>
      <c r="AJ95" s="26"/>
      <c r="AK95" s="47"/>
      <c r="AL95" s="47"/>
      <c r="AM95" s="48">
        <f t="shared" si="34"/>
        <v>0</v>
      </c>
      <c r="AN95" s="26"/>
      <c r="AO95" s="26"/>
      <c r="AP95" s="26"/>
      <c r="AQ95" s="47"/>
      <c r="AR95" s="47"/>
      <c r="AS95" s="48">
        <f t="shared" si="35"/>
        <v>0</v>
      </c>
      <c r="AT95" s="26"/>
      <c r="AU95" s="26"/>
      <c r="AV95" s="26"/>
      <c r="AW95" s="47"/>
      <c r="AX95" s="47"/>
      <c r="AY95" s="48">
        <f t="shared" si="36"/>
        <v>0</v>
      </c>
      <c r="AZ95" s="26"/>
      <c r="BA95" s="26"/>
      <c r="BB95" s="26"/>
      <c r="BC95" s="47" t="s">
        <v>49</v>
      </c>
      <c r="BD95" s="49"/>
      <c r="BE95" s="48">
        <f t="shared" si="37"/>
        <v>1</v>
      </c>
      <c r="BF95" s="40"/>
    </row>
    <row r="96" spans="1:58" ht="15.75" x14ac:dyDescent="0.25">
      <c r="A96" s="21">
        <f t="shared" si="10"/>
        <v>4</v>
      </c>
      <c r="B96" s="26" t="s">
        <v>98</v>
      </c>
      <c r="C96" s="41" t="s">
        <v>93</v>
      </c>
      <c r="D96" s="26"/>
      <c r="E96" s="26"/>
      <c r="F96" s="26"/>
      <c r="G96" s="47"/>
      <c r="H96" s="47"/>
      <c r="I96" s="48">
        <f t="shared" si="29"/>
        <v>0</v>
      </c>
      <c r="J96" s="26"/>
      <c r="K96" s="26"/>
      <c r="L96" s="26"/>
      <c r="M96" s="47"/>
      <c r="N96" s="47"/>
      <c r="O96" s="48">
        <f t="shared" si="30"/>
        <v>0</v>
      </c>
      <c r="P96" s="26"/>
      <c r="Q96" s="26"/>
      <c r="R96" s="26"/>
      <c r="S96" s="47"/>
      <c r="T96" s="47"/>
      <c r="U96" s="48">
        <f t="shared" si="31"/>
        <v>0</v>
      </c>
      <c r="V96" s="26"/>
      <c r="W96" s="26"/>
      <c r="X96" s="26"/>
      <c r="Y96" s="47"/>
      <c r="Z96" s="47"/>
      <c r="AA96" s="48">
        <f t="shared" si="32"/>
        <v>0</v>
      </c>
      <c r="AB96" s="26"/>
      <c r="AC96" s="26"/>
      <c r="AD96" s="26"/>
      <c r="AE96" s="47"/>
      <c r="AF96" s="47"/>
      <c r="AG96" s="48">
        <f t="shared" si="33"/>
        <v>0</v>
      </c>
      <c r="AH96" s="26"/>
      <c r="AI96" s="26"/>
      <c r="AJ96" s="26"/>
      <c r="AK96" s="47"/>
      <c r="AL96" s="47"/>
      <c r="AM96" s="48">
        <f t="shared" si="34"/>
        <v>0</v>
      </c>
      <c r="AN96" s="26"/>
      <c r="AO96" s="26"/>
      <c r="AP96" s="26"/>
      <c r="AQ96" s="47"/>
      <c r="AR96" s="47"/>
      <c r="AS96" s="48">
        <f t="shared" si="35"/>
        <v>0</v>
      </c>
      <c r="AT96" s="26"/>
      <c r="AU96" s="26"/>
      <c r="AV96" s="26"/>
      <c r="AW96" s="47"/>
      <c r="AX96" s="47"/>
      <c r="AY96" s="48">
        <f t="shared" si="36"/>
        <v>0</v>
      </c>
      <c r="AZ96" s="26"/>
      <c r="BA96" s="26" t="s">
        <v>47</v>
      </c>
      <c r="BB96" s="26"/>
      <c r="BC96" s="47"/>
      <c r="BD96" s="49"/>
      <c r="BE96" s="48">
        <f t="shared" si="37"/>
        <v>1</v>
      </c>
      <c r="BF96" s="40"/>
    </row>
    <row r="97" spans="1:58" ht="15.75" x14ac:dyDescent="0.25">
      <c r="A97" s="21">
        <f t="shared" si="10"/>
        <v>4</v>
      </c>
      <c r="B97" s="26" t="s">
        <v>99</v>
      </c>
      <c r="C97" s="41" t="s">
        <v>93</v>
      </c>
      <c r="D97" s="26"/>
      <c r="E97" s="26"/>
      <c r="F97" s="26"/>
      <c r="G97" s="47"/>
      <c r="H97" s="47"/>
      <c r="I97" s="48">
        <f t="shared" si="29"/>
        <v>0</v>
      </c>
      <c r="J97" s="26"/>
      <c r="K97" s="26"/>
      <c r="L97" s="26"/>
      <c r="M97" s="47"/>
      <c r="N97" s="47"/>
      <c r="O97" s="48">
        <f t="shared" si="30"/>
        <v>0</v>
      </c>
      <c r="P97" s="26"/>
      <c r="Q97" s="26"/>
      <c r="R97" s="26"/>
      <c r="S97" s="47"/>
      <c r="T97" s="47"/>
      <c r="U97" s="48">
        <f t="shared" si="31"/>
        <v>0</v>
      </c>
      <c r="V97" s="26"/>
      <c r="W97" s="26"/>
      <c r="X97" s="26"/>
      <c r="Y97" s="47"/>
      <c r="Z97" s="47"/>
      <c r="AA97" s="48">
        <f t="shared" si="32"/>
        <v>0</v>
      </c>
      <c r="AB97" s="26"/>
      <c r="AC97" s="26"/>
      <c r="AD97" s="26"/>
      <c r="AE97" s="47"/>
      <c r="AF97" s="47"/>
      <c r="AG97" s="48">
        <f t="shared" si="33"/>
        <v>0</v>
      </c>
      <c r="AH97" s="26"/>
      <c r="AI97" s="26"/>
      <c r="AJ97" s="26"/>
      <c r="AK97" s="47"/>
      <c r="AL97" s="47"/>
      <c r="AM97" s="48">
        <f t="shared" si="34"/>
        <v>0</v>
      </c>
      <c r="AN97" s="26"/>
      <c r="AO97" s="26"/>
      <c r="AP97" s="26"/>
      <c r="AQ97" s="47"/>
      <c r="AR97" s="47"/>
      <c r="AS97" s="48">
        <f t="shared" si="35"/>
        <v>0</v>
      </c>
      <c r="AT97" s="26"/>
      <c r="AU97" s="26"/>
      <c r="AV97" s="26"/>
      <c r="AW97" s="47"/>
      <c r="AX97" s="47"/>
      <c r="AY97" s="48">
        <f t="shared" si="36"/>
        <v>0</v>
      </c>
      <c r="AZ97" s="26"/>
      <c r="BA97" s="26"/>
      <c r="BB97" s="26"/>
      <c r="BC97" s="47"/>
      <c r="BD97" s="49"/>
      <c r="BE97" s="48">
        <f t="shared" si="37"/>
        <v>0</v>
      </c>
      <c r="BF97" s="40"/>
    </row>
    <row r="98" spans="1:58" ht="15.75" x14ac:dyDescent="0.25">
      <c r="A98" s="21">
        <f t="shared" si="10"/>
        <v>4</v>
      </c>
      <c r="B98" s="26" t="s">
        <v>100</v>
      </c>
      <c r="C98" s="41" t="s">
        <v>93</v>
      </c>
      <c r="D98" s="26"/>
      <c r="E98" s="26"/>
      <c r="F98" s="26"/>
      <c r="G98" s="47"/>
      <c r="H98" s="47"/>
      <c r="I98" s="48">
        <f t="shared" si="29"/>
        <v>0</v>
      </c>
      <c r="J98" s="26"/>
      <c r="K98" s="26"/>
      <c r="L98" s="26"/>
      <c r="M98" s="47"/>
      <c r="N98" s="47"/>
      <c r="O98" s="48">
        <f t="shared" si="30"/>
        <v>0</v>
      </c>
      <c r="P98" s="26"/>
      <c r="Q98" s="26"/>
      <c r="R98" s="26"/>
      <c r="S98" s="47"/>
      <c r="T98" s="47"/>
      <c r="U98" s="48">
        <f t="shared" si="31"/>
        <v>0</v>
      </c>
      <c r="V98" s="26"/>
      <c r="W98" s="26"/>
      <c r="X98" s="26"/>
      <c r="Y98" s="47"/>
      <c r="Z98" s="47"/>
      <c r="AA98" s="48">
        <f t="shared" si="32"/>
        <v>0</v>
      </c>
      <c r="AB98" s="26"/>
      <c r="AC98" s="26"/>
      <c r="AD98" s="26"/>
      <c r="AE98" s="47"/>
      <c r="AF98" s="47"/>
      <c r="AG98" s="48">
        <f t="shared" si="33"/>
        <v>0</v>
      </c>
      <c r="AH98" s="26"/>
      <c r="AI98" s="26"/>
      <c r="AJ98" s="26"/>
      <c r="AK98" s="47"/>
      <c r="AL98" s="47"/>
      <c r="AM98" s="48">
        <f t="shared" si="34"/>
        <v>0</v>
      </c>
      <c r="AN98" s="26"/>
      <c r="AO98" s="26"/>
      <c r="AP98" s="26"/>
      <c r="AQ98" s="47"/>
      <c r="AR98" s="47"/>
      <c r="AS98" s="48">
        <f t="shared" si="35"/>
        <v>0</v>
      </c>
      <c r="AT98" s="26"/>
      <c r="AU98" s="26"/>
      <c r="AV98" s="26"/>
      <c r="AW98" s="47"/>
      <c r="AX98" s="47"/>
      <c r="AY98" s="48">
        <f t="shared" si="36"/>
        <v>0</v>
      </c>
      <c r="AZ98" s="26"/>
      <c r="BA98" s="26" t="s">
        <v>47</v>
      </c>
      <c r="BB98" s="26"/>
      <c r="BC98" s="47"/>
      <c r="BD98" s="49"/>
      <c r="BE98" s="48">
        <f t="shared" si="37"/>
        <v>1</v>
      </c>
      <c r="BF98" s="40" t="s">
        <v>49</v>
      </c>
    </row>
    <row r="99" spans="1:58" ht="15.75" x14ac:dyDescent="0.25">
      <c r="A99" s="21">
        <f t="shared" si="10"/>
        <v>4</v>
      </c>
      <c r="B99" s="26" t="s">
        <v>101</v>
      </c>
      <c r="C99" s="41" t="s">
        <v>93</v>
      </c>
      <c r="D99" s="26"/>
      <c r="E99" s="26"/>
      <c r="F99" s="26"/>
      <c r="G99" s="47"/>
      <c r="H99" s="47"/>
      <c r="I99" s="48">
        <f t="shared" si="29"/>
        <v>0</v>
      </c>
      <c r="J99" s="26"/>
      <c r="K99" s="26"/>
      <c r="L99" s="26"/>
      <c r="M99" s="47"/>
      <c r="N99" s="47"/>
      <c r="O99" s="48">
        <f t="shared" si="30"/>
        <v>0</v>
      </c>
      <c r="P99" s="26"/>
      <c r="Q99" s="26"/>
      <c r="R99" s="26"/>
      <c r="S99" s="47"/>
      <c r="T99" s="47"/>
      <c r="U99" s="48">
        <f t="shared" si="31"/>
        <v>0</v>
      </c>
      <c r="V99" s="26"/>
      <c r="W99" s="26"/>
      <c r="X99" s="26"/>
      <c r="Y99" s="47"/>
      <c r="Z99" s="47"/>
      <c r="AA99" s="48">
        <f t="shared" si="32"/>
        <v>0</v>
      </c>
      <c r="AB99" s="26"/>
      <c r="AC99" s="26"/>
      <c r="AD99" s="26"/>
      <c r="AE99" s="47"/>
      <c r="AF99" s="47"/>
      <c r="AG99" s="48">
        <f t="shared" si="33"/>
        <v>0</v>
      </c>
      <c r="AH99" s="26"/>
      <c r="AI99" s="26"/>
      <c r="AJ99" s="26"/>
      <c r="AK99" s="47"/>
      <c r="AL99" s="47"/>
      <c r="AM99" s="48">
        <f t="shared" si="34"/>
        <v>0</v>
      </c>
      <c r="AN99" s="26"/>
      <c r="AO99" s="26"/>
      <c r="AP99" s="26"/>
      <c r="AQ99" s="47"/>
      <c r="AR99" s="47"/>
      <c r="AS99" s="48">
        <f t="shared" si="35"/>
        <v>0</v>
      </c>
      <c r="AT99" s="26"/>
      <c r="AU99" s="26"/>
      <c r="AV99" s="26"/>
      <c r="AW99" s="47"/>
      <c r="AX99" s="47"/>
      <c r="AY99" s="48">
        <f t="shared" si="36"/>
        <v>0</v>
      </c>
      <c r="AZ99" s="26"/>
      <c r="BA99" s="26"/>
      <c r="BB99" s="26"/>
      <c r="BC99" s="47"/>
      <c r="BD99" s="49"/>
      <c r="BE99" s="48">
        <f t="shared" si="37"/>
        <v>0</v>
      </c>
      <c r="BF99" s="40"/>
    </row>
    <row r="100" spans="1:58" ht="15.75" x14ac:dyDescent="0.25">
      <c r="A100" s="21">
        <f t="shared" si="10"/>
        <v>4</v>
      </c>
      <c r="B100" s="26" t="s">
        <v>102</v>
      </c>
      <c r="C100" s="41" t="s">
        <v>93</v>
      </c>
      <c r="D100" s="26"/>
      <c r="E100" s="26"/>
      <c r="F100" s="26"/>
      <c r="G100" s="47"/>
      <c r="H100" s="47"/>
      <c r="I100" s="48">
        <f t="shared" si="29"/>
        <v>0</v>
      </c>
      <c r="J100" s="26"/>
      <c r="K100" s="26"/>
      <c r="L100" s="26"/>
      <c r="M100" s="47"/>
      <c r="N100" s="47"/>
      <c r="O100" s="48">
        <f t="shared" si="30"/>
        <v>0</v>
      </c>
      <c r="P100" s="26"/>
      <c r="Q100" s="26"/>
      <c r="R100" s="26"/>
      <c r="S100" s="47"/>
      <c r="T100" s="47"/>
      <c r="U100" s="48">
        <f t="shared" si="31"/>
        <v>0</v>
      </c>
      <c r="V100" s="26"/>
      <c r="W100" s="26"/>
      <c r="X100" s="26"/>
      <c r="Y100" s="47"/>
      <c r="Z100" s="47"/>
      <c r="AA100" s="48">
        <f t="shared" si="32"/>
        <v>0</v>
      </c>
      <c r="AB100" s="26"/>
      <c r="AC100" s="26"/>
      <c r="AD100" s="26"/>
      <c r="AE100" s="47"/>
      <c r="AF100" s="47"/>
      <c r="AG100" s="48">
        <f t="shared" si="33"/>
        <v>0</v>
      </c>
      <c r="AH100" s="26"/>
      <c r="AI100" s="26"/>
      <c r="AJ100" s="26"/>
      <c r="AK100" s="47"/>
      <c r="AL100" s="47"/>
      <c r="AM100" s="48">
        <f t="shared" si="34"/>
        <v>0</v>
      </c>
      <c r="AN100" s="26"/>
      <c r="AO100" s="26"/>
      <c r="AP100" s="26"/>
      <c r="AQ100" s="47"/>
      <c r="AR100" s="47"/>
      <c r="AS100" s="48">
        <f t="shared" si="35"/>
        <v>0</v>
      </c>
      <c r="AT100" s="26"/>
      <c r="AU100" s="26"/>
      <c r="AV100" s="26"/>
      <c r="AW100" s="47"/>
      <c r="AX100" s="47"/>
      <c r="AY100" s="48">
        <f t="shared" si="36"/>
        <v>0</v>
      </c>
      <c r="AZ100" s="26"/>
      <c r="BA100" s="26"/>
      <c r="BB100" s="26"/>
      <c r="BC100" s="47"/>
      <c r="BD100" s="49"/>
      <c r="BE100" s="48">
        <f t="shared" si="37"/>
        <v>0</v>
      </c>
      <c r="BF100" s="40"/>
    </row>
    <row r="101" spans="1:58" ht="15.75" x14ac:dyDescent="0.25">
      <c r="A101" s="21">
        <f t="shared" si="10"/>
        <v>4</v>
      </c>
      <c r="B101" s="26" t="s">
        <v>103</v>
      </c>
      <c r="C101" s="41" t="s">
        <v>93</v>
      </c>
      <c r="D101" s="26"/>
      <c r="E101" s="26"/>
      <c r="F101" s="26"/>
      <c r="G101" s="47"/>
      <c r="H101" s="47"/>
      <c r="I101" s="48">
        <f t="shared" si="29"/>
        <v>0</v>
      </c>
      <c r="J101" s="26"/>
      <c r="K101" s="26"/>
      <c r="L101" s="26"/>
      <c r="M101" s="47"/>
      <c r="N101" s="47"/>
      <c r="O101" s="48">
        <f t="shared" si="30"/>
        <v>0</v>
      </c>
      <c r="P101" s="26"/>
      <c r="Q101" s="26"/>
      <c r="R101" s="26"/>
      <c r="S101" s="47"/>
      <c r="T101" s="47"/>
      <c r="U101" s="48">
        <f t="shared" si="31"/>
        <v>0</v>
      </c>
      <c r="V101" s="26"/>
      <c r="W101" s="26"/>
      <c r="X101" s="26"/>
      <c r="Y101" s="47"/>
      <c r="Z101" s="47"/>
      <c r="AA101" s="48">
        <f t="shared" si="32"/>
        <v>0</v>
      </c>
      <c r="AB101" s="26"/>
      <c r="AC101" s="26"/>
      <c r="AD101" s="26"/>
      <c r="AE101" s="47"/>
      <c r="AF101" s="47"/>
      <c r="AG101" s="48">
        <f t="shared" si="33"/>
        <v>0</v>
      </c>
      <c r="AH101" s="26"/>
      <c r="AI101" s="26"/>
      <c r="AJ101" s="26"/>
      <c r="AK101" s="47"/>
      <c r="AL101" s="47"/>
      <c r="AM101" s="48">
        <f t="shared" si="34"/>
        <v>0</v>
      </c>
      <c r="AN101" s="26"/>
      <c r="AO101" s="26"/>
      <c r="AP101" s="26"/>
      <c r="AQ101" s="47"/>
      <c r="AR101" s="47"/>
      <c r="AS101" s="48">
        <f t="shared" si="35"/>
        <v>0</v>
      </c>
      <c r="AT101" s="26"/>
      <c r="AU101" s="26"/>
      <c r="AV101" s="26"/>
      <c r="AW101" s="47"/>
      <c r="AX101" s="47"/>
      <c r="AY101" s="48">
        <f t="shared" si="36"/>
        <v>0</v>
      </c>
      <c r="AZ101" s="26"/>
      <c r="BA101" s="26"/>
      <c r="BB101" s="26"/>
      <c r="BC101" s="47"/>
      <c r="BD101" s="49"/>
      <c r="BE101" s="48">
        <f t="shared" si="37"/>
        <v>0</v>
      </c>
      <c r="BF101" s="40"/>
    </row>
    <row r="102" spans="1:58" ht="15.75" x14ac:dyDescent="0.25">
      <c r="A102" s="21">
        <f t="shared" si="10"/>
        <v>4</v>
      </c>
      <c r="B102" s="26" t="s">
        <v>80</v>
      </c>
      <c r="C102" s="41" t="s">
        <v>93</v>
      </c>
      <c r="D102" s="26"/>
      <c r="E102" s="26"/>
      <c r="F102" s="26"/>
      <c r="G102" s="47"/>
      <c r="H102" s="47"/>
      <c r="I102" s="48">
        <f t="shared" si="29"/>
        <v>0</v>
      </c>
      <c r="J102" s="26"/>
      <c r="K102" s="26"/>
      <c r="L102" s="26"/>
      <c r="M102" s="47"/>
      <c r="N102" s="47"/>
      <c r="O102" s="48">
        <f t="shared" si="30"/>
        <v>0</v>
      </c>
      <c r="P102" s="26"/>
      <c r="Q102" s="26"/>
      <c r="R102" s="26"/>
      <c r="S102" s="47"/>
      <c r="T102" s="47"/>
      <c r="U102" s="48">
        <f t="shared" si="31"/>
        <v>0</v>
      </c>
      <c r="V102" s="26"/>
      <c r="W102" s="26"/>
      <c r="X102" s="26"/>
      <c r="Y102" s="47"/>
      <c r="Z102" s="47"/>
      <c r="AA102" s="48">
        <f t="shared" si="32"/>
        <v>0</v>
      </c>
      <c r="AB102" s="26"/>
      <c r="AC102" s="26"/>
      <c r="AD102" s="26"/>
      <c r="AE102" s="47"/>
      <c r="AF102" s="47"/>
      <c r="AG102" s="48">
        <f t="shared" si="33"/>
        <v>0</v>
      </c>
      <c r="AH102" s="26"/>
      <c r="AI102" s="26"/>
      <c r="AJ102" s="26"/>
      <c r="AK102" s="47"/>
      <c r="AL102" s="47"/>
      <c r="AM102" s="48">
        <f t="shared" si="34"/>
        <v>0</v>
      </c>
      <c r="AN102" s="26"/>
      <c r="AO102" s="26"/>
      <c r="AP102" s="26"/>
      <c r="AQ102" s="47"/>
      <c r="AR102" s="47"/>
      <c r="AS102" s="48">
        <f t="shared" si="35"/>
        <v>0</v>
      </c>
      <c r="AT102" s="26"/>
      <c r="AU102" s="26"/>
      <c r="AV102" s="26"/>
      <c r="AW102" s="47"/>
      <c r="AX102" s="47"/>
      <c r="AY102" s="48">
        <f t="shared" si="36"/>
        <v>0</v>
      </c>
      <c r="AZ102" s="26"/>
      <c r="BA102" s="26" t="s">
        <v>49</v>
      </c>
      <c r="BB102" s="26"/>
      <c r="BC102" s="47"/>
      <c r="BD102" s="49"/>
      <c r="BE102" s="48">
        <f t="shared" si="37"/>
        <v>1</v>
      </c>
      <c r="BF102" s="40"/>
    </row>
    <row r="103" spans="1:58" ht="15.75" x14ac:dyDescent="0.25">
      <c r="A103" s="21">
        <f t="shared" si="10"/>
        <v>4</v>
      </c>
      <c r="B103" s="26" t="s">
        <v>81</v>
      </c>
      <c r="C103" s="41" t="s">
        <v>93</v>
      </c>
      <c r="D103" s="26"/>
      <c r="E103" s="26"/>
      <c r="F103" s="26"/>
      <c r="G103" s="47"/>
      <c r="H103" s="47"/>
      <c r="I103" s="48">
        <f t="shared" si="29"/>
        <v>0</v>
      </c>
      <c r="J103" s="26"/>
      <c r="K103" s="26"/>
      <c r="L103" s="26"/>
      <c r="M103" s="47"/>
      <c r="N103" s="47"/>
      <c r="O103" s="48">
        <f t="shared" si="30"/>
        <v>0</v>
      </c>
      <c r="P103" s="26"/>
      <c r="Q103" s="26"/>
      <c r="R103" s="26"/>
      <c r="S103" s="47"/>
      <c r="T103" s="47"/>
      <c r="U103" s="48">
        <f t="shared" si="31"/>
        <v>0</v>
      </c>
      <c r="V103" s="26"/>
      <c r="W103" s="26"/>
      <c r="X103" s="26"/>
      <c r="Y103" s="47"/>
      <c r="Z103" s="47"/>
      <c r="AA103" s="48">
        <f t="shared" si="32"/>
        <v>0</v>
      </c>
      <c r="AB103" s="26"/>
      <c r="AC103" s="26"/>
      <c r="AD103" s="26"/>
      <c r="AE103" s="47"/>
      <c r="AF103" s="47"/>
      <c r="AG103" s="48">
        <f t="shared" si="33"/>
        <v>0</v>
      </c>
      <c r="AH103" s="26"/>
      <c r="AI103" s="26"/>
      <c r="AJ103" s="26"/>
      <c r="AK103" s="47"/>
      <c r="AL103" s="47"/>
      <c r="AM103" s="48">
        <f t="shared" si="34"/>
        <v>0</v>
      </c>
      <c r="AN103" s="26"/>
      <c r="AO103" s="26"/>
      <c r="AP103" s="26"/>
      <c r="AQ103" s="47"/>
      <c r="AR103" s="47"/>
      <c r="AS103" s="48">
        <f t="shared" si="35"/>
        <v>0</v>
      </c>
      <c r="AT103" s="26"/>
      <c r="AU103" s="26"/>
      <c r="AV103" s="26"/>
      <c r="AW103" s="47"/>
      <c r="AX103" s="47"/>
      <c r="AY103" s="48">
        <f t="shared" si="36"/>
        <v>0</v>
      </c>
      <c r="AZ103" s="26"/>
      <c r="BA103" s="26" t="s">
        <v>49</v>
      </c>
      <c r="BB103" s="26"/>
      <c r="BC103" s="47"/>
      <c r="BD103" s="49"/>
      <c r="BE103" s="48">
        <f t="shared" si="37"/>
        <v>1</v>
      </c>
      <c r="BF103" s="40" t="s">
        <v>49</v>
      </c>
    </row>
    <row r="104" spans="1:58" ht="15.75" x14ac:dyDescent="0.25">
      <c r="A104" s="21">
        <f t="shared" si="10"/>
        <v>4</v>
      </c>
      <c r="B104" s="26" t="s">
        <v>82</v>
      </c>
      <c r="C104" s="41" t="s">
        <v>93</v>
      </c>
      <c r="D104" s="26"/>
      <c r="E104" s="26"/>
      <c r="F104" s="26"/>
      <c r="G104" s="47"/>
      <c r="H104" s="47"/>
      <c r="I104" s="48">
        <f t="shared" si="29"/>
        <v>0</v>
      </c>
      <c r="J104" s="26"/>
      <c r="K104" s="26"/>
      <c r="L104" s="26"/>
      <c r="M104" s="47"/>
      <c r="N104" s="47"/>
      <c r="O104" s="48">
        <f t="shared" si="30"/>
        <v>0</v>
      </c>
      <c r="P104" s="26"/>
      <c r="Q104" s="26"/>
      <c r="R104" s="26"/>
      <c r="S104" s="47"/>
      <c r="T104" s="47"/>
      <c r="U104" s="48">
        <f t="shared" si="31"/>
        <v>0</v>
      </c>
      <c r="V104" s="26"/>
      <c r="W104" s="26"/>
      <c r="X104" s="26"/>
      <c r="Y104" s="47"/>
      <c r="Z104" s="47"/>
      <c r="AA104" s="48">
        <f t="shared" si="32"/>
        <v>0</v>
      </c>
      <c r="AB104" s="26"/>
      <c r="AC104" s="26"/>
      <c r="AD104" s="26"/>
      <c r="AE104" s="47"/>
      <c r="AF104" s="47"/>
      <c r="AG104" s="48">
        <f t="shared" si="33"/>
        <v>0</v>
      </c>
      <c r="AH104" s="26"/>
      <c r="AI104" s="26"/>
      <c r="AJ104" s="26"/>
      <c r="AK104" s="47"/>
      <c r="AL104" s="47"/>
      <c r="AM104" s="48">
        <f t="shared" si="34"/>
        <v>0</v>
      </c>
      <c r="AN104" s="26"/>
      <c r="AO104" s="26"/>
      <c r="AP104" s="26"/>
      <c r="AQ104" s="47"/>
      <c r="AR104" s="47"/>
      <c r="AS104" s="48">
        <f t="shared" si="35"/>
        <v>0</v>
      </c>
      <c r="AT104" s="26"/>
      <c r="AU104" s="26"/>
      <c r="AV104" s="26"/>
      <c r="AW104" s="47"/>
      <c r="AX104" s="47"/>
      <c r="AY104" s="48">
        <f t="shared" si="36"/>
        <v>0</v>
      </c>
      <c r="AZ104" s="26"/>
      <c r="BA104" s="26"/>
      <c r="BB104" s="26" t="s">
        <v>49</v>
      </c>
      <c r="BC104" s="47"/>
      <c r="BD104" s="49"/>
      <c r="BE104" s="48">
        <f t="shared" si="37"/>
        <v>1</v>
      </c>
      <c r="BF104" s="40"/>
    </row>
    <row r="105" spans="1:58" ht="15.75" x14ac:dyDescent="0.25">
      <c r="A105" s="21">
        <f t="shared" si="10"/>
        <v>4</v>
      </c>
      <c r="B105" s="26" t="s">
        <v>83</v>
      </c>
      <c r="C105" s="41" t="s">
        <v>93</v>
      </c>
      <c r="D105" s="26"/>
      <c r="E105" s="26"/>
      <c r="F105" s="26"/>
      <c r="G105" s="47"/>
      <c r="H105" s="47"/>
      <c r="I105" s="48">
        <f t="shared" si="29"/>
        <v>0</v>
      </c>
      <c r="J105" s="26"/>
      <c r="K105" s="26"/>
      <c r="L105" s="26"/>
      <c r="M105" s="47"/>
      <c r="N105" s="47"/>
      <c r="O105" s="48">
        <f t="shared" si="30"/>
        <v>0</v>
      </c>
      <c r="P105" s="26"/>
      <c r="Q105" s="26"/>
      <c r="R105" s="26"/>
      <c r="S105" s="47"/>
      <c r="T105" s="47"/>
      <c r="U105" s="48">
        <f t="shared" si="31"/>
        <v>0</v>
      </c>
      <c r="V105" s="26"/>
      <c r="W105" s="26"/>
      <c r="X105" s="26"/>
      <c r="Y105" s="47"/>
      <c r="Z105" s="47"/>
      <c r="AA105" s="48">
        <f t="shared" si="32"/>
        <v>0</v>
      </c>
      <c r="AB105" s="26"/>
      <c r="AC105" s="26"/>
      <c r="AD105" s="26"/>
      <c r="AE105" s="47"/>
      <c r="AF105" s="47"/>
      <c r="AG105" s="48">
        <f t="shared" si="33"/>
        <v>0</v>
      </c>
      <c r="AH105" s="26"/>
      <c r="AI105" s="26"/>
      <c r="AJ105" s="26"/>
      <c r="AK105" s="47"/>
      <c r="AL105" s="47"/>
      <c r="AM105" s="48">
        <f t="shared" si="34"/>
        <v>0</v>
      </c>
      <c r="AN105" s="26"/>
      <c r="AO105" s="26"/>
      <c r="AP105" s="26"/>
      <c r="AQ105" s="47"/>
      <c r="AR105" s="47"/>
      <c r="AS105" s="48">
        <f t="shared" si="35"/>
        <v>0</v>
      </c>
      <c r="AT105" s="26"/>
      <c r="AU105" s="26"/>
      <c r="AV105" s="26"/>
      <c r="AW105" s="47"/>
      <c r="AX105" s="47"/>
      <c r="AY105" s="48">
        <f t="shared" si="36"/>
        <v>0</v>
      </c>
      <c r="AZ105" s="26"/>
      <c r="BA105" s="26"/>
      <c r="BB105" s="26"/>
      <c r="BC105" s="47"/>
      <c r="BD105" s="49"/>
      <c r="BE105" s="48">
        <f t="shared" si="37"/>
        <v>0</v>
      </c>
      <c r="BF105" s="40"/>
    </row>
    <row r="106" spans="1:58" ht="15.75" x14ac:dyDescent="0.25">
      <c r="A106" s="21">
        <f t="shared" si="10"/>
        <v>4</v>
      </c>
      <c r="B106" s="26" t="s">
        <v>104</v>
      </c>
      <c r="C106" s="41" t="s">
        <v>93</v>
      </c>
      <c r="D106" s="26"/>
      <c r="E106" s="26"/>
      <c r="F106" s="26"/>
      <c r="G106" s="47"/>
      <c r="H106" s="47"/>
      <c r="I106" s="48">
        <f t="shared" si="29"/>
        <v>0</v>
      </c>
      <c r="J106" s="26"/>
      <c r="K106" s="26"/>
      <c r="L106" s="26"/>
      <c r="M106" s="47"/>
      <c r="N106" s="47"/>
      <c r="O106" s="48">
        <f t="shared" si="30"/>
        <v>0</v>
      </c>
      <c r="P106" s="26"/>
      <c r="Q106" s="26"/>
      <c r="R106" s="26"/>
      <c r="S106" s="47"/>
      <c r="T106" s="47"/>
      <c r="U106" s="48">
        <f t="shared" si="31"/>
        <v>0</v>
      </c>
      <c r="V106" s="26"/>
      <c r="W106" s="26"/>
      <c r="X106" s="26"/>
      <c r="Y106" s="47"/>
      <c r="Z106" s="47"/>
      <c r="AA106" s="48">
        <f t="shared" si="32"/>
        <v>0</v>
      </c>
      <c r="AB106" s="26"/>
      <c r="AC106" s="26"/>
      <c r="AD106" s="26"/>
      <c r="AE106" s="47"/>
      <c r="AF106" s="47"/>
      <c r="AG106" s="48">
        <f t="shared" si="33"/>
        <v>0</v>
      </c>
      <c r="AH106" s="26"/>
      <c r="AI106" s="26"/>
      <c r="AJ106" s="26"/>
      <c r="AK106" s="47"/>
      <c r="AL106" s="47"/>
      <c r="AM106" s="48">
        <f t="shared" si="34"/>
        <v>0</v>
      </c>
      <c r="AN106" s="26"/>
      <c r="AO106" s="26"/>
      <c r="AP106" s="26"/>
      <c r="AQ106" s="47"/>
      <c r="AR106" s="47"/>
      <c r="AS106" s="48">
        <f t="shared" si="35"/>
        <v>0</v>
      </c>
      <c r="AT106" s="26"/>
      <c r="AU106" s="26"/>
      <c r="AV106" s="26"/>
      <c r="AW106" s="47"/>
      <c r="AX106" s="47"/>
      <c r="AY106" s="48">
        <f t="shared" si="36"/>
        <v>0</v>
      </c>
      <c r="AZ106" s="26"/>
      <c r="BA106" s="26"/>
      <c r="BB106" s="26"/>
      <c r="BC106" s="47"/>
      <c r="BD106" s="49"/>
      <c r="BE106" s="48">
        <f t="shared" si="37"/>
        <v>0</v>
      </c>
      <c r="BF106" s="40"/>
    </row>
    <row r="107" spans="1:58" ht="15.75" x14ac:dyDescent="0.25">
      <c r="A107" s="21">
        <f t="shared" si="10"/>
        <v>4</v>
      </c>
      <c r="B107" s="50" t="s">
        <v>84</v>
      </c>
      <c r="C107" s="41" t="s">
        <v>93</v>
      </c>
      <c r="D107" s="52"/>
      <c r="E107" s="52"/>
      <c r="F107" s="52"/>
      <c r="G107" s="53"/>
      <c r="H107" s="53"/>
      <c r="I107" s="48">
        <f t="shared" si="29"/>
        <v>0</v>
      </c>
      <c r="J107" s="52"/>
      <c r="K107" s="52"/>
      <c r="L107" s="52"/>
      <c r="M107" s="53"/>
      <c r="N107" s="53"/>
      <c r="O107" s="48">
        <f t="shared" si="30"/>
        <v>0</v>
      </c>
      <c r="P107" s="52"/>
      <c r="Q107" s="52"/>
      <c r="R107" s="52"/>
      <c r="S107" s="53"/>
      <c r="T107" s="53"/>
      <c r="U107" s="48">
        <f t="shared" si="31"/>
        <v>0</v>
      </c>
      <c r="V107" s="52"/>
      <c r="W107" s="52"/>
      <c r="X107" s="52"/>
      <c r="Y107" s="53"/>
      <c r="Z107" s="53"/>
      <c r="AA107" s="48">
        <f t="shared" si="32"/>
        <v>0</v>
      </c>
      <c r="AB107" s="52"/>
      <c r="AC107" s="52"/>
      <c r="AD107" s="52"/>
      <c r="AE107" s="53"/>
      <c r="AF107" s="53"/>
      <c r="AG107" s="48">
        <f t="shared" si="33"/>
        <v>0</v>
      </c>
      <c r="AH107" s="52"/>
      <c r="AI107" s="52"/>
      <c r="AJ107" s="52"/>
      <c r="AK107" s="53"/>
      <c r="AL107" s="53"/>
      <c r="AM107" s="48">
        <f t="shared" si="34"/>
        <v>0</v>
      </c>
      <c r="AN107" s="52"/>
      <c r="AO107" s="52"/>
      <c r="AP107" s="52"/>
      <c r="AQ107" s="53"/>
      <c r="AR107" s="53"/>
      <c r="AS107" s="48">
        <f t="shared" si="35"/>
        <v>0</v>
      </c>
      <c r="AT107" s="52"/>
      <c r="AU107" s="52"/>
      <c r="AV107" s="52"/>
      <c r="AW107" s="53"/>
      <c r="AX107" s="53"/>
      <c r="AY107" s="48">
        <f t="shared" si="36"/>
        <v>0</v>
      </c>
      <c r="AZ107" s="52"/>
      <c r="BA107" s="52"/>
      <c r="BB107" s="52"/>
      <c r="BC107" s="53"/>
      <c r="BD107" s="54"/>
      <c r="BE107" s="48">
        <f t="shared" si="37"/>
        <v>0</v>
      </c>
      <c r="BF107" s="40"/>
    </row>
    <row r="108" spans="1:58" ht="15.75" x14ac:dyDescent="0.25">
      <c r="A108" s="21">
        <f t="shared" si="10"/>
        <v>4</v>
      </c>
      <c r="B108" s="50"/>
      <c r="C108" s="41" t="s">
        <v>93</v>
      </c>
      <c r="D108" s="26"/>
      <c r="E108" s="26"/>
      <c r="F108" s="26"/>
      <c r="G108" s="47"/>
      <c r="H108" s="53"/>
      <c r="I108" s="48">
        <f t="shared" si="29"/>
        <v>0</v>
      </c>
      <c r="J108" s="26"/>
      <c r="K108" s="26"/>
      <c r="L108" s="26"/>
      <c r="M108" s="47"/>
      <c r="N108" s="53"/>
      <c r="O108" s="48">
        <f t="shared" si="30"/>
        <v>0</v>
      </c>
      <c r="P108" s="26"/>
      <c r="Q108" s="26"/>
      <c r="R108" s="26"/>
      <c r="S108" s="47"/>
      <c r="T108" s="53"/>
      <c r="U108" s="48">
        <f t="shared" si="31"/>
        <v>0</v>
      </c>
      <c r="V108" s="26"/>
      <c r="W108" s="26"/>
      <c r="X108" s="26"/>
      <c r="Y108" s="47"/>
      <c r="Z108" s="53"/>
      <c r="AA108" s="48">
        <f t="shared" si="32"/>
        <v>0</v>
      </c>
      <c r="AB108" s="26"/>
      <c r="AC108" s="26"/>
      <c r="AD108" s="26"/>
      <c r="AE108" s="47"/>
      <c r="AF108" s="53"/>
      <c r="AG108" s="48">
        <f t="shared" si="33"/>
        <v>0</v>
      </c>
      <c r="AH108" s="26"/>
      <c r="AI108" s="26"/>
      <c r="AJ108" s="26"/>
      <c r="AK108" s="47"/>
      <c r="AL108" s="53"/>
      <c r="AM108" s="48">
        <f t="shared" si="34"/>
        <v>0</v>
      </c>
      <c r="AN108" s="26"/>
      <c r="AO108" s="26"/>
      <c r="AP108" s="26"/>
      <c r="AQ108" s="47"/>
      <c r="AR108" s="53"/>
      <c r="AS108" s="48">
        <f t="shared" si="35"/>
        <v>0</v>
      </c>
      <c r="AT108" s="26"/>
      <c r="AU108" s="26"/>
      <c r="AV108" s="26"/>
      <c r="AW108" s="47"/>
      <c r="AX108" s="53"/>
      <c r="AY108" s="48">
        <f t="shared" si="36"/>
        <v>0</v>
      </c>
      <c r="AZ108" s="26"/>
      <c r="BA108" s="26"/>
      <c r="BB108" s="26"/>
      <c r="BC108" s="47"/>
      <c r="BD108" s="54"/>
      <c r="BE108" s="48">
        <f t="shared" si="37"/>
        <v>0</v>
      </c>
      <c r="BF108" s="40"/>
    </row>
    <row r="109" spans="1:58" ht="15.75" x14ac:dyDescent="0.25">
      <c r="A109" s="21">
        <f t="shared" si="10"/>
        <v>4</v>
      </c>
      <c r="B109" s="50"/>
      <c r="C109" s="41" t="s">
        <v>93</v>
      </c>
      <c r="D109" s="26"/>
      <c r="E109" s="26"/>
      <c r="F109" s="26"/>
      <c r="G109" s="47"/>
      <c r="H109" s="53"/>
      <c r="I109" s="48">
        <f t="shared" si="29"/>
        <v>0</v>
      </c>
      <c r="J109" s="26"/>
      <c r="K109" s="26"/>
      <c r="L109" s="26"/>
      <c r="M109" s="47"/>
      <c r="N109" s="53"/>
      <c r="O109" s="48">
        <f t="shared" si="30"/>
        <v>0</v>
      </c>
      <c r="P109" s="26"/>
      <c r="Q109" s="26"/>
      <c r="R109" s="26"/>
      <c r="S109" s="47"/>
      <c r="T109" s="53"/>
      <c r="U109" s="48">
        <f t="shared" si="31"/>
        <v>0</v>
      </c>
      <c r="V109" s="26"/>
      <c r="W109" s="26"/>
      <c r="X109" s="26"/>
      <c r="Y109" s="47"/>
      <c r="Z109" s="53"/>
      <c r="AA109" s="48">
        <f t="shared" si="32"/>
        <v>0</v>
      </c>
      <c r="AB109" s="26"/>
      <c r="AC109" s="26"/>
      <c r="AD109" s="26"/>
      <c r="AE109" s="47"/>
      <c r="AF109" s="53"/>
      <c r="AG109" s="48">
        <f t="shared" si="33"/>
        <v>0</v>
      </c>
      <c r="AH109" s="26"/>
      <c r="AI109" s="26"/>
      <c r="AJ109" s="26"/>
      <c r="AK109" s="47"/>
      <c r="AL109" s="53"/>
      <c r="AM109" s="48">
        <f t="shared" si="34"/>
        <v>0</v>
      </c>
      <c r="AN109" s="26"/>
      <c r="AO109" s="26"/>
      <c r="AP109" s="26"/>
      <c r="AQ109" s="47"/>
      <c r="AR109" s="53"/>
      <c r="AS109" s="48">
        <f t="shared" si="35"/>
        <v>0</v>
      </c>
      <c r="AT109" s="26"/>
      <c r="AU109" s="26"/>
      <c r="AV109" s="26"/>
      <c r="AW109" s="47"/>
      <c r="AX109" s="53"/>
      <c r="AY109" s="48">
        <f t="shared" si="36"/>
        <v>0</v>
      </c>
      <c r="AZ109" s="26"/>
      <c r="BA109" s="26"/>
      <c r="BB109" s="26"/>
      <c r="BC109" s="47"/>
      <c r="BD109" s="54"/>
      <c r="BE109" s="48">
        <f t="shared" si="37"/>
        <v>0</v>
      </c>
      <c r="BF109" s="40"/>
    </row>
    <row r="110" spans="1:58" ht="15.75" x14ac:dyDescent="0.25">
      <c r="A110" s="21">
        <f t="shared" si="10"/>
        <v>4</v>
      </c>
      <c r="B110" s="50"/>
      <c r="C110" s="41" t="s">
        <v>93</v>
      </c>
      <c r="D110" s="26"/>
      <c r="E110" s="26"/>
      <c r="F110" s="26"/>
      <c r="G110" s="47"/>
      <c r="H110" s="53"/>
      <c r="I110" s="48">
        <f t="shared" si="29"/>
        <v>0</v>
      </c>
      <c r="J110" s="26"/>
      <c r="K110" s="26"/>
      <c r="L110" s="26"/>
      <c r="M110" s="47"/>
      <c r="N110" s="53"/>
      <c r="O110" s="48">
        <f t="shared" si="30"/>
        <v>0</v>
      </c>
      <c r="P110" s="26"/>
      <c r="Q110" s="26"/>
      <c r="R110" s="26"/>
      <c r="S110" s="47"/>
      <c r="T110" s="53"/>
      <c r="U110" s="48">
        <f t="shared" si="31"/>
        <v>0</v>
      </c>
      <c r="V110" s="26"/>
      <c r="W110" s="26"/>
      <c r="X110" s="26"/>
      <c r="Y110" s="47"/>
      <c r="Z110" s="53"/>
      <c r="AA110" s="48">
        <f t="shared" si="32"/>
        <v>0</v>
      </c>
      <c r="AB110" s="26"/>
      <c r="AC110" s="26"/>
      <c r="AD110" s="26"/>
      <c r="AE110" s="47"/>
      <c r="AF110" s="53"/>
      <c r="AG110" s="48">
        <f t="shared" si="33"/>
        <v>0</v>
      </c>
      <c r="AH110" s="26"/>
      <c r="AI110" s="26"/>
      <c r="AJ110" s="26"/>
      <c r="AK110" s="47"/>
      <c r="AL110" s="53"/>
      <c r="AM110" s="48">
        <f t="shared" si="34"/>
        <v>0</v>
      </c>
      <c r="AN110" s="26"/>
      <c r="AO110" s="26"/>
      <c r="AP110" s="26"/>
      <c r="AQ110" s="47"/>
      <c r="AR110" s="53"/>
      <c r="AS110" s="48">
        <f t="shared" si="35"/>
        <v>0</v>
      </c>
      <c r="AT110" s="26"/>
      <c r="AU110" s="26"/>
      <c r="AV110" s="26"/>
      <c r="AW110" s="47"/>
      <c r="AX110" s="53"/>
      <c r="AY110" s="48">
        <f t="shared" si="36"/>
        <v>0</v>
      </c>
      <c r="AZ110" s="26"/>
      <c r="BA110" s="26"/>
      <c r="BB110" s="26"/>
      <c r="BC110" s="47"/>
      <c r="BD110" s="54"/>
      <c r="BE110" s="48">
        <f t="shared" si="37"/>
        <v>0</v>
      </c>
      <c r="BF110" s="40"/>
    </row>
    <row r="111" spans="1:58" ht="15.75" x14ac:dyDescent="0.25">
      <c r="A111" s="21">
        <f t="shared" si="10"/>
        <v>4</v>
      </c>
      <c r="B111" s="50"/>
      <c r="C111" s="41" t="s">
        <v>93</v>
      </c>
      <c r="D111" s="26"/>
      <c r="E111" s="26"/>
      <c r="F111" s="26"/>
      <c r="G111" s="47"/>
      <c r="H111" s="53"/>
      <c r="I111" s="48">
        <f t="shared" si="29"/>
        <v>0</v>
      </c>
      <c r="J111" s="26"/>
      <c r="K111" s="26"/>
      <c r="L111" s="26"/>
      <c r="M111" s="47"/>
      <c r="N111" s="53"/>
      <c r="O111" s="48">
        <f t="shared" si="30"/>
        <v>0</v>
      </c>
      <c r="P111" s="26"/>
      <c r="Q111" s="26"/>
      <c r="R111" s="26"/>
      <c r="S111" s="47"/>
      <c r="T111" s="53"/>
      <c r="U111" s="48">
        <f t="shared" si="31"/>
        <v>0</v>
      </c>
      <c r="V111" s="26"/>
      <c r="W111" s="26"/>
      <c r="X111" s="26"/>
      <c r="Y111" s="47"/>
      <c r="Z111" s="53"/>
      <c r="AA111" s="48">
        <f t="shared" si="32"/>
        <v>0</v>
      </c>
      <c r="AB111" s="26"/>
      <c r="AC111" s="26"/>
      <c r="AD111" s="26"/>
      <c r="AE111" s="47"/>
      <c r="AF111" s="53"/>
      <c r="AG111" s="48">
        <f t="shared" si="33"/>
        <v>0</v>
      </c>
      <c r="AH111" s="26"/>
      <c r="AI111" s="26"/>
      <c r="AJ111" s="26"/>
      <c r="AK111" s="47"/>
      <c r="AL111" s="53"/>
      <c r="AM111" s="48">
        <f t="shared" si="34"/>
        <v>0</v>
      </c>
      <c r="AN111" s="26"/>
      <c r="AO111" s="26"/>
      <c r="AP111" s="26"/>
      <c r="AQ111" s="47"/>
      <c r="AR111" s="53"/>
      <c r="AS111" s="48">
        <f t="shared" si="35"/>
        <v>0</v>
      </c>
      <c r="AT111" s="26"/>
      <c r="AU111" s="26"/>
      <c r="AV111" s="26"/>
      <c r="AW111" s="47"/>
      <c r="AX111" s="53"/>
      <c r="AY111" s="48">
        <f t="shared" si="36"/>
        <v>0</v>
      </c>
      <c r="AZ111" s="26"/>
      <c r="BA111" s="26"/>
      <c r="BB111" s="26"/>
      <c r="BC111" s="47"/>
      <c r="BD111" s="54"/>
      <c r="BE111" s="48">
        <f t="shared" si="37"/>
        <v>0</v>
      </c>
      <c r="BF111" s="40"/>
    </row>
    <row r="112" spans="1:58" ht="15.75" x14ac:dyDescent="0.25">
      <c r="A112" s="21">
        <f t="shared" si="10"/>
        <v>4</v>
      </c>
      <c r="B112" s="50"/>
      <c r="C112" s="41" t="s">
        <v>93</v>
      </c>
      <c r="D112" s="26"/>
      <c r="E112" s="26"/>
      <c r="F112" s="26"/>
      <c r="G112" s="47"/>
      <c r="H112" s="53"/>
      <c r="I112" s="48">
        <f t="shared" si="29"/>
        <v>0</v>
      </c>
      <c r="J112" s="26"/>
      <c r="K112" s="26"/>
      <c r="L112" s="26"/>
      <c r="M112" s="47"/>
      <c r="N112" s="53"/>
      <c r="O112" s="48">
        <f t="shared" si="30"/>
        <v>0</v>
      </c>
      <c r="P112" s="26"/>
      <c r="Q112" s="26"/>
      <c r="R112" s="26"/>
      <c r="S112" s="47"/>
      <c r="T112" s="53"/>
      <c r="U112" s="48">
        <f t="shared" si="31"/>
        <v>0</v>
      </c>
      <c r="V112" s="26"/>
      <c r="W112" s="26"/>
      <c r="X112" s="26"/>
      <c r="Y112" s="47"/>
      <c r="Z112" s="53"/>
      <c r="AA112" s="48">
        <f t="shared" si="32"/>
        <v>0</v>
      </c>
      <c r="AB112" s="26"/>
      <c r="AC112" s="26"/>
      <c r="AD112" s="26"/>
      <c r="AE112" s="47"/>
      <c r="AF112" s="53"/>
      <c r="AG112" s="48">
        <f t="shared" si="33"/>
        <v>0</v>
      </c>
      <c r="AH112" s="26"/>
      <c r="AI112" s="26"/>
      <c r="AJ112" s="26"/>
      <c r="AK112" s="47"/>
      <c r="AL112" s="53"/>
      <c r="AM112" s="48">
        <f t="shared" si="34"/>
        <v>0</v>
      </c>
      <c r="AN112" s="26"/>
      <c r="AO112" s="26"/>
      <c r="AP112" s="26"/>
      <c r="AQ112" s="47"/>
      <c r="AR112" s="53"/>
      <c r="AS112" s="48">
        <f t="shared" si="35"/>
        <v>0</v>
      </c>
      <c r="AT112" s="26"/>
      <c r="AU112" s="26"/>
      <c r="AV112" s="26"/>
      <c r="AW112" s="47"/>
      <c r="AX112" s="53"/>
      <c r="AY112" s="48">
        <f t="shared" si="36"/>
        <v>0</v>
      </c>
      <c r="AZ112" s="26"/>
      <c r="BA112" s="26"/>
      <c r="BB112" s="26"/>
      <c r="BC112" s="47"/>
      <c r="BD112" s="54"/>
      <c r="BE112" s="48">
        <f t="shared" si="37"/>
        <v>0</v>
      </c>
      <c r="BF112" s="40"/>
    </row>
    <row r="113" spans="1:58" ht="15.75" x14ac:dyDescent="0.25">
      <c r="A113" s="21">
        <f t="shared" si="10"/>
        <v>4</v>
      </c>
      <c r="B113" s="55"/>
      <c r="C113" s="56"/>
      <c r="D113" s="59"/>
      <c r="E113" s="58"/>
      <c r="F113" s="58"/>
      <c r="G113" s="58"/>
      <c r="H113" s="58"/>
      <c r="I113" s="58">
        <f>SUM(I88:I112)</f>
        <v>4</v>
      </c>
      <c r="J113" s="58"/>
      <c r="K113" s="58"/>
      <c r="L113" s="58"/>
      <c r="M113" s="58"/>
      <c r="N113" s="58"/>
      <c r="O113" s="58">
        <f>SUM(O88:O112)</f>
        <v>2</v>
      </c>
      <c r="P113" s="58"/>
      <c r="Q113" s="58"/>
      <c r="R113" s="58"/>
      <c r="S113" s="58"/>
      <c r="T113" s="58"/>
      <c r="U113" s="58">
        <f>SUM(U88:U112)</f>
        <v>3</v>
      </c>
      <c r="V113" s="58"/>
      <c r="W113" s="58"/>
      <c r="X113" s="58"/>
      <c r="Y113" s="58"/>
      <c r="Z113" s="58"/>
      <c r="AA113" s="58">
        <f>SUM(AA88:AA112)</f>
        <v>3</v>
      </c>
      <c r="AB113" s="58"/>
      <c r="AC113" s="58"/>
      <c r="AD113" s="58"/>
      <c r="AE113" s="58"/>
      <c r="AF113" s="58"/>
      <c r="AG113" s="58">
        <f>SUM(AG88:AG112)</f>
        <v>2</v>
      </c>
      <c r="AH113" s="58"/>
      <c r="AI113" s="58"/>
      <c r="AJ113" s="58"/>
      <c r="AK113" s="58"/>
      <c r="AL113" s="58"/>
      <c r="AM113" s="58">
        <f>SUM(AM88:AM112)</f>
        <v>3</v>
      </c>
      <c r="AN113" s="58"/>
      <c r="AO113" s="58"/>
      <c r="AP113" s="58"/>
      <c r="AQ113" s="58"/>
      <c r="AR113" s="58"/>
      <c r="AS113" s="58">
        <f>SUM(AS88:AS112)</f>
        <v>1</v>
      </c>
      <c r="AT113" s="58"/>
      <c r="AU113" s="58"/>
      <c r="AV113" s="58"/>
      <c r="AW113" s="58"/>
      <c r="AX113" s="58"/>
      <c r="AY113" s="58">
        <f>SUM(AY88:AY112)</f>
        <v>2</v>
      </c>
      <c r="AZ113" s="58"/>
      <c r="BA113" s="58"/>
      <c r="BB113" s="58"/>
      <c r="BC113" s="58"/>
      <c r="BD113" s="58"/>
      <c r="BE113" s="58">
        <f>SUM(BE88:BE112)</f>
        <v>8</v>
      </c>
      <c r="BF113" s="58">
        <f>COUNTIF(BF88:BF112,"*")</f>
        <v>3</v>
      </c>
    </row>
  </sheetData>
  <mergeCells count="19">
    <mergeCell ref="B1:C1"/>
    <mergeCell ref="B3:C3"/>
    <mergeCell ref="D3:I3"/>
    <mergeCell ref="J3:O3"/>
    <mergeCell ref="P3:U3"/>
    <mergeCell ref="B33:C33"/>
    <mergeCell ref="D33:BE33"/>
    <mergeCell ref="B60:C60"/>
    <mergeCell ref="D60:BE60"/>
    <mergeCell ref="B87:C87"/>
    <mergeCell ref="D87:BE87"/>
    <mergeCell ref="AH3:AM3"/>
    <mergeCell ref="AN3:AS3"/>
    <mergeCell ref="AT3:AY3"/>
    <mergeCell ref="AZ3:BE3"/>
    <mergeCell ref="B6:C6"/>
    <mergeCell ref="D6:BE6"/>
    <mergeCell ref="V3:AA3"/>
    <mergeCell ref="AB3:AG3"/>
  </mergeCells>
  <conditionalFormatting sqref="B5:BF113">
    <cfRule type="expression" dxfId="23" priority="1">
      <formula>$A5&gt;$C$2</formula>
    </cfRule>
  </conditionalFormatting>
  <conditionalFormatting sqref="C2">
    <cfRule type="expression" dxfId="22" priority="2">
      <formula>LEN($C$2)=0</formula>
    </cfRule>
  </conditionalFormatting>
  <conditionalFormatting sqref="D6:BE6 D33:BE33 D60:BE60 D87:BE87">
    <cfRule type="expression" dxfId="21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500-000000000000}">
      <formula1>0</formula1>
    </dataValidation>
    <dataValidation type="list" allowBlank="1" showErrorMessage="1" sqref="D7:H31 J7:N31 P7:T31 V7:Z31 AB7:AF31 AH7:AL31 AN7:AR31 AT7:AX31 AZ7:BD31 D34:H58 J34:N58 P34:T58 V34:Z58 AB34:AF58 AH34:AL58 AN34:AR58 AT34:AX58 AZ34:BD58 D61:H85 J61:N85 P61:T85 V61:Z85 AB61:AF85 AH61:AL85 AN61:AR85 AT61:AX85 AZ61:BD85 D88:H112 J88:N112 P88:T112 V88:Z112 AB88:AF112 AH88:AL112 AN88:AR112 AT88:AX112 AZ88:BD112" xr:uid="{00000000-0002-0000-0500-000001000000}">
      <formula1>$D$1:$F$1</formula1>
    </dataValidation>
    <dataValidation type="list" allowBlank="1" showErrorMessage="1" sqref="BF7:BF31 BF34:BF58 BF61:BF85 BF88:BF112" xr:uid="{00000000-0002-0000-0500-000002000000}">
      <formula1>$F$1</formula1>
    </dataValidation>
  </dataValidations>
  <pageMargins left="0.7" right="0.7" top="0.75" bottom="0.75" header="0" footer="0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BF89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0.125" hidden="1" customWidth="1"/>
    <col min="2" max="2" width="42" customWidth="1"/>
    <col min="3" max="3" width="12" customWidth="1"/>
    <col min="4" max="57" width="5.62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105</v>
      </c>
      <c r="C2" s="25">
        <v>3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106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106</v>
      </c>
      <c r="D7" s="26"/>
      <c r="E7" s="26" t="s">
        <v>49</v>
      </c>
      <c r="F7" s="26"/>
      <c r="G7" s="47"/>
      <c r="H7" s="47"/>
      <c r="I7" s="48">
        <f t="shared" ref="I7:I32" si="0">COUNTA(D7:H7)</f>
        <v>1</v>
      </c>
      <c r="J7" s="26"/>
      <c r="K7" s="26"/>
      <c r="L7" s="26" t="s">
        <v>49</v>
      </c>
      <c r="M7" s="47"/>
      <c r="N7" s="47"/>
      <c r="O7" s="48">
        <f t="shared" ref="O7:O32" si="1">COUNTA(J7:N7)</f>
        <v>1</v>
      </c>
      <c r="P7" s="26"/>
      <c r="Q7" s="26"/>
      <c r="R7" s="26" t="s">
        <v>49</v>
      </c>
      <c r="S7" s="47"/>
      <c r="T7" s="47"/>
      <c r="U7" s="48">
        <f t="shared" ref="U7:U32" si="2">COUNTA(P7:T7)</f>
        <v>1</v>
      </c>
      <c r="V7" s="26"/>
      <c r="W7" s="26" t="s">
        <v>49</v>
      </c>
      <c r="X7" s="26"/>
      <c r="Y7" s="47"/>
      <c r="Z7" s="47" t="s">
        <v>49</v>
      </c>
      <c r="AA7" s="48">
        <f t="shared" ref="AA7:AA32" si="3">COUNTA(V7:Z7)</f>
        <v>2</v>
      </c>
      <c r="AB7" s="26"/>
      <c r="AC7" s="26"/>
      <c r="AD7" s="26"/>
      <c r="AE7" s="47"/>
      <c r="AF7" s="47"/>
      <c r="AG7" s="48">
        <f t="shared" ref="AG7:AG32" si="4">COUNTA(AB7:AF7)</f>
        <v>0</v>
      </c>
      <c r="AH7" s="26" t="s">
        <v>49</v>
      </c>
      <c r="AI7" s="26"/>
      <c r="AJ7" s="26"/>
      <c r="AK7" s="47"/>
      <c r="AL7" s="47"/>
      <c r="AM7" s="48">
        <f t="shared" ref="AM7:AM32" si="5">COUNTA(AH7:AL7)</f>
        <v>1</v>
      </c>
      <c r="AN7" s="26" t="s">
        <v>49</v>
      </c>
      <c r="AO7" s="26"/>
      <c r="AP7" s="26"/>
      <c r="AQ7" s="47"/>
      <c r="AR7" s="47"/>
      <c r="AS7" s="48">
        <f t="shared" ref="AS7:AS32" si="6">COUNTA(AN7:AR7)</f>
        <v>1</v>
      </c>
      <c r="AT7" s="26"/>
      <c r="AU7" s="26"/>
      <c r="AV7" s="26"/>
      <c r="AW7" s="47" t="s">
        <v>47</v>
      </c>
      <c r="AX7" s="47"/>
      <c r="AY7" s="48">
        <f t="shared" ref="AY7:AY32" si="7">COUNTA(AT7:AX7)</f>
        <v>1</v>
      </c>
      <c r="AZ7" s="26"/>
      <c r="BA7" s="26" t="s">
        <v>49</v>
      </c>
      <c r="BB7" s="26"/>
      <c r="BC7" s="47" t="s">
        <v>49</v>
      </c>
      <c r="BD7" s="49"/>
      <c r="BE7" s="48">
        <f t="shared" ref="BE7:BE32" si="8">COUNTA(AZ7:BD7)</f>
        <v>2</v>
      </c>
      <c r="BF7" s="40"/>
    </row>
    <row r="8" spans="1:58" ht="15.75" x14ac:dyDescent="0.25">
      <c r="A8" s="21">
        <v>1</v>
      </c>
      <c r="B8" s="26" t="s">
        <v>94</v>
      </c>
      <c r="C8" s="41" t="s">
        <v>106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/>
      <c r="Z8" s="47"/>
      <c r="AA8" s="48">
        <f t="shared" si="3"/>
        <v>0</v>
      </c>
      <c r="AB8" s="26"/>
      <c r="AC8" s="26"/>
      <c r="AD8" s="26" t="s">
        <v>49</v>
      </c>
      <c r="AE8" s="47"/>
      <c r="AF8" s="47"/>
      <c r="AG8" s="48">
        <f t="shared" si="4"/>
        <v>1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/>
      <c r="AV8" s="26"/>
      <c r="AW8" s="47" t="s">
        <v>47</v>
      </c>
      <c r="AX8" s="47"/>
      <c r="AY8" s="48">
        <f t="shared" si="7"/>
        <v>1</v>
      </c>
      <c r="AZ8" s="26" t="s">
        <v>49</v>
      </c>
      <c r="BA8" s="26"/>
      <c r="BB8" s="26"/>
      <c r="BC8" s="47"/>
      <c r="BD8" s="49"/>
      <c r="BE8" s="48">
        <f t="shared" si="8"/>
        <v>1</v>
      </c>
      <c r="BF8" s="40"/>
    </row>
    <row r="9" spans="1:58" ht="15.75" x14ac:dyDescent="0.25">
      <c r="A9" s="21">
        <v>1</v>
      </c>
      <c r="B9" s="26" t="s">
        <v>74</v>
      </c>
      <c r="C9" s="41" t="s">
        <v>106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106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106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106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77</v>
      </c>
      <c r="C13" s="41" t="s">
        <v>106</v>
      </c>
      <c r="D13" s="26" t="s">
        <v>49</v>
      </c>
      <c r="E13" s="26"/>
      <c r="F13" s="26"/>
      <c r="G13" s="47"/>
      <c r="H13" s="47" t="s">
        <v>49</v>
      </c>
      <c r="I13" s="48">
        <f t="shared" si="0"/>
        <v>2</v>
      </c>
      <c r="J13" s="26"/>
      <c r="K13" s="26"/>
      <c r="L13" s="26"/>
      <c r="M13" s="47" t="s">
        <v>49</v>
      </c>
      <c r="N13" s="47"/>
      <c r="O13" s="48">
        <f t="shared" si="1"/>
        <v>1</v>
      </c>
      <c r="P13" s="26"/>
      <c r="Q13" s="26"/>
      <c r="R13" s="26" t="s">
        <v>49</v>
      </c>
      <c r="S13" s="47"/>
      <c r="T13" s="47"/>
      <c r="U13" s="48">
        <f t="shared" si="2"/>
        <v>1</v>
      </c>
      <c r="V13" s="26"/>
      <c r="W13" s="26"/>
      <c r="X13" s="26" t="s">
        <v>49</v>
      </c>
      <c r="Y13" s="47"/>
      <c r="Z13" s="47"/>
      <c r="AA13" s="48">
        <f t="shared" si="3"/>
        <v>1</v>
      </c>
      <c r="AB13" s="26"/>
      <c r="AC13" s="26" t="s">
        <v>49</v>
      </c>
      <c r="AD13" s="26"/>
      <c r="AE13" s="47"/>
      <c r="AF13" s="47"/>
      <c r="AG13" s="48">
        <f t="shared" si="4"/>
        <v>1</v>
      </c>
      <c r="AH13" s="26" t="s">
        <v>49</v>
      </c>
      <c r="AI13" s="26"/>
      <c r="AJ13" s="26"/>
      <c r="AK13" s="47"/>
      <c r="AL13" s="47" t="s">
        <v>49</v>
      </c>
      <c r="AM13" s="48">
        <f t="shared" si="5"/>
        <v>2</v>
      </c>
      <c r="AN13" s="26"/>
      <c r="AO13" s="26"/>
      <c r="AP13" s="26"/>
      <c r="AQ13" s="47"/>
      <c r="AR13" s="47" t="s">
        <v>49</v>
      </c>
      <c r="AS13" s="48">
        <f t="shared" si="6"/>
        <v>1</v>
      </c>
      <c r="AT13" s="26"/>
      <c r="AU13" s="26"/>
      <c r="AV13" s="26"/>
      <c r="AW13" s="47" t="s">
        <v>49</v>
      </c>
      <c r="AX13" s="47"/>
      <c r="AY13" s="48">
        <f t="shared" si="7"/>
        <v>1</v>
      </c>
      <c r="AZ13" s="26"/>
      <c r="BA13" s="26" t="s">
        <v>47</v>
      </c>
      <c r="BB13" s="26"/>
      <c r="BC13" s="47"/>
      <c r="BD13" s="49"/>
      <c r="BE13" s="48">
        <f t="shared" si="8"/>
        <v>1</v>
      </c>
      <c r="BF13" s="40" t="s">
        <v>49</v>
      </c>
    </row>
    <row r="14" spans="1:58" ht="15.75" x14ac:dyDescent="0.25">
      <c r="A14" s="21">
        <v>1</v>
      </c>
      <c r="B14" s="26" t="s">
        <v>97</v>
      </c>
      <c r="C14" s="41" t="s">
        <v>106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/>
      <c r="AQ14" s="47"/>
      <c r="AR14" s="47"/>
      <c r="AS14" s="48">
        <f t="shared" si="6"/>
        <v>0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/>
      <c r="BC14" s="47" t="s">
        <v>49</v>
      </c>
      <c r="BD14" s="49"/>
      <c r="BE14" s="48">
        <f t="shared" si="8"/>
        <v>1</v>
      </c>
      <c r="BF14" s="40"/>
    </row>
    <row r="15" spans="1:58" ht="15.75" x14ac:dyDescent="0.25">
      <c r="A15" s="21">
        <v>1</v>
      </c>
      <c r="B15" s="26" t="s">
        <v>98</v>
      </c>
      <c r="C15" s="41" t="s">
        <v>106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47</v>
      </c>
      <c r="BB15" s="26"/>
      <c r="BC15" s="47"/>
      <c r="BD15" s="49"/>
      <c r="BE15" s="48">
        <f t="shared" si="8"/>
        <v>1</v>
      </c>
      <c r="BF15" s="40"/>
    </row>
    <row r="16" spans="1:58" ht="15.75" x14ac:dyDescent="0.25">
      <c r="A16" s="21">
        <v>1</v>
      </c>
      <c r="B16" s="26" t="s">
        <v>107</v>
      </c>
      <c r="C16" s="41" t="s">
        <v>106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 t="s">
        <v>47</v>
      </c>
      <c r="BB16" s="26"/>
      <c r="BC16" s="47"/>
      <c r="BD16" s="49"/>
      <c r="BE16" s="48">
        <f t="shared" si="8"/>
        <v>1</v>
      </c>
      <c r="BF16" s="40"/>
    </row>
    <row r="17" spans="1:58" ht="15.75" x14ac:dyDescent="0.25">
      <c r="A17" s="21">
        <v>1</v>
      </c>
      <c r="B17" s="26" t="s">
        <v>99</v>
      </c>
      <c r="C17" s="41" t="s">
        <v>106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/>
      <c r="BD17" s="47"/>
      <c r="BE17" s="48">
        <f t="shared" si="8"/>
        <v>0</v>
      </c>
      <c r="BF17" s="40"/>
    </row>
    <row r="18" spans="1:58" ht="15.75" x14ac:dyDescent="0.25">
      <c r="A18" s="21">
        <v>1</v>
      </c>
      <c r="B18" s="26" t="s">
        <v>100</v>
      </c>
      <c r="C18" s="41" t="s">
        <v>106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 t="s">
        <v>47</v>
      </c>
      <c r="AY18" s="48">
        <f t="shared" si="7"/>
        <v>1</v>
      </c>
      <c r="AZ18" s="26"/>
      <c r="BA18" s="26"/>
      <c r="BB18" s="26"/>
      <c r="BC18" s="47"/>
      <c r="BD18" s="49"/>
      <c r="BE18" s="48">
        <f t="shared" si="8"/>
        <v>0</v>
      </c>
      <c r="BF18" s="40" t="s">
        <v>49</v>
      </c>
    </row>
    <row r="19" spans="1:58" ht="15.75" x14ac:dyDescent="0.25">
      <c r="A19" s="21">
        <v>1</v>
      </c>
      <c r="B19" s="26" t="s">
        <v>101</v>
      </c>
      <c r="C19" s="41" t="s">
        <v>106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102</v>
      </c>
      <c r="C20" s="41" t="s">
        <v>106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/>
      <c r="AY20" s="48">
        <f t="shared" si="7"/>
        <v>0</v>
      </c>
      <c r="AZ20" s="26"/>
      <c r="BA20" s="26"/>
      <c r="BB20" s="26"/>
      <c r="BC20" s="47"/>
      <c r="BD20" s="49"/>
      <c r="BE20" s="48">
        <f t="shared" si="8"/>
        <v>0</v>
      </c>
      <c r="BF20" s="40"/>
    </row>
    <row r="21" spans="1:58" ht="15.75" x14ac:dyDescent="0.25">
      <c r="A21" s="21">
        <v>1</v>
      </c>
      <c r="B21" s="26" t="s">
        <v>103</v>
      </c>
      <c r="C21" s="41" t="s">
        <v>106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/>
      <c r="O21" s="48">
        <f t="shared" si="1"/>
        <v>0</v>
      </c>
      <c r="P21" s="26"/>
      <c r="Q21" s="26"/>
      <c r="R21" s="26"/>
      <c r="S21" s="47"/>
      <c r="T21" s="47"/>
      <c r="U21" s="48">
        <f t="shared" si="2"/>
        <v>0</v>
      </c>
      <c r="V21" s="26"/>
      <c r="W21" s="26"/>
      <c r="X21" s="26"/>
      <c r="Y21" s="47"/>
      <c r="Z21" s="47"/>
      <c r="AA21" s="48">
        <f t="shared" si="3"/>
        <v>0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/>
      <c r="AL21" s="47"/>
      <c r="AM21" s="48">
        <f t="shared" si="5"/>
        <v>0</v>
      </c>
      <c r="AN21" s="26"/>
      <c r="AO21" s="26"/>
      <c r="AP21" s="26"/>
      <c r="AQ21" s="47"/>
      <c r="AR21" s="47"/>
      <c r="AS21" s="48">
        <f t="shared" si="6"/>
        <v>0</v>
      </c>
      <c r="AT21" s="26"/>
      <c r="AU21" s="26"/>
      <c r="AV21" s="26"/>
      <c r="AW21" s="47"/>
      <c r="AX21" s="47"/>
      <c r="AY21" s="48">
        <f t="shared" si="7"/>
        <v>0</v>
      </c>
      <c r="AZ21" s="26"/>
      <c r="BA21" s="26"/>
      <c r="BB21" s="26"/>
      <c r="BC21" s="47"/>
      <c r="BD21" s="49"/>
      <c r="BE21" s="48">
        <f t="shared" si="8"/>
        <v>0</v>
      </c>
      <c r="BF21" s="40"/>
    </row>
    <row r="22" spans="1:58" ht="15.75" x14ac:dyDescent="0.25">
      <c r="A22" s="21">
        <v>1</v>
      </c>
      <c r="B22" s="26" t="s">
        <v>80</v>
      </c>
      <c r="C22" s="41" t="s">
        <v>106</v>
      </c>
      <c r="D22" s="26"/>
      <c r="E22" s="26"/>
      <c r="F22" s="26"/>
      <c r="G22" s="47"/>
      <c r="H22" s="47"/>
      <c r="I22" s="48">
        <f t="shared" si="0"/>
        <v>0</v>
      </c>
      <c r="J22" s="26"/>
      <c r="K22" s="26"/>
      <c r="L22" s="26"/>
      <c r="M22" s="47"/>
      <c r="N22" s="47"/>
      <c r="O22" s="48">
        <f t="shared" si="1"/>
        <v>0</v>
      </c>
      <c r="P22" s="26"/>
      <c r="Q22" s="26"/>
      <c r="R22" s="26"/>
      <c r="S22" s="47"/>
      <c r="T22" s="47"/>
      <c r="U22" s="48">
        <f t="shared" si="2"/>
        <v>0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 t="s">
        <v>49</v>
      </c>
      <c r="BB22" s="26"/>
      <c r="BC22" s="47"/>
      <c r="BD22" s="49"/>
      <c r="BE22" s="48">
        <f t="shared" si="8"/>
        <v>1</v>
      </c>
      <c r="BF22" s="40"/>
    </row>
    <row r="23" spans="1:58" ht="15.75" x14ac:dyDescent="0.25">
      <c r="A23" s="21">
        <v>1</v>
      </c>
      <c r="B23" s="26" t="s">
        <v>81</v>
      </c>
      <c r="C23" s="41" t="s">
        <v>106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 t="s">
        <v>49</v>
      </c>
      <c r="BC23" s="47"/>
      <c r="BD23" s="49"/>
      <c r="BE23" s="48">
        <f t="shared" si="8"/>
        <v>1</v>
      </c>
      <c r="BF23" s="40" t="s">
        <v>49</v>
      </c>
    </row>
    <row r="24" spans="1:58" ht="15.75" x14ac:dyDescent="0.25">
      <c r="A24" s="21">
        <v>1</v>
      </c>
      <c r="B24" s="26" t="s">
        <v>82</v>
      </c>
      <c r="C24" s="41" t="s">
        <v>106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/>
      <c r="AA24" s="48">
        <f t="shared" si="3"/>
        <v>0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/>
      <c r="BB24" s="26" t="s">
        <v>49</v>
      </c>
      <c r="BC24" s="47"/>
      <c r="BD24" s="49"/>
      <c r="BE24" s="48">
        <f t="shared" si="8"/>
        <v>1</v>
      </c>
      <c r="BF24" s="40"/>
    </row>
    <row r="25" spans="1:58" ht="15.75" x14ac:dyDescent="0.25">
      <c r="A25" s="21">
        <v>1</v>
      </c>
      <c r="B25" s="26" t="s">
        <v>83</v>
      </c>
      <c r="C25" s="41" t="s">
        <v>106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/>
      <c r="Z25" s="47"/>
      <c r="AA25" s="48">
        <f t="shared" si="3"/>
        <v>0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/>
      <c r="BC25" s="47"/>
      <c r="BD25" s="49"/>
      <c r="BE25" s="48">
        <f t="shared" si="8"/>
        <v>0</v>
      </c>
      <c r="BF25" s="40"/>
    </row>
    <row r="26" spans="1:58" ht="15.75" x14ac:dyDescent="0.25">
      <c r="A26" s="21">
        <v>1</v>
      </c>
      <c r="B26" s="26" t="s">
        <v>104</v>
      </c>
      <c r="C26" s="41" t="s">
        <v>106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/>
      <c r="W26" s="26"/>
      <c r="X26" s="26"/>
      <c r="Y26" s="47"/>
      <c r="Z26" s="47"/>
      <c r="AA26" s="48">
        <f t="shared" si="3"/>
        <v>0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/>
      <c r="BC26" s="47"/>
      <c r="BD26" s="49"/>
      <c r="BE26" s="48">
        <f t="shared" si="8"/>
        <v>0</v>
      </c>
      <c r="BF26" s="40"/>
    </row>
    <row r="27" spans="1:58" ht="15.75" x14ac:dyDescent="0.25">
      <c r="A27" s="21">
        <v>1</v>
      </c>
      <c r="B27" s="50" t="s">
        <v>84</v>
      </c>
      <c r="C27" s="41" t="s">
        <v>106</v>
      </c>
      <c r="D27" s="52"/>
      <c r="E27" s="52"/>
      <c r="F27" s="52"/>
      <c r="G27" s="53"/>
      <c r="H27" s="53"/>
      <c r="I27" s="48">
        <f t="shared" si="0"/>
        <v>0</v>
      </c>
      <c r="J27" s="52"/>
      <c r="K27" s="52"/>
      <c r="L27" s="52"/>
      <c r="M27" s="53"/>
      <c r="N27" s="53"/>
      <c r="O27" s="48">
        <f t="shared" si="1"/>
        <v>0</v>
      </c>
      <c r="P27" s="52"/>
      <c r="Q27" s="52"/>
      <c r="R27" s="52"/>
      <c r="S27" s="53"/>
      <c r="T27" s="53"/>
      <c r="U27" s="48">
        <f t="shared" si="2"/>
        <v>0</v>
      </c>
      <c r="V27" s="52"/>
      <c r="W27" s="52"/>
      <c r="X27" s="52"/>
      <c r="Y27" s="53"/>
      <c r="Z27" s="53"/>
      <c r="AA27" s="48">
        <f t="shared" si="3"/>
        <v>0</v>
      </c>
      <c r="AB27" s="52"/>
      <c r="AC27" s="52"/>
      <c r="AD27" s="52"/>
      <c r="AE27" s="53"/>
      <c r="AF27" s="53"/>
      <c r="AG27" s="48">
        <f t="shared" si="4"/>
        <v>0</v>
      </c>
      <c r="AH27" s="52"/>
      <c r="AI27" s="52"/>
      <c r="AJ27" s="52"/>
      <c r="AK27" s="53"/>
      <c r="AL27" s="53"/>
      <c r="AM27" s="48">
        <f t="shared" si="5"/>
        <v>0</v>
      </c>
      <c r="AN27" s="52"/>
      <c r="AO27" s="52"/>
      <c r="AP27" s="52"/>
      <c r="AQ27" s="53"/>
      <c r="AR27" s="53"/>
      <c r="AS27" s="48">
        <f t="shared" si="6"/>
        <v>0</v>
      </c>
      <c r="AT27" s="52"/>
      <c r="AU27" s="52"/>
      <c r="AV27" s="52"/>
      <c r="AW27" s="53"/>
      <c r="AX27" s="53"/>
      <c r="AY27" s="48">
        <f t="shared" si="7"/>
        <v>0</v>
      </c>
      <c r="AZ27" s="52"/>
      <c r="BA27" s="52"/>
      <c r="BB27" s="52"/>
      <c r="BC27" s="53"/>
      <c r="BD27" s="54"/>
      <c r="BE27" s="48">
        <f t="shared" si="8"/>
        <v>0</v>
      </c>
      <c r="BF27" s="40"/>
    </row>
    <row r="28" spans="1:58" ht="15.75" x14ac:dyDescent="0.25">
      <c r="A28" s="21">
        <v>1</v>
      </c>
      <c r="B28" s="50"/>
      <c r="C28" s="26" t="s">
        <v>106</v>
      </c>
      <c r="D28" s="26"/>
      <c r="E28" s="26"/>
      <c r="F28" s="26"/>
      <c r="G28" s="47"/>
      <c r="H28" s="53"/>
      <c r="I28" s="48">
        <f t="shared" si="0"/>
        <v>0</v>
      </c>
      <c r="J28" s="26"/>
      <c r="K28" s="26"/>
      <c r="L28" s="26"/>
      <c r="M28" s="47"/>
      <c r="N28" s="53"/>
      <c r="O28" s="48">
        <f t="shared" si="1"/>
        <v>0</v>
      </c>
      <c r="P28" s="26"/>
      <c r="Q28" s="26"/>
      <c r="R28" s="26"/>
      <c r="S28" s="47"/>
      <c r="T28" s="53"/>
      <c r="U28" s="48">
        <f t="shared" si="2"/>
        <v>0</v>
      </c>
      <c r="V28" s="26"/>
      <c r="W28" s="26"/>
      <c r="X28" s="26"/>
      <c r="Y28" s="47"/>
      <c r="Z28" s="53"/>
      <c r="AA28" s="48">
        <f t="shared" si="3"/>
        <v>0</v>
      </c>
      <c r="AB28" s="26"/>
      <c r="AC28" s="26"/>
      <c r="AD28" s="26"/>
      <c r="AE28" s="47"/>
      <c r="AF28" s="53"/>
      <c r="AG28" s="48">
        <f t="shared" si="4"/>
        <v>0</v>
      </c>
      <c r="AH28" s="26"/>
      <c r="AI28" s="26"/>
      <c r="AJ28" s="26"/>
      <c r="AK28" s="47"/>
      <c r="AL28" s="53"/>
      <c r="AM28" s="48">
        <f t="shared" si="5"/>
        <v>0</v>
      </c>
      <c r="AN28" s="26"/>
      <c r="AO28" s="26"/>
      <c r="AP28" s="26"/>
      <c r="AQ28" s="47"/>
      <c r="AR28" s="53"/>
      <c r="AS28" s="48">
        <f t="shared" si="6"/>
        <v>0</v>
      </c>
      <c r="AT28" s="26"/>
      <c r="AU28" s="26"/>
      <c r="AV28" s="26"/>
      <c r="AW28" s="47"/>
      <c r="AX28" s="53"/>
      <c r="AY28" s="48">
        <f t="shared" si="7"/>
        <v>0</v>
      </c>
      <c r="AZ28" s="26"/>
      <c r="BA28" s="26"/>
      <c r="BB28" s="26"/>
      <c r="BC28" s="47"/>
      <c r="BD28" s="54"/>
      <c r="BE28" s="48">
        <f t="shared" si="8"/>
        <v>0</v>
      </c>
      <c r="BF28" s="40"/>
    </row>
    <row r="29" spans="1:58" ht="15.75" x14ac:dyDescent="0.25">
      <c r="A29" s="21">
        <v>1</v>
      </c>
      <c r="B29" s="50"/>
      <c r="C29" s="26" t="s">
        <v>106</v>
      </c>
      <c r="D29" s="26"/>
      <c r="E29" s="26"/>
      <c r="F29" s="26"/>
      <c r="G29" s="47"/>
      <c r="H29" s="53"/>
      <c r="I29" s="48">
        <f t="shared" si="0"/>
        <v>0</v>
      </c>
      <c r="J29" s="26"/>
      <c r="K29" s="26"/>
      <c r="L29" s="26"/>
      <c r="M29" s="47"/>
      <c r="N29" s="53"/>
      <c r="O29" s="48">
        <f t="shared" si="1"/>
        <v>0</v>
      </c>
      <c r="P29" s="26"/>
      <c r="Q29" s="26"/>
      <c r="R29" s="26"/>
      <c r="S29" s="47"/>
      <c r="T29" s="53"/>
      <c r="U29" s="48">
        <f t="shared" si="2"/>
        <v>0</v>
      </c>
      <c r="V29" s="26"/>
      <c r="W29" s="26"/>
      <c r="X29" s="26"/>
      <c r="Y29" s="47"/>
      <c r="Z29" s="53"/>
      <c r="AA29" s="48">
        <f t="shared" si="3"/>
        <v>0</v>
      </c>
      <c r="AB29" s="26"/>
      <c r="AC29" s="26"/>
      <c r="AD29" s="26"/>
      <c r="AE29" s="47"/>
      <c r="AF29" s="53"/>
      <c r="AG29" s="48">
        <f t="shared" si="4"/>
        <v>0</v>
      </c>
      <c r="AH29" s="26"/>
      <c r="AI29" s="26"/>
      <c r="AJ29" s="26"/>
      <c r="AK29" s="47"/>
      <c r="AL29" s="53"/>
      <c r="AM29" s="48">
        <f t="shared" si="5"/>
        <v>0</v>
      </c>
      <c r="AN29" s="26"/>
      <c r="AO29" s="26"/>
      <c r="AP29" s="26"/>
      <c r="AQ29" s="47"/>
      <c r="AR29" s="53"/>
      <c r="AS29" s="48">
        <f t="shared" si="6"/>
        <v>0</v>
      </c>
      <c r="AT29" s="26"/>
      <c r="AU29" s="26"/>
      <c r="AV29" s="26"/>
      <c r="AW29" s="47"/>
      <c r="AX29" s="53"/>
      <c r="AY29" s="48">
        <f t="shared" si="7"/>
        <v>0</v>
      </c>
      <c r="AZ29" s="26"/>
      <c r="BA29" s="26"/>
      <c r="BB29" s="26"/>
      <c r="BC29" s="47"/>
      <c r="BD29" s="54"/>
      <c r="BE29" s="48">
        <f t="shared" si="8"/>
        <v>0</v>
      </c>
      <c r="BF29" s="40"/>
    </row>
    <row r="30" spans="1:58" ht="15.75" x14ac:dyDescent="0.25">
      <c r="A30" s="21">
        <v>1</v>
      </c>
      <c r="B30" s="50"/>
      <c r="C30" s="26" t="s">
        <v>106</v>
      </c>
      <c r="D30" s="26"/>
      <c r="E30" s="26"/>
      <c r="F30" s="26"/>
      <c r="G30" s="47"/>
      <c r="H30" s="53"/>
      <c r="I30" s="48">
        <f t="shared" si="0"/>
        <v>0</v>
      </c>
      <c r="J30" s="26"/>
      <c r="K30" s="26"/>
      <c r="L30" s="26"/>
      <c r="M30" s="47"/>
      <c r="N30" s="53"/>
      <c r="O30" s="48">
        <f t="shared" si="1"/>
        <v>0</v>
      </c>
      <c r="P30" s="26"/>
      <c r="Q30" s="26"/>
      <c r="R30" s="26"/>
      <c r="S30" s="47"/>
      <c r="T30" s="53"/>
      <c r="U30" s="48">
        <f t="shared" si="2"/>
        <v>0</v>
      </c>
      <c r="V30" s="26"/>
      <c r="W30" s="26"/>
      <c r="X30" s="26"/>
      <c r="Y30" s="47"/>
      <c r="Z30" s="53"/>
      <c r="AA30" s="48">
        <f t="shared" si="3"/>
        <v>0</v>
      </c>
      <c r="AB30" s="26"/>
      <c r="AC30" s="26"/>
      <c r="AD30" s="26"/>
      <c r="AE30" s="47"/>
      <c r="AF30" s="53"/>
      <c r="AG30" s="48">
        <f t="shared" si="4"/>
        <v>0</v>
      </c>
      <c r="AH30" s="26"/>
      <c r="AI30" s="26"/>
      <c r="AJ30" s="26"/>
      <c r="AK30" s="47"/>
      <c r="AL30" s="53"/>
      <c r="AM30" s="48">
        <f t="shared" si="5"/>
        <v>0</v>
      </c>
      <c r="AN30" s="26"/>
      <c r="AO30" s="26"/>
      <c r="AP30" s="26"/>
      <c r="AQ30" s="47"/>
      <c r="AR30" s="53"/>
      <c r="AS30" s="48">
        <f t="shared" si="6"/>
        <v>0</v>
      </c>
      <c r="AT30" s="26"/>
      <c r="AU30" s="26"/>
      <c r="AV30" s="26"/>
      <c r="AW30" s="47"/>
      <c r="AX30" s="53"/>
      <c r="AY30" s="48">
        <f t="shared" si="7"/>
        <v>0</v>
      </c>
      <c r="AZ30" s="26"/>
      <c r="BA30" s="26"/>
      <c r="BB30" s="26"/>
      <c r="BC30" s="47"/>
      <c r="BD30" s="54"/>
      <c r="BE30" s="48">
        <f t="shared" si="8"/>
        <v>0</v>
      </c>
      <c r="BF30" s="40"/>
    </row>
    <row r="31" spans="1:58" ht="15.75" x14ac:dyDescent="0.25">
      <c r="A31" s="21">
        <v>1</v>
      </c>
      <c r="B31" s="50"/>
      <c r="C31" s="26" t="s">
        <v>106</v>
      </c>
      <c r="D31" s="26"/>
      <c r="E31" s="26"/>
      <c r="F31" s="26"/>
      <c r="G31" s="47"/>
      <c r="H31" s="53"/>
      <c r="I31" s="48">
        <f t="shared" si="0"/>
        <v>0</v>
      </c>
      <c r="J31" s="26"/>
      <c r="K31" s="26"/>
      <c r="L31" s="26"/>
      <c r="M31" s="47"/>
      <c r="N31" s="53"/>
      <c r="O31" s="48">
        <f t="shared" si="1"/>
        <v>0</v>
      </c>
      <c r="P31" s="26"/>
      <c r="Q31" s="26"/>
      <c r="R31" s="26"/>
      <c r="S31" s="47"/>
      <c r="T31" s="53"/>
      <c r="U31" s="48">
        <f t="shared" si="2"/>
        <v>0</v>
      </c>
      <c r="V31" s="26"/>
      <c r="W31" s="26"/>
      <c r="X31" s="26"/>
      <c r="Y31" s="47"/>
      <c r="Z31" s="53"/>
      <c r="AA31" s="48">
        <f t="shared" si="3"/>
        <v>0</v>
      </c>
      <c r="AB31" s="26"/>
      <c r="AC31" s="26"/>
      <c r="AD31" s="26"/>
      <c r="AE31" s="47"/>
      <c r="AF31" s="53"/>
      <c r="AG31" s="48">
        <f t="shared" si="4"/>
        <v>0</v>
      </c>
      <c r="AH31" s="26"/>
      <c r="AI31" s="26"/>
      <c r="AJ31" s="26"/>
      <c r="AK31" s="47"/>
      <c r="AL31" s="53"/>
      <c r="AM31" s="48">
        <f t="shared" si="5"/>
        <v>0</v>
      </c>
      <c r="AN31" s="26"/>
      <c r="AO31" s="26"/>
      <c r="AP31" s="26"/>
      <c r="AQ31" s="47"/>
      <c r="AR31" s="53"/>
      <c r="AS31" s="48">
        <f t="shared" si="6"/>
        <v>0</v>
      </c>
      <c r="AT31" s="26"/>
      <c r="AU31" s="26"/>
      <c r="AV31" s="26"/>
      <c r="AW31" s="47"/>
      <c r="AX31" s="53"/>
      <c r="AY31" s="48">
        <f t="shared" si="7"/>
        <v>0</v>
      </c>
      <c r="AZ31" s="26"/>
      <c r="BA31" s="26"/>
      <c r="BB31" s="26"/>
      <c r="BC31" s="47"/>
      <c r="BD31" s="54"/>
      <c r="BE31" s="48">
        <f t="shared" si="8"/>
        <v>0</v>
      </c>
      <c r="BF31" s="40"/>
    </row>
    <row r="32" spans="1:58" ht="15.75" x14ac:dyDescent="0.25">
      <c r="A32" s="21">
        <v>1</v>
      </c>
      <c r="B32" s="50"/>
      <c r="C32" s="26" t="s">
        <v>106</v>
      </c>
      <c r="D32" s="26"/>
      <c r="E32" s="26"/>
      <c r="F32" s="26"/>
      <c r="G32" s="47"/>
      <c r="H32" s="53"/>
      <c r="I32" s="48">
        <f t="shared" si="0"/>
        <v>0</v>
      </c>
      <c r="J32" s="26"/>
      <c r="K32" s="26"/>
      <c r="L32" s="26"/>
      <c r="M32" s="47"/>
      <c r="N32" s="53"/>
      <c r="O32" s="48">
        <f t="shared" si="1"/>
        <v>0</v>
      </c>
      <c r="P32" s="26"/>
      <c r="Q32" s="26"/>
      <c r="R32" s="26"/>
      <c r="S32" s="47"/>
      <c r="T32" s="53"/>
      <c r="U32" s="48">
        <f t="shared" si="2"/>
        <v>0</v>
      </c>
      <c r="V32" s="26"/>
      <c r="W32" s="26"/>
      <c r="X32" s="26"/>
      <c r="Y32" s="47"/>
      <c r="Z32" s="53"/>
      <c r="AA32" s="48">
        <f t="shared" si="3"/>
        <v>0</v>
      </c>
      <c r="AB32" s="26"/>
      <c r="AC32" s="26"/>
      <c r="AD32" s="26"/>
      <c r="AE32" s="47"/>
      <c r="AF32" s="53"/>
      <c r="AG32" s="48">
        <f t="shared" si="4"/>
        <v>0</v>
      </c>
      <c r="AH32" s="26"/>
      <c r="AI32" s="26"/>
      <c r="AJ32" s="26"/>
      <c r="AK32" s="47"/>
      <c r="AL32" s="53"/>
      <c r="AM32" s="48">
        <f t="shared" si="5"/>
        <v>0</v>
      </c>
      <c r="AN32" s="26"/>
      <c r="AO32" s="26"/>
      <c r="AP32" s="26"/>
      <c r="AQ32" s="47"/>
      <c r="AR32" s="53"/>
      <c r="AS32" s="48">
        <f t="shared" si="6"/>
        <v>0</v>
      </c>
      <c r="AT32" s="26"/>
      <c r="AU32" s="26"/>
      <c r="AV32" s="26"/>
      <c r="AW32" s="47"/>
      <c r="AX32" s="53"/>
      <c r="AY32" s="48">
        <f t="shared" si="7"/>
        <v>0</v>
      </c>
      <c r="AZ32" s="26"/>
      <c r="BA32" s="26"/>
      <c r="BB32" s="26"/>
      <c r="BC32" s="47"/>
      <c r="BD32" s="54"/>
      <c r="BE32" s="48">
        <f t="shared" si="8"/>
        <v>0</v>
      </c>
      <c r="BF32" s="40"/>
    </row>
    <row r="33" spans="1:58" ht="15.75" x14ac:dyDescent="0.25">
      <c r="A33" s="21">
        <v>1</v>
      </c>
      <c r="B33" s="55"/>
      <c r="C33" s="56"/>
      <c r="D33" s="59"/>
      <c r="E33" s="58"/>
      <c r="F33" s="58"/>
      <c r="G33" s="58"/>
      <c r="H33" s="58"/>
      <c r="I33" s="58">
        <f>SUM(I7:I32)</f>
        <v>4</v>
      </c>
      <c r="J33" s="58"/>
      <c r="K33" s="58"/>
      <c r="L33" s="58"/>
      <c r="M33" s="58"/>
      <c r="N33" s="58"/>
      <c r="O33" s="58">
        <f>SUM(O7:O32)</f>
        <v>2</v>
      </c>
      <c r="P33" s="58"/>
      <c r="Q33" s="58"/>
      <c r="R33" s="58"/>
      <c r="S33" s="58"/>
      <c r="T33" s="58"/>
      <c r="U33" s="58">
        <f>SUM(U7:U32)</f>
        <v>3</v>
      </c>
      <c r="V33" s="58"/>
      <c r="W33" s="58"/>
      <c r="X33" s="58"/>
      <c r="Y33" s="58"/>
      <c r="Z33" s="58"/>
      <c r="AA33" s="58">
        <f>SUM(AA7:AA32)</f>
        <v>3</v>
      </c>
      <c r="AB33" s="58"/>
      <c r="AC33" s="58"/>
      <c r="AD33" s="58"/>
      <c r="AE33" s="58"/>
      <c r="AF33" s="58"/>
      <c r="AG33" s="58">
        <f>SUM(AG7:AG32)</f>
        <v>2</v>
      </c>
      <c r="AH33" s="58"/>
      <c r="AI33" s="58"/>
      <c r="AJ33" s="58"/>
      <c r="AK33" s="58"/>
      <c r="AL33" s="58"/>
      <c r="AM33" s="58">
        <f>SUM(AM7:AM32)</f>
        <v>4</v>
      </c>
      <c r="AN33" s="58"/>
      <c r="AO33" s="58"/>
      <c r="AP33" s="58"/>
      <c r="AQ33" s="58"/>
      <c r="AR33" s="58"/>
      <c r="AS33" s="58">
        <f>SUM(AS7:AS32)</f>
        <v>2</v>
      </c>
      <c r="AT33" s="58"/>
      <c r="AU33" s="58"/>
      <c r="AV33" s="58"/>
      <c r="AW33" s="58"/>
      <c r="AX33" s="58"/>
      <c r="AY33" s="58">
        <f>SUM(AY7:AY32)</f>
        <v>4</v>
      </c>
      <c r="AZ33" s="58"/>
      <c r="BA33" s="58"/>
      <c r="BB33" s="58"/>
      <c r="BC33" s="58"/>
      <c r="BD33" s="58"/>
      <c r="BE33" s="58">
        <f>SUM(BE7:BE32)</f>
        <v>11</v>
      </c>
      <c r="BF33" s="58">
        <f>COUNTIF(BF7:BF32,"*")</f>
        <v>4</v>
      </c>
    </row>
    <row r="34" spans="1:58" ht="15.75" x14ac:dyDescent="0.25">
      <c r="A34" s="21">
        <f t="shared" ref="A34:A89" si="9">A6+1</f>
        <v>2</v>
      </c>
      <c r="B34" s="80" t="str">
        <f>"Буква (или иное название) класса "&amp;A34&amp;":"</f>
        <v>Буква (или иное название) класса 2:</v>
      </c>
      <c r="C34" s="90"/>
      <c r="D34" s="85" t="s">
        <v>85</v>
      </c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1"/>
      <c r="BF34" s="64"/>
    </row>
    <row r="35" spans="1:58" ht="15.75" x14ac:dyDescent="0.25">
      <c r="A35" s="21">
        <f t="shared" si="9"/>
        <v>2</v>
      </c>
      <c r="B35" s="26" t="s">
        <v>72</v>
      </c>
      <c r="C35" s="41" t="s">
        <v>106</v>
      </c>
      <c r="D35" s="26"/>
      <c r="E35" s="26" t="s">
        <v>49</v>
      </c>
      <c r="F35" s="26"/>
      <c r="G35" s="47"/>
      <c r="H35" s="47"/>
      <c r="I35" s="48">
        <f t="shared" ref="I35:I60" si="10">COUNTA(D35:H35)</f>
        <v>1</v>
      </c>
      <c r="J35" s="26"/>
      <c r="K35" s="26"/>
      <c r="L35" s="26" t="s">
        <v>49</v>
      </c>
      <c r="M35" s="47"/>
      <c r="N35" s="47"/>
      <c r="O35" s="48">
        <f t="shared" ref="O35:O60" si="11">COUNTA(J35:N35)</f>
        <v>1</v>
      </c>
      <c r="P35" s="26"/>
      <c r="Q35" s="26"/>
      <c r="R35" s="26" t="s">
        <v>49</v>
      </c>
      <c r="S35" s="47"/>
      <c r="T35" s="47"/>
      <c r="U35" s="48">
        <f t="shared" ref="U35:U60" si="12">COUNTA(P35:T35)</f>
        <v>1</v>
      </c>
      <c r="V35" s="26"/>
      <c r="W35" s="26" t="s">
        <v>49</v>
      </c>
      <c r="X35" s="26"/>
      <c r="Y35" s="47"/>
      <c r="Z35" s="47" t="s">
        <v>49</v>
      </c>
      <c r="AA35" s="48">
        <f t="shared" ref="AA35:AA60" si="13">COUNTA(V35:Z35)</f>
        <v>2</v>
      </c>
      <c r="AB35" s="26"/>
      <c r="AC35" s="26"/>
      <c r="AD35" s="26"/>
      <c r="AE35" s="47"/>
      <c r="AF35" s="47"/>
      <c r="AG35" s="48">
        <f t="shared" ref="AG35:AG60" si="14">COUNTA(AB35:AF35)</f>
        <v>0</v>
      </c>
      <c r="AH35" s="26" t="s">
        <v>49</v>
      </c>
      <c r="AI35" s="26"/>
      <c r="AJ35" s="26"/>
      <c r="AK35" s="47"/>
      <c r="AL35" s="47"/>
      <c r="AM35" s="48">
        <f t="shared" ref="AM35:AM60" si="15">COUNTA(AH35:AL35)</f>
        <v>1</v>
      </c>
      <c r="AN35" s="26" t="s">
        <v>49</v>
      </c>
      <c r="AO35" s="26"/>
      <c r="AP35" s="26"/>
      <c r="AQ35" s="47"/>
      <c r="AR35" s="47"/>
      <c r="AS35" s="48">
        <f t="shared" ref="AS35:AS60" si="16">COUNTA(AN35:AR35)</f>
        <v>1</v>
      </c>
      <c r="AT35" s="26"/>
      <c r="AU35" s="26"/>
      <c r="AV35" s="26"/>
      <c r="AW35" s="47" t="s">
        <v>47</v>
      </c>
      <c r="AX35" s="47"/>
      <c r="AY35" s="48">
        <f t="shared" ref="AY35:AY60" si="17">COUNTA(AT35:AX35)</f>
        <v>1</v>
      </c>
      <c r="AZ35" s="26"/>
      <c r="BA35" s="26" t="s">
        <v>49</v>
      </c>
      <c r="BB35" s="26"/>
      <c r="BC35" s="47" t="s">
        <v>49</v>
      </c>
      <c r="BD35" s="49"/>
      <c r="BE35" s="48">
        <f t="shared" ref="BE35:BE60" si="18">COUNTA(AZ35:BD35)</f>
        <v>2</v>
      </c>
      <c r="BF35" s="40"/>
    </row>
    <row r="36" spans="1:58" ht="15.75" x14ac:dyDescent="0.25">
      <c r="A36" s="21">
        <f t="shared" si="9"/>
        <v>2</v>
      </c>
      <c r="B36" s="26" t="s">
        <v>94</v>
      </c>
      <c r="C36" s="41" t="s">
        <v>106</v>
      </c>
      <c r="D36" s="26"/>
      <c r="E36" s="26"/>
      <c r="F36" s="26"/>
      <c r="G36" s="47"/>
      <c r="H36" s="47"/>
      <c r="I36" s="48">
        <f t="shared" si="10"/>
        <v>0</v>
      </c>
      <c r="J36" s="26"/>
      <c r="K36" s="26"/>
      <c r="L36" s="26"/>
      <c r="M36" s="47"/>
      <c r="N36" s="47"/>
      <c r="O36" s="48">
        <f t="shared" si="11"/>
        <v>0</v>
      </c>
      <c r="P36" s="26"/>
      <c r="Q36" s="26"/>
      <c r="R36" s="26"/>
      <c r="S36" s="47"/>
      <c r="T36" s="47"/>
      <c r="U36" s="48">
        <f t="shared" si="12"/>
        <v>0</v>
      </c>
      <c r="V36" s="26"/>
      <c r="W36" s="26"/>
      <c r="X36" s="26"/>
      <c r="Y36" s="47"/>
      <c r="Z36" s="47"/>
      <c r="AA36" s="48">
        <f t="shared" si="13"/>
        <v>0</v>
      </c>
      <c r="AB36" s="26"/>
      <c r="AC36" s="26"/>
      <c r="AD36" s="26" t="s">
        <v>49</v>
      </c>
      <c r="AE36" s="47"/>
      <c r="AF36" s="47"/>
      <c r="AG36" s="48">
        <f t="shared" si="14"/>
        <v>1</v>
      </c>
      <c r="AH36" s="26"/>
      <c r="AI36" s="26"/>
      <c r="AJ36" s="26"/>
      <c r="AK36" s="47"/>
      <c r="AL36" s="47"/>
      <c r="AM36" s="48">
        <f t="shared" si="15"/>
        <v>0</v>
      </c>
      <c r="AN36" s="26"/>
      <c r="AO36" s="26"/>
      <c r="AP36" s="26"/>
      <c r="AQ36" s="47"/>
      <c r="AR36" s="47"/>
      <c r="AS36" s="48">
        <f t="shared" si="16"/>
        <v>0</v>
      </c>
      <c r="AT36" s="26"/>
      <c r="AU36" s="26"/>
      <c r="AV36" s="26"/>
      <c r="AW36" s="47" t="s">
        <v>47</v>
      </c>
      <c r="AX36" s="47"/>
      <c r="AY36" s="48">
        <f t="shared" si="17"/>
        <v>1</v>
      </c>
      <c r="AZ36" s="26" t="s">
        <v>49</v>
      </c>
      <c r="BA36" s="26"/>
      <c r="BB36" s="26"/>
      <c r="BC36" s="47"/>
      <c r="BD36" s="49"/>
      <c r="BE36" s="48">
        <f t="shared" si="18"/>
        <v>1</v>
      </c>
      <c r="BF36" s="40"/>
    </row>
    <row r="37" spans="1:58" ht="15.75" x14ac:dyDescent="0.25">
      <c r="A37" s="21">
        <f t="shared" si="9"/>
        <v>2</v>
      </c>
      <c r="B37" s="26" t="s">
        <v>74</v>
      </c>
      <c r="C37" s="41" t="s">
        <v>106</v>
      </c>
      <c r="D37" s="26"/>
      <c r="E37" s="26"/>
      <c r="F37" s="26"/>
      <c r="G37" s="47"/>
      <c r="H37" s="47"/>
      <c r="I37" s="48">
        <f t="shared" si="10"/>
        <v>0</v>
      </c>
      <c r="J37" s="26"/>
      <c r="K37" s="26"/>
      <c r="L37" s="26"/>
      <c r="M37" s="47"/>
      <c r="N37" s="47"/>
      <c r="O37" s="48">
        <f t="shared" si="11"/>
        <v>0</v>
      </c>
      <c r="P37" s="26"/>
      <c r="Q37" s="26"/>
      <c r="R37" s="26"/>
      <c r="S37" s="47"/>
      <c r="T37" s="47"/>
      <c r="U37" s="48">
        <f t="shared" si="12"/>
        <v>0</v>
      </c>
      <c r="V37" s="26"/>
      <c r="W37" s="26"/>
      <c r="X37" s="26"/>
      <c r="Y37" s="47"/>
      <c r="Z37" s="47"/>
      <c r="AA37" s="48">
        <f t="shared" si="13"/>
        <v>0</v>
      </c>
      <c r="AB37" s="26"/>
      <c r="AC37" s="26"/>
      <c r="AD37" s="26"/>
      <c r="AE37" s="47"/>
      <c r="AF37" s="47"/>
      <c r="AG37" s="48">
        <f t="shared" si="14"/>
        <v>0</v>
      </c>
      <c r="AH37" s="26"/>
      <c r="AI37" s="26"/>
      <c r="AJ37" s="26"/>
      <c r="AK37" s="47"/>
      <c r="AL37" s="47"/>
      <c r="AM37" s="48">
        <f t="shared" si="15"/>
        <v>0</v>
      </c>
      <c r="AN37" s="26"/>
      <c r="AO37" s="26"/>
      <c r="AP37" s="26"/>
      <c r="AQ37" s="47"/>
      <c r="AR37" s="47"/>
      <c r="AS37" s="48">
        <f t="shared" si="16"/>
        <v>0</v>
      </c>
      <c r="AT37" s="26"/>
      <c r="AU37" s="26"/>
      <c r="AV37" s="26"/>
      <c r="AW37" s="47"/>
      <c r="AX37" s="47"/>
      <c r="AY37" s="48">
        <f t="shared" si="17"/>
        <v>0</v>
      </c>
      <c r="AZ37" s="26"/>
      <c r="BA37" s="26"/>
      <c r="BB37" s="26"/>
      <c r="BC37" s="47"/>
      <c r="BD37" s="49"/>
      <c r="BE37" s="48">
        <f t="shared" si="18"/>
        <v>0</v>
      </c>
      <c r="BF37" s="40"/>
    </row>
    <row r="38" spans="1:58" ht="15.75" x14ac:dyDescent="0.25">
      <c r="A38" s="21">
        <f t="shared" si="9"/>
        <v>2</v>
      </c>
      <c r="B38" s="26" t="s">
        <v>95</v>
      </c>
      <c r="C38" s="41" t="s">
        <v>106</v>
      </c>
      <c r="D38" s="26"/>
      <c r="E38" s="26"/>
      <c r="F38" s="26"/>
      <c r="G38" s="47"/>
      <c r="H38" s="47"/>
      <c r="I38" s="48">
        <f t="shared" si="10"/>
        <v>0</v>
      </c>
      <c r="J38" s="26"/>
      <c r="K38" s="26"/>
      <c r="L38" s="26"/>
      <c r="M38" s="47"/>
      <c r="N38" s="47"/>
      <c r="O38" s="48">
        <f t="shared" si="11"/>
        <v>0</v>
      </c>
      <c r="P38" s="26"/>
      <c r="Q38" s="26"/>
      <c r="R38" s="26"/>
      <c r="S38" s="47"/>
      <c r="T38" s="47"/>
      <c r="U38" s="48">
        <f t="shared" si="12"/>
        <v>0</v>
      </c>
      <c r="V38" s="26"/>
      <c r="W38" s="26"/>
      <c r="X38" s="26"/>
      <c r="Y38" s="47"/>
      <c r="Z38" s="47"/>
      <c r="AA38" s="48">
        <f t="shared" si="13"/>
        <v>0</v>
      </c>
      <c r="AB38" s="26"/>
      <c r="AC38" s="26"/>
      <c r="AD38" s="26"/>
      <c r="AE38" s="47"/>
      <c r="AF38" s="47"/>
      <c r="AG38" s="48">
        <f t="shared" si="14"/>
        <v>0</v>
      </c>
      <c r="AH38" s="26"/>
      <c r="AI38" s="26"/>
      <c r="AJ38" s="26"/>
      <c r="AK38" s="47"/>
      <c r="AL38" s="47"/>
      <c r="AM38" s="48">
        <f t="shared" si="15"/>
        <v>0</v>
      </c>
      <c r="AN38" s="26"/>
      <c r="AO38" s="26"/>
      <c r="AP38" s="26"/>
      <c r="AQ38" s="47"/>
      <c r="AR38" s="47"/>
      <c r="AS38" s="48">
        <f t="shared" si="16"/>
        <v>0</v>
      </c>
      <c r="AT38" s="26"/>
      <c r="AU38" s="26"/>
      <c r="AV38" s="26"/>
      <c r="AW38" s="47"/>
      <c r="AX38" s="47"/>
      <c r="AY38" s="48">
        <f t="shared" si="17"/>
        <v>0</v>
      </c>
      <c r="AZ38" s="26"/>
      <c r="BA38" s="26"/>
      <c r="BB38" s="26"/>
      <c r="BC38" s="47"/>
      <c r="BD38" s="49"/>
      <c r="BE38" s="48">
        <f t="shared" si="18"/>
        <v>0</v>
      </c>
      <c r="BF38" s="40"/>
    </row>
    <row r="39" spans="1:58" ht="15.75" x14ac:dyDescent="0.25">
      <c r="A39" s="21">
        <f t="shared" si="9"/>
        <v>2</v>
      </c>
      <c r="B39" s="26" t="s">
        <v>76</v>
      </c>
      <c r="C39" s="41" t="s">
        <v>106</v>
      </c>
      <c r="D39" s="26"/>
      <c r="E39" s="26"/>
      <c r="F39" s="26"/>
      <c r="G39" s="47" t="s">
        <v>49</v>
      </c>
      <c r="H39" s="47"/>
      <c r="I39" s="48">
        <f t="shared" si="10"/>
        <v>1</v>
      </c>
      <c r="J39" s="26"/>
      <c r="K39" s="26"/>
      <c r="L39" s="26"/>
      <c r="M39" s="47"/>
      <c r="N39" s="47"/>
      <c r="O39" s="48">
        <f t="shared" si="11"/>
        <v>0</v>
      </c>
      <c r="P39" s="26"/>
      <c r="Q39" s="26"/>
      <c r="R39" s="26"/>
      <c r="S39" s="47" t="s">
        <v>49</v>
      </c>
      <c r="T39" s="47"/>
      <c r="U39" s="48">
        <f t="shared" si="12"/>
        <v>1</v>
      </c>
      <c r="V39" s="26"/>
      <c r="W39" s="26"/>
      <c r="X39" s="26"/>
      <c r="Y39" s="47"/>
      <c r="Z39" s="47"/>
      <c r="AA39" s="48">
        <f t="shared" si="13"/>
        <v>0</v>
      </c>
      <c r="AB39" s="26"/>
      <c r="AC39" s="26"/>
      <c r="AD39" s="26"/>
      <c r="AE39" s="47"/>
      <c r="AF39" s="47"/>
      <c r="AG39" s="48">
        <f t="shared" si="14"/>
        <v>0</v>
      </c>
      <c r="AH39" s="26"/>
      <c r="AI39" s="26"/>
      <c r="AJ39" s="26"/>
      <c r="AK39" s="47" t="s">
        <v>49</v>
      </c>
      <c r="AL39" s="47"/>
      <c r="AM39" s="48">
        <f t="shared" si="15"/>
        <v>1</v>
      </c>
      <c r="AN39" s="26"/>
      <c r="AO39" s="26"/>
      <c r="AP39" s="26"/>
      <c r="AQ39" s="47"/>
      <c r="AR39" s="47"/>
      <c r="AS39" s="48">
        <f t="shared" si="16"/>
        <v>0</v>
      </c>
      <c r="AT39" s="26"/>
      <c r="AU39" s="26"/>
      <c r="AV39" s="26"/>
      <c r="AW39" s="47"/>
      <c r="AX39" s="47"/>
      <c r="AY39" s="48">
        <f t="shared" si="17"/>
        <v>0</v>
      </c>
      <c r="AZ39" s="26"/>
      <c r="BA39" s="26"/>
      <c r="BB39" s="26" t="s">
        <v>49</v>
      </c>
      <c r="BC39" s="47"/>
      <c r="BD39" s="49"/>
      <c r="BE39" s="48">
        <f t="shared" si="18"/>
        <v>1</v>
      </c>
      <c r="BF39" s="40"/>
    </row>
    <row r="40" spans="1:58" ht="15.75" x14ac:dyDescent="0.25">
      <c r="A40" s="21">
        <f t="shared" si="9"/>
        <v>2</v>
      </c>
      <c r="B40" s="26" t="s">
        <v>96</v>
      </c>
      <c r="C40" s="41" t="s">
        <v>106</v>
      </c>
      <c r="D40" s="26"/>
      <c r="E40" s="26"/>
      <c r="F40" s="26"/>
      <c r="G40" s="47"/>
      <c r="H40" s="47"/>
      <c r="I40" s="48">
        <f t="shared" si="10"/>
        <v>0</v>
      </c>
      <c r="J40" s="26"/>
      <c r="K40" s="26"/>
      <c r="L40" s="26"/>
      <c r="M40" s="47"/>
      <c r="N40" s="47"/>
      <c r="O40" s="48">
        <f t="shared" si="11"/>
        <v>0</v>
      </c>
      <c r="P40" s="26"/>
      <c r="Q40" s="26"/>
      <c r="R40" s="26"/>
      <c r="S40" s="47"/>
      <c r="T40" s="47"/>
      <c r="U40" s="48">
        <f t="shared" si="12"/>
        <v>0</v>
      </c>
      <c r="V40" s="26"/>
      <c r="W40" s="26"/>
      <c r="X40" s="26"/>
      <c r="Y40" s="47"/>
      <c r="Z40" s="47"/>
      <c r="AA40" s="48">
        <f t="shared" si="13"/>
        <v>0</v>
      </c>
      <c r="AB40" s="26"/>
      <c r="AC40" s="26"/>
      <c r="AD40" s="26"/>
      <c r="AE40" s="47"/>
      <c r="AF40" s="47"/>
      <c r="AG40" s="48">
        <f t="shared" si="14"/>
        <v>0</v>
      </c>
      <c r="AH40" s="26"/>
      <c r="AI40" s="26"/>
      <c r="AJ40" s="26"/>
      <c r="AK40" s="47"/>
      <c r="AL40" s="47"/>
      <c r="AM40" s="48">
        <f t="shared" si="15"/>
        <v>0</v>
      </c>
      <c r="AN40" s="26"/>
      <c r="AO40" s="26"/>
      <c r="AP40" s="26"/>
      <c r="AQ40" s="47"/>
      <c r="AR40" s="47"/>
      <c r="AS40" s="48">
        <f t="shared" si="16"/>
        <v>0</v>
      </c>
      <c r="AT40" s="26"/>
      <c r="AU40" s="26"/>
      <c r="AV40" s="26"/>
      <c r="AW40" s="47"/>
      <c r="AX40" s="47"/>
      <c r="AY40" s="48">
        <f t="shared" si="17"/>
        <v>0</v>
      </c>
      <c r="AZ40" s="26"/>
      <c r="BA40" s="26"/>
      <c r="BB40" s="26"/>
      <c r="BC40" s="47"/>
      <c r="BD40" s="49"/>
      <c r="BE40" s="48">
        <f t="shared" si="18"/>
        <v>0</v>
      </c>
      <c r="BF40" s="40"/>
    </row>
    <row r="41" spans="1:58" ht="15.75" x14ac:dyDescent="0.25">
      <c r="A41" s="21">
        <f t="shared" si="9"/>
        <v>2</v>
      </c>
      <c r="B41" s="26" t="s">
        <v>77</v>
      </c>
      <c r="C41" s="41" t="s">
        <v>106</v>
      </c>
      <c r="D41" s="26" t="s">
        <v>49</v>
      </c>
      <c r="E41" s="26"/>
      <c r="F41" s="26"/>
      <c r="G41" s="47"/>
      <c r="H41" s="47" t="s">
        <v>49</v>
      </c>
      <c r="I41" s="48">
        <f t="shared" si="10"/>
        <v>2</v>
      </c>
      <c r="J41" s="26"/>
      <c r="K41" s="26"/>
      <c r="L41" s="26"/>
      <c r="M41" s="47" t="s">
        <v>49</v>
      </c>
      <c r="N41" s="47"/>
      <c r="O41" s="48">
        <f t="shared" si="11"/>
        <v>1</v>
      </c>
      <c r="P41" s="26"/>
      <c r="Q41" s="26"/>
      <c r="R41" s="26" t="s">
        <v>49</v>
      </c>
      <c r="S41" s="47"/>
      <c r="T41" s="47"/>
      <c r="U41" s="48">
        <f t="shared" si="12"/>
        <v>1</v>
      </c>
      <c r="V41" s="26"/>
      <c r="W41" s="26"/>
      <c r="X41" s="26" t="s">
        <v>49</v>
      </c>
      <c r="Y41" s="47"/>
      <c r="Z41" s="47"/>
      <c r="AA41" s="48">
        <f t="shared" si="13"/>
        <v>1</v>
      </c>
      <c r="AB41" s="26"/>
      <c r="AC41" s="26" t="s">
        <v>49</v>
      </c>
      <c r="AD41" s="26"/>
      <c r="AE41" s="47"/>
      <c r="AF41" s="47"/>
      <c r="AG41" s="48">
        <f t="shared" si="14"/>
        <v>1</v>
      </c>
      <c r="AH41" s="26" t="s">
        <v>49</v>
      </c>
      <c r="AI41" s="26"/>
      <c r="AJ41" s="26"/>
      <c r="AK41" s="47"/>
      <c r="AL41" s="47" t="s">
        <v>49</v>
      </c>
      <c r="AM41" s="48">
        <f t="shared" si="15"/>
        <v>2</v>
      </c>
      <c r="AN41" s="26"/>
      <c r="AO41" s="26"/>
      <c r="AP41" s="26"/>
      <c r="AQ41" s="47"/>
      <c r="AR41" s="47" t="s">
        <v>49</v>
      </c>
      <c r="AS41" s="48">
        <f t="shared" si="16"/>
        <v>1</v>
      </c>
      <c r="AT41" s="26"/>
      <c r="AU41" s="26"/>
      <c r="AV41" s="26"/>
      <c r="AW41" s="47" t="s">
        <v>49</v>
      </c>
      <c r="AX41" s="47"/>
      <c r="AY41" s="48">
        <f t="shared" si="17"/>
        <v>1</v>
      </c>
      <c r="AZ41" s="26"/>
      <c r="BA41" s="26" t="s">
        <v>47</v>
      </c>
      <c r="BB41" s="26"/>
      <c r="BC41" s="47"/>
      <c r="BD41" s="49"/>
      <c r="BE41" s="48">
        <f t="shared" si="18"/>
        <v>1</v>
      </c>
      <c r="BF41" s="40" t="s">
        <v>49</v>
      </c>
    </row>
    <row r="42" spans="1:58" ht="15.75" x14ac:dyDescent="0.25">
      <c r="A42" s="21">
        <f t="shared" si="9"/>
        <v>2</v>
      </c>
      <c r="B42" s="26" t="s">
        <v>97</v>
      </c>
      <c r="C42" s="41" t="s">
        <v>106</v>
      </c>
      <c r="D42" s="26"/>
      <c r="E42" s="26"/>
      <c r="F42" s="26"/>
      <c r="G42" s="47"/>
      <c r="H42" s="47"/>
      <c r="I42" s="48">
        <f t="shared" si="10"/>
        <v>0</v>
      </c>
      <c r="J42" s="26"/>
      <c r="K42" s="26"/>
      <c r="L42" s="26"/>
      <c r="M42" s="47"/>
      <c r="N42" s="47"/>
      <c r="O42" s="48">
        <f t="shared" si="11"/>
        <v>0</v>
      </c>
      <c r="P42" s="26"/>
      <c r="Q42" s="26"/>
      <c r="R42" s="26"/>
      <c r="S42" s="47"/>
      <c r="T42" s="47"/>
      <c r="U42" s="48">
        <f t="shared" si="12"/>
        <v>0</v>
      </c>
      <c r="V42" s="26"/>
      <c r="W42" s="26"/>
      <c r="X42" s="26"/>
      <c r="Y42" s="47"/>
      <c r="Z42" s="47"/>
      <c r="AA42" s="48">
        <f t="shared" si="13"/>
        <v>0</v>
      </c>
      <c r="AB42" s="26"/>
      <c r="AC42" s="26"/>
      <c r="AD42" s="26"/>
      <c r="AE42" s="47"/>
      <c r="AF42" s="47"/>
      <c r="AG42" s="48">
        <f t="shared" si="14"/>
        <v>0</v>
      </c>
      <c r="AH42" s="26"/>
      <c r="AI42" s="26"/>
      <c r="AJ42" s="26"/>
      <c r="AK42" s="47"/>
      <c r="AL42" s="47"/>
      <c r="AM42" s="48">
        <f t="shared" si="15"/>
        <v>0</v>
      </c>
      <c r="AN42" s="26"/>
      <c r="AO42" s="26"/>
      <c r="AP42" s="26"/>
      <c r="AQ42" s="47"/>
      <c r="AR42" s="47"/>
      <c r="AS42" s="48">
        <f t="shared" si="16"/>
        <v>0</v>
      </c>
      <c r="AT42" s="26"/>
      <c r="AU42" s="26"/>
      <c r="AV42" s="26"/>
      <c r="AW42" s="47"/>
      <c r="AX42" s="47"/>
      <c r="AY42" s="48">
        <f t="shared" si="17"/>
        <v>0</v>
      </c>
      <c r="AZ42" s="26"/>
      <c r="BA42" s="26"/>
      <c r="BB42" s="26"/>
      <c r="BC42" s="47" t="s">
        <v>49</v>
      </c>
      <c r="BD42" s="49"/>
      <c r="BE42" s="48">
        <f t="shared" si="18"/>
        <v>1</v>
      </c>
      <c r="BF42" s="40"/>
    </row>
    <row r="43" spans="1:58" ht="15.75" x14ac:dyDescent="0.25">
      <c r="A43" s="21">
        <f t="shared" si="9"/>
        <v>2</v>
      </c>
      <c r="B43" s="26" t="s">
        <v>98</v>
      </c>
      <c r="C43" s="41" t="s">
        <v>106</v>
      </c>
      <c r="D43" s="26"/>
      <c r="E43" s="26"/>
      <c r="F43" s="26"/>
      <c r="G43" s="47"/>
      <c r="H43" s="47"/>
      <c r="I43" s="48">
        <f t="shared" si="10"/>
        <v>0</v>
      </c>
      <c r="J43" s="26"/>
      <c r="K43" s="26"/>
      <c r="L43" s="26"/>
      <c r="M43" s="47"/>
      <c r="N43" s="47"/>
      <c r="O43" s="48">
        <f t="shared" si="11"/>
        <v>0</v>
      </c>
      <c r="P43" s="26"/>
      <c r="Q43" s="26"/>
      <c r="R43" s="26"/>
      <c r="S43" s="47"/>
      <c r="T43" s="47"/>
      <c r="U43" s="48">
        <f t="shared" si="12"/>
        <v>0</v>
      </c>
      <c r="V43" s="26"/>
      <c r="W43" s="26"/>
      <c r="X43" s="26"/>
      <c r="Y43" s="47"/>
      <c r="Z43" s="47"/>
      <c r="AA43" s="48">
        <f t="shared" si="13"/>
        <v>0</v>
      </c>
      <c r="AB43" s="26"/>
      <c r="AC43" s="26"/>
      <c r="AD43" s="26"/>
      <c r="AE43" s="47"/>
      <c r="AF43" s="47"/>
      <c r="AG43" s="48">
        <f t="shared" si="14"/>
        <v>0</v>
      </c>
      <c r="AH43" s="26"/>
      <c r="AI43" s="26"/>
      <c r="AJ43" s="26"/>
      <c r="AK43" s="47"/>
      <c r="AL43" s="47"/>
      <c r="AM43" s="48">
        <f t="shared" si="15"/>
        <v>0</v>
      </c>
      <c r="AN43" s="26"/>
      <c r="AO43" s="26"/>
      <c r="AP43" s="26"/>
      <c r="AQ43" s="47"/>
      <c r="AR43" s="47"/>
      <c r="AS43" s="48">
        <f t="shared" si="16"/>
        <v>0</v>
      </c>
      <c r="AT43" s="26"/>
      <c r="AU43" s="26"/>
      <c r="AV43" s="26"/>
      <c r="AW43" s="47"/>
      <c r="AX43" s="47"/>
      <c r="AY43" s="48">
        <f t="shared" si="17"/>
        <v>0</v>
      </c>
      <c r="AZ43" s="26"/>
      <c r="BA43" s="26" t="s">
        <v>47</v>
      </c>
      <c r="BB43" s="26"/>
      <c r="BC43" s="47"/>
      <c r="BD43" s="49"/>
      <c r="BE43" s="48">
        <f t="shared" si="18"/>
        <v>1</v>
      </c>
      <c r="BF43" s="40"/>
    </row>
    <row r="44" spans="1:58" ht="15.75" x14ac:dyDescent="0.25">
      <c r="A44" s="21">
        <f t="shared" si="9"/>
        <v>2</v>
      </c>
      <c r="B44" s="26" t="s">
        <v>107</v>
      </c>
      <c r="C44" s="41" t="s">
        <v>106</v>
      </c>
      <c r="D44" s="26"/>
      <c r="E44" s="26"/>
      <c r="F44" s="26"/>
      <c r="G44" s="47"/>
      <c r="H44" s="47"/>
      <c r="I44" s="48">
        <f t="shared" si="10"/>
        <v>0</v>
      </c>
      <c r="J44" s="26"/>
      <c r="K44" s="26"/>
      <c r="L44" s="26"/>
      <c r="M44" s="47"/>
      <c r="N44" s="47"/>
      <c r="O44" s="48">
        <f t="shared" si="11"/>
        <v>0</v>
      </c>
      <c r="P44" s="26"/>
      <c r="Q44" s="26"/>
      <c r="R44" s="26"/>
      <c r="S44" s="47"/>
      <c r="T44" s="47"/>
      <c r="U44" s="48">
        <f t="shared" si="12"/>
        <v>0</v>
      </c>
      <c r="V44" s="26"/>
      <c r="W44" s="26"/>
      <c r="X44" s="26"/>
      <c r="Y44" s="47"/>
      <c r="Z44" s="47"/>
      <c r="AA44" s="48">
        <f t="shared" si="13"/>
        <v>0</v>
      </c>
      <c r="AB44" s="26"/>
      <c r="AC44" s="26"/>
      <c r="AD44" s="26"/>
      <c r="AE44" s="47"/>
      <c r="AF44" s="47"/>
      <c r="AG44" s="48">
        <f t="shared" si="14"/>
        <v>0</v>
      </c>
      <c r="AH44" s="26"/>
      <c r="AI44" s="26"/>
      <c r="AJ44" s="26"/>
      <c r="AK44" s="47"/>
      <c r="AL44" s="47"/>
      <c r="AM44" s="48">
        <f t="shared" si="15"/>
        <v>0</v>
      </c>
      <c r="AN44" s="26"/>
      <c r="AO44" s="26"/>
      <c r="AP44" s="26"/>
      <c r="AQ44" s="47"/>
      <c r="AR44" s="47"/>
      <c r="AS44" s="48">
        <f t="shared" si="16"/>
        <v>0</v>
      </c>
      <c r="AT44" s="26"/>
      <c r="AU44" s="26"/>
      <c r="AV44" s="26"/>
      <c r="AW44" s="47"/>
      <c r="AX44" s="47"/>
      <c r="AY44" s="48">
        <f t="shared" si="17"/>
        <v>0</v>
      </c>
      <c r="AZ44" s="26"/>
      <c r="BA44" s="26" t="s">
        <v>47</v>
      </c>
      <c r="BB44" s="26"/>
      <c r="BC44" s="47"/>
      <c r="BD44" s="49"/>
      <c r="BE44" s="48">
        <f t="shared" si="18"/>
        <v>1</v>
      </c>
      <c r="BF44" s="40"/>
    </row>
    <row r="45" spans="1:58" ht="15.75" x14ac:dyDescent="0.25">
      <c r="A45" s="21">
        <f t="shared" si="9"/>
        <v>2</v>
      </c>
      <c r="B45" s="26" t="s">
        <v>99</v>
      </c>
      <c r="C45" s="41" t="s">
        <v>106</v>
      </c>
      <c r="D45" s="26"/>
      <c r="E45" s="26"/>
      <c r="F45" s="26"/>
      <c r="G45" s="47"/>
      <c r="H45" s="47"/>
      <c r="I45" s="48">
        <f t="shared" si="10"/>
        <v>0</v>
      </c>
      <c r="J45" s="26"/>
      <c r="K45" s="26"/>
      <c r="L45" s="26"/>
      <c r="M45" s="47"/>
      <c r="N45" s="47"/>
      <c r="O45" s="48">
        <f t="shared" si="11"/>
        <v>0</v>
      </c>
      <c r="P45" s="26"/>
      <c r="Q45" s="26"/>
      <c r="R45" s="26"/>
      <c r="S45" s="47"/>
      <c r="T45" s="47"/>
      <c r="U45" s="48">
        <f t="shared" si="12"/>
        <v>0</v>
      </c>
      <c r="V45" s="26"/>
      <c r="W45" s="26"/>
      <c r="X45" s="26"/>
      <c r="Y45" s="47"/>
      <c r="Z45" s="47"/>
      <c r="AA45" s="48">
        <f t="shared" si="13"/>
        <v>0</v>
      </c>
      <c r="AB45" s="26"/>
      <c r="AC45" s="26"/>
      <c r="AD45" s="26"/>
      <c r="AE45" s="47"/>
      <c r="AF45" s="47"/>
      <c r="AG45" s="48">
        <f t="shared" si="14"/>
        <v>0</v>
      </c>
      <c r="AH45" s="26"/>
      <c r="AI45" s="26"/>
      <c r="AJ45" s="26"/>
      <c r="AK45" s="47"/>
      <c r="AL45" s="47"/>
      <c r="AM45" s="48">
        <f t="shared" si="15"/>
        <v>0</v>
      </c>
      <c r="AN45" s="26"/>
      <c r="AO45" s="26"/>
      <c r="AP45" s="26"/>
      <c r="AQ45" s="47"/>
      <c r="AR45" s="47"/>
      <c r="AS45" s="48">
        <f t="shared" si="16"/>
        <v>0</v>
      </c>
      <c r="AT45" s="26"/>
      <c r="AU45" s="26"/>
      <c r="AV45" s="26"/>
      <c r="AW45" s="47"/>
      <c r="AX45" s="47"/>
      <c r="AY45" s="48">
        <f t="shared" si="17"/>
        <v>0</v>
      </c>
      <c r="AZ45" s="26"/>
      <c r="BA45" s="26"/>
      <c r="BB45" s="26"/>
      <c r="BC45" s="47"/>
      <c r="BD45" s="47"/>
      <c r="BE45" s="48">
        <f t="shared" si="18"/>
        <v>0</v>
      </c>
      <c r="BF45" s="40"/>
    </row>
    <row r="46" spans="1:58" ht="15.75" x14ac:dyDescent="0.25">
      <c r="A46" s="21">
        <f t="shared" si="9"/>
        <v>2</v>
      </c>
      <c r="B46" s="26" t="s">
        <v>100</v>
      </c>
      <c r="C46" s="41" t="s">
        <v>106</v>
      </c>
      <c r="D46" s="26"/>
      <c r="E46" s="26"/>
      <c r="F46" s="26"/>
      <c r="G46" s="47"/>
      <c r="H46" s="47"/>
      <c r="I46" s="48">
        <f t="shared" si="10"/>
        <v>0</v>
      </c>
      <c r="J46" s="26"/>
      <c r="K46" s="26"/>
      <c r="L46" s="26"/>
      <c r="M46" s="47"/>
      <c r="N46" s="47"/>
      <c r="O46" s="48">
        <f t="shared" si="11"/>
        <v>0</v>
      </c>
      <c r="P46" s="26"/>
      <c r="Q46" s="26"/>
      <c r="R46" s="26"/>
      <c r="S46" s="47"/>
      <c r="T46" s="47"/>
      <c r="U46" s="48">
        <f t="shared" si="12"/>
        <v>0</v>
      </c>
      <c r="V46" s="26"/>
      <c r="W46" s="26"/>
      <c r="X46" s="26"/>
      <c r="Y46" s="47"/>
      <c r="Z46" s="47"/>
      <c r="AA46" s="48">
        <f t="shared" si="13"/>
        <v>0</v>
      </c>
      <c r="AB46" s="26"/>
      <c r="AC46" s="26"/>
      <c r="AD46" s="26"/>
      <c r="AE46" s="47"/>
      <c r="AF46" s="47"/>
      <c r="AG46" s="48">
        <f t="shared" si="14"/>
        <v>0</v>
      </c>
      <c r="AH46" s="26"/>
      <c r="AI46" s="26"/>
      <c r="AJ46" s="26"/>
      <c r="AK46" s="47"/>
      <c r="AL46" s="47"/>
      <c r="AM46" s="48">
        <f t="shared" si="15"/>
        <v>0</v>
      </c>
      <c r="AN46" s="26"/>
      <c r="AO46" s="26"/>
      <c r="AP46" s="26"/>
      <c r="AQ46" s="47"/>
      <c r="AR46" s="47"/>
      <c r="AS46" s="48">
        <f t="shared" si="16"/>
        <v>0</v>
      </c>
      <c r="AT46" s="26"/>
      <c r="AU46" s="26"/>
      <c r="AV46" s="26"/>
      <c r="AW46" s="47"/>
      <c r="AX46" s="47" t="s">
        <v>47</v>
      </c>
      <c r="AY46" s="48">
        <f t="shared" si="17"/>
        <v>1</v>
      </c>
      <c r="AZ46" s="26"/>
      <c r="BA46" s="26"/>
      <c r="BB46" s="26"/>
      <c r="BC46" s="47"/>
      <c r="BD46" s="49"/>
      <c r="BE46" s="48">
        <f t="shared" si="18"/>
        <v>0</v>
      </c>
      <c r="BF46" s="40" t="s">
        <v>49</v>
      </c>
    </row>
    <row r="47" spans="1:58" ht="15.75" x14ac:dyDescent="0.25">
      <c r="A47" s="21">
        <f t="shared" si="9"/>
        <v>2</v>
      </c>
      <c r="B47" s="26" t="s">
        <v>101</v>
      </c>
      <c r="C47" s="41" t="s">
        <v>106</v>
      </c>
      <c r="D47" s="26"/>
      <c r="E47" s="26"/>
      <c r="F47" s="26"/>
      <c r="G47" s="47"/>
      <c r="H47" s="47"/>
      <c r="I47" s="48">
        <f t="shared" si="10"/>
        <v>0</v>
      </c>
      <c r="J47" s="26"/>
      <c r="K47" s="26"/>
      <c r="L47" s="26"/>
      <c r="M47" s="47"/>
      <c r="N47" s="47"/>
      <c r="O47" s="48">
        <f t="shared" si="11"/>
        <v>0</v>
      </c>
      <c r="P47" s="26"/>
      <c r="Q47" s="26"/>
      <c r="R47" s="26"/>
      <c r="S47" s="47"/>
      <c r="T47" s="47"/>
      <c r="U47" s="48">
        <f t="shared" si="12"/>
        <v>0</v>
      </c>
      <c r="V47" s="26"/>
      <c r="W47" s="26"/>
      <c r="X47" s="26"/>
      <c r="Y47" s="47"/>
      <c r="Z47" s="47"/>
      <c r="AA47" s="48">
        <f t="shared" si="13"/>
        <v>0</v>
      </c>
      <c r="AB47" s="26"/>
      <c r="AC47" s="26"/>
      <c r="AD47" s="26"/>
      <c r="AE47" s="47"/>
      <c r="AF47" s="47"/>
      <c r="AG47" s="48">
        <f t="shared" si="14"/>
        <v>0</v>
      </c>
      <c r="AH47" s="26"/>
      <c r="AI47" s="26"/>
      <c r="AJ47" s="26"/>
      <c r="AK47" s="47"/>
      <c r="AL47" s="47"/>
      <c r="AM47" s="48">
        <f t="shared" si="15"/>
        <v>0</v>
      </c>
      <c r="AN47" s="26"/>
      <c r="AO47" s="26"/>
      <c r="AP47" s="26"/>
      <c r="AQ47" s="47"/>
      <c r="AR47" s="47"/>
      <c r="AS47" s="48">
        <f t="shared" si="16"/>
        <v>0</v>
      </c>
      <c r="AT47" s="26"/>
      <c r="AU47" s="26"/>
      <c r="AV47" s="26"/>
      <c r="AW47" s="47"/>
      <c r="AX47" s="47"/>
      <c r="AY47" s="48">
        <f t="shared" si="17"/>
        <v>0</v>
      </c>
      <c r="AZ47" s="26"/>
      <c r="BA47" s="26"/>
      <c r="BB47" s="26"/>
      <c r="BC47" s="47"/>
      <c r="BD47" s="49"/>
      <c r="BE47" s="48">
        <f t="shared" si="18"/>
        <v>0</v>
      </c>
      <c r="BF47" s="40"/>
    </row>
    <row r="48" spans="1:58" ht="15.75" x14ac:dyDescent="0.25">
      <c r="A48" s="21">
        <f t="shared" si="9"/>
        <v>2</v>
      </c>
      <c r="B48" s="26" t="s">
        <v>102</v>
      </c>
      <c r="C48" s="41" t="s">
        <v>106</v>
      </c>
      <c r="D48" s="26"/>
      <c r="E48" s="26"/>
      <c r="F48" s="26"/>
      <c r="G48" s="47"/>
      <c r="H48" s="47"/>
      <c r="I48" s="48">
        <f t="shared" si="10"/>
        <v>0</v>
      </c>
      <c r="J48" s="26"/>
      <c r="K48" s="26"/>
      <c r="L48" s="26"/>
      <c r="M48" s="47"/>
      <c r="N48" s="47"/>
      <c r="O48" s="48">
        <f t="shared" si="11"/>
        <v>0</v>
      </c>
      <c r="P48" s="26"/>
      <c r="Q48" s="26"/>
      <c r="R48" s="26"/>
      <c r="S48" s="47"/>
      <c r="T48" s="47"/>
      <c r="U48" s="48">
        <f t="shared" si="12"/>
        <v>0</v>
      </c>
      <c r="V48" s="26"/>
      <c r="W48" s="26"/>
      <c r="X48" s="26"/>
      <c r="Y48" s="47"/>
      <c r="Z48" s="47"/>
      <c r="AA48" s="48">
        <f t="shared" si="13"/>
        <v>0</v>
      </c>
      <c r="AB48" s="26"/>
      <c r="AC48" s="26"/>
      <c r="AD48" s="26"/>
      <c r="AE48" s="47"/>
      <c r="AF48" s="47"/>
      <c r="AG48" s="48">
        <f t="shared" si="14"/>
        <v>0</v>
      </c>
      <c r="AH48" s="26"/>
      <c r="AI48" s="26"/>
      <c r="AJ48" s="26"/>
      <c r="AK48" s="47"/>
      <c r="AL48" s="47"/>
      <c r="AM48" s="48">
        <f t="shared" si="15"/>
        <v>0</v>
      </c>
      <c r="AN48" s="26"/>
      <c r="AO48" s="26"/>
      <c r="AP48" s="26"/>
      <c r="AQ48" s="47"/>
      <c r="AR48" s="47"/>
      <c r="AS48" s="48">
        <f t="shared" si="16"/>
        <v>0</v>
      </c>
      <c r="AT48" s="26"/>
      <c r="AU48" s="26"/>
      <c r="AV48" s="26"/>
      <c r="AW48" s="47"/>
      <c r="AX48" s="47"/>
      <c r="AY48" s="48">
        <f t="shared" si="17"/>
        <v>0</v>
      </c>
      <c r="AZ48" s="26"/>
      <c r="BA48" s="26"/>
      <c r="BB48" s="26"/>
      <c r="BC48" s="47"/>
      <c r="BD48" s="49"/>
      <c r="BE48" s="48">
        <f t="shared" si="18"/>
        <v>0</v>
      </c>
      <c r="BF48" s="40"/>
    </row>
    <row r="49" spans="1:58" ht="15.75" x14ac:dyDescent="0.25">
      <c r="A49" s="21">
        <f t="shared" si="9"/>
        <v>2</v>
      </c>
      <c r="B49" s="26" t="s">
        <v>103</v>
      </c>
      <c r="C49" s="41" t="s">
        <v>106</v>
      </c>
      <c r="D49" s="26"/>
      <c r="E49" s="26"/>
      <c r="F49" s="26"/>
      <c r="G49" s="47"/>
      <c r="H49" s="47"/>
      <c r="I49" s="48">
        <f t="shared" si="10"/>
        <v>0</v>
      </c>
      <c r="J49" s="26"/>
      <c r="K49" s="26"/>
      <c r="L49" s="26"/>
      <c r="M49" s="47"/>
      <c r="N49" s="47"/>
      <c r="O49" s="48">
        <f t="shared" si="11"/>
        <v>0</v>
      </c>
      <c r="P49" s="26"/>
      <c r="Q49" s="26"/>
      <c r="R49" s="26"/>
      <c r="S49" s="47"/>
      <c r="T49" s="47"/>
      <c r="U49" s="48">
        <f t="shared" si="12"/>
        <v>0</v>
      </c>
      <c r="V49" s="26"/>
      <c r="W49" s="26"/>
      <c r="X49" s="26"/>
      <c r="Y49" s="47"/>
      <c r="Z49" s="47"/>
      <c r="AA49" s="48">
        <f t="shared" si="13"/>
        <v>0</v>
      </c>
      <c r="AB49" s="26"/>
      <c r="AC49" s="26"/>
      <c r="AD49" s="26"/>
      <c r="AE49" s="47"/>
      <c r="AF49" s="47"/>
      <c r="AG49" s="48">
        <f t="shared" si="14"/>
        <v>0</v>
      </c>
      <c r="AH49" s="26"/>
      <c r="AI49" s="26"/>
      <c r="AJ49" s="26"/>
      <c r="AK49" s="47"/>
      <c r="AL49" s="47"/>
      <c r="AM49" s="48">
        <f t="shared" si="15"/>
        <v>0</v>
      </c>
      <c r="AN49" s="26"/>
      <c r="AO49" s="26"/>
      <c r="AP49" s="26"/>
      <c r="AQ49" s="47"/>
      <c r="AR49" s="47"/>
      <c r="AS49" s="48">
        <f t="shared" si="16"/>
        <v>0</v>
      </c>
      <c r="AT49" s="26"/>
      <c r="AU49" s="26"/>
      <c r="AV49" s="26"/>
      <c r="AW49" s="47"/>
      <c r="AX49" s="47"/>
      <c r="AY49" s="48">
        <f t="shared" si="17"/>
        <v>0</v>
      </c>
      <c r="AZ49" s="26"/>
      <c r="BA49" s="26"/>
      <c r="BB49" s="26"/>
      <c r="BC49" s="47"/>
      <c r="BD49" s="49"/>
      <c r="BE49" s="48">
        <f t="shared" si="18"/>
        <v>0</v>
      </c>
      <c r="BF49" s="40"/>
    </row>
    <row r="50" spans="1:58" ht="15.75" x14ac:dyDescent="0.25">
      <c r="A50" s="21">
        <f t="shared" si="9"/>
        <v>2</v>
      </c>
      <c r="B50" s="26" t="s">
        <v>80</v>
      </c>
      <c r="C50" s="41" t="s">
        <v>106</v>
      </c>
      <c r="D50" s="26"/>
      <c r="E50" s="26"/>
      <c r="F50" s="26"/>
      <c r="G50" s="47"/>
      <c r="H50" s="47"/>
      <c r="I50" s="48">
        <f t="shared" si="10"/>
        <v>0</v>
      </c>
      <c r="J50" s="26"/>
      <c r="K50" s="26"/>
      <c r="L50" s="26"/>
      <c r="M50" s="47"/>
      <c r="N50" s="47"/>
      <c r="O50" s="48">
        <f t="shared" si="11"/>
        <v>0</v>
      </c>
      <c r="P50" s="26"/>
      <c r="Q50" s="26"/>
      <c r="R50" s="26"/>
      <c r="S50" s="47"/>
      <c r="T50" s="47"/>
      <c r="U50" s="48">
        <f t="shared" si="12"/>
        <v>0</v>
      </c>
      <c r="V50" s="26"/>
      <c r="W50" s="26"/>
      <c r="X50" s="26"/>
      <c r="Y50" s="47"/>
      <c r="Z50" s="47"/>
      <c r="AA50" s="48">
        <f t="shared" si="13"/>
        <v>0</v>
      </c>
      <c r="AB50" s="26"/>
      <c r="AC50" s="26"/>
      <c r="AD50" s="26"/>
      <c r="AE50" s="47"/>
      <c r="AF50" s="47"/>
      <c r="AG50" s="48">
        <f t="shared" si="14"/>
        <v>0</v>
      </c>
      <c r="AH50" s="26"/>
      <c r="AI50" s="26"/>
      <c r="AJ50" s="26"/>
      <c r="AK50" s="47"/>
      <c r="AL50" s="47"/>
      <c r="AM50" s="48">
        <f t="shared" si="15"/>
        <v>0</v>
      </c>
      <c r="AN50" s="26"/>
      <c r="AO50" s="26"/>
      <c r="AP50" s="26"/>
      <c r="AQ50" s="47"/>
      <c r="AR50" s="47"/>
      <c r="AS50" s="48">
        <f t="shared" si="16"/>
        <v>0</v>
      </c>
      <c r="AT50" s="26"/>
      <c r="AU50" s="26"/>
      <c r="AV50" s="26"/>
      <c r="AW50" s="47"/>
      <c r="AX50" s="47"/>
      <c r="AY50" s="48">
        <f t="shared" si="17"/>
        <v>0</v>
      </c>
      <c r="AZ50" s="26"/>
      <c r="BA50" s="26" t="s">
        <v>49</v>
      </c>
      <c r="BB50" s="26"/>
      <c r="BC50" s="47"/>
      <c r="BD50" s="49"/>
      <c r="BE50" s="48">
        <f t="shared" si="18"/>
        <v>1</v>
      </c>
      <c r="BF50" s="40"/>
    </row>
    <row r="51" spans="1:58" ht="15.75" x14ac:dyDescent="0.25">
      <c r="A51" s="21">
        <f t="shared" si="9"/>
        <v>2</v>
      </c>
      <c r="B51" s="26" t="s">
        <v>81</v>
      </c>
      <c r="C51" s="41" t="s">
        <v>106</v>
      </c>
      <c r="D51" s="26"/>
      <c r="E51" s="26"/>
      <c r="F51" s="26"/>
      <c r="G51" s="47"/>
      <c r="H51" s="47"/>
      <c r="I51" s="48">
        <f t="shared" si="10"/>
        <v>0</v>
      </c>
      <c r="J51" s="26"/>
      <c r="K51" s="26"/>
      <c r="L51" s="26"/>
      <c r="M51" s="47"/>
      <c r="N51" s="47"/>
      <c r="O51" s="48">
        <f t="shared" si="11"/>
        <v>0</v>
      </c>
      <c r="P51" s="26"/>
      <c r="Q51" s="26"/>
      <c r="R51" s="26"/>
      <c r="S51" s="47"/>
      <c r="T51" s="47"/>
      <c r="U51" s="48">
        <f t="shared" si="12"/>
        <v>0</v>
      </c>
      <c r="V51" s="26"/>
      <c r="W51" s="26"/>
      <c r="X51" s="26"/>
      <c r="Y51" s="47"/>
      <c r="Z51" s="47"/>
      <c r="AA51" s="48">
        <f t="shared" si="13"/>
        <v>0</v>
      </c>
      <c r="AB51" s="26"/>
      <c r="AC51" s="26"/>
      <c r="AD51" s="26"/>
      <c r="AE51" s="47"/>
      <c r="AF51" s="47"/>
      <c r="AG51" s="48">
        <f t="shared" si="14"/>
        <v>0</v>
      </c>
      <c r="AH51" s="26"/>
      <c r="AI51" s="26"/>
      <c r="AJ51" s="26"/>
      <c r="AK51" s="47"/>
      <c r="AL51" s="47"/>
      <c r="AM51" s="48">
        <f t="shared" si="15"/>
        <v>0</v>
      </c>
      <c r="AN51" s="26"/>
      <c r="AO51" s="26"/>
      <c r="AP51" s="26"/>
      <c r="AQ51" s="47"/>
      <c r="AR51" s="47"/>
      <c r="AS51" s="48">
        <f t="shared" si="16"/>
        <v>0</v>
      </c>
      <c r="AT51" s="26"/>
      <c r="AU51" s="26"/>
      <c r="AV51" s="26"/>
      <c r="AW51" s="47"/>
      <c r="AX51" s="47"/>
      <c r="AY51" s="48">
        <f t="shared" si="17"/>
        <v>0</v>
      </c>
      <c r="AZ51" s="26"/>
      <c r="BA51" s="26"/>
      <c r="BB51" s="26" t="s">
        <v>49</v>
      </c>
      <c r="BC51" s="47"/>
      <c r="BD51" s="49"/>
      <c r="BE51" s="48">
        <f t="shared" si="18"/>
        <v>1</v>
      </c>
      <c r="BF51" s="40" t="s">
        <v>49</v>
      </c>
    </row>
    <row r="52" spans="1:58" ht="15.75" x14ac:dyDescent="0.25">
      <c r="A52" s="21">
        <f t="shared" si="9"/>
        <v>2</v>
      </c>
      <c r="B52" s="26" t="s">
        <v>82</v>
      </c>
      <c r="C52" s="41" t="s">
        <v>106</v>
      </c>
      <c r="D52" s="26"/>
      <c r="E52" s="26"/>
      <c r="F52" s="26"/>
      <c r="G52" s="47"/>
      <c r="H52" s="47"/>
      <c r="I52" s="48">
        <f t="shared" si="10"/>
        <v>0</v>
      </c>
      <c r="J52" s="26"/>
      <c r="K52" s="26"/>
      <c r="L52" s="26"/>
      <c r="M52" s="47"/>
      <c r="N52" s="47"/>
      <c r="O52" s="48">
        <f t="shared" si="11"/>
        <v>0</v>
      </c>
      <c r="P52" s="26"/>
      <c r="Q52" s="26"/>
      <c r="R52" s="26"/>
      <c r="S52" s="47"/>
      <c r="T52" s="47"/>
      <c r="U52" s="48">
        <f t="shared" si="12"/>
        <v>0</v>
      </c>
      <c r="V52" s="26"/>
      <c r="W52" s="26"/>
      <c r="X52" s="26"/>
      <c r="Y52" s="47"/>
      <c r="Z52" s="47"/>
      <c r="AA52" s="48">
        <f t="shared" si="13"/>
        <v>0</v>
      </c>
      <c r="AB52" s="26"/>
      <c r="AC52" s="26"/>
      <c r="AD52" s="26"/>
      <c r="AE52" s="47"/>
      <c r="AF52" s="47"/>
      <c r="AG52" s="48">
        <f t="shared" si="14"/>
        <v>0</v>
      </c>
      <c r="AH52" s="26"/>
      <c r="AI52" s="26"/>
      <c r="AJ52" s="26"/>
      <c r="AK52" s="47"/>
      <c r="AL52" s="47"/>
      <c r="AM52" s="48">
        <f t="shared" si="15"/>
        <v>0</v>
      </c>
      <c r="AN52" s="26"/>
      <c r="AO52" s="26"/>
      <c r="AP52" s="26"/>
      <c r="AQ52" s="47"/>
      <c r="AR52" s="47"/>
      <c r="AS52" s="48">
        <f t="shared" si="16"/>
        <v>0</v>
      </c>
      <c r="AT52" s="26"/>
      <c r="AU52" s="26"/>
      <c r="AV52" s="26"/>
      <c r="AW52" s="47"/>
      <c r="AX52" s="47"/>
      <c r="AY52" s="48">
        <f t="shared" si="17"/>
        <v>0</v>
      </c>
      <c r="AZ52" s="26"/>
      <c r="BA52" s="26"/>
      <c r="BB52" s="26" t="s">
        <v>49</v>
      </c>
      <c r="BC52" s="47"/>
      <c r="BD52" s="49"/>
      <c r="BE52" s="48">
        <f t="shared" si="18"/>
        <v>1</v>
      </c>
      <c r="BF52" s="40"/>
    </row>
    <row r="53" spans="1:58" ht="15.75" x14ac:dyDescent="0.25">
      <c r="A53" s="21">
        <f t="shared" si="9"/>
        <v>2</v>
      </c>
      <c r="B53" s="26" t="s">
        <v>83</v>
      </c>
      <c r="C53" s="41" t="s">
        <v>106</v>
      </c>
      <c r="D53" s="26"/>
      <c r="E53" s="26"/>
      <c r="F53" s="26"/>
      <c r="G53" s="47"/>
      <c r="H53" s="47"/>
      <c r="I53" s="48">
        <f t="shared" si="10"/>
        <v>0</v>
      </c>
      <c r="J53" s="26"/>
      <c r="K53" s="26"/>
      <c r="L53" s="26"/>
      <c r="M53" s="47"/>
      <c r="N53" s="47"/>
      <c r="O53" s="48">
        <f t="shared" si="11"/>
        <v>0</v>
      </c>
      <c r="P53" s="26"/>
      <c r="Q53" s="26"/>
      <c r="R53" s="26"/>
      <c r="S53" s="47"/>
      <c r="T53" s="47"/>
      <c r="U53" s="48">
        <f t="shared" si="12"/>
        <v>0</v>
      </c>
      <c r="V53" s="26"/>
      <c r="W53" s="26"/>
      <c r="X53" s="26"/>
      <c r="Y53" s="47"/>
      <c r="Z53" s="47"/>
      <c r="AA53" s="48">
        <f t="shared" si="13"/>
        <v>0</v>
      </c>
      <c r="AB53" s="26"/>
      <c r="AC53" s="26"/>
      <c r="AD53" s="26"/>
      <c r="AE53" s="47"/>
      <c r="AF53" s="47"/>
      <c r="AG53" s="48">
        <f t="shared" si="14"/>
        <v>0</v>
      </c>
      <c r="AH53" s="26"/>
      <c r="AI53" s="26"/>
      <c r="AJ53" s="26"/>
      <c r="AK53" s="47"/>
      <c r="AL53" s="47"/>
      <c r="AM53" s="48">
        <f t="shared" si="15"/>
        <v>0</v>
      </c>
      <c r="AN53" s="26"/>
      <c r="AO53" s="26"/>
      <c r="AP53" s="26"/>
      <c r="AQ53" s="47"/>
      <c r="AR53" s="47"/>
      <c r="AS53" s="48">
        <f t="shared" si="16"/>
        <v>0</v>
      </c>
      <c r="AT53" s="26"/>
      <c r="AU53" s="26"/>
      <c r="AV53" s="26"/>
      <c r="AW53" s="47"/>
      <c r="AX53" s="47"/>
      <c r="AY53" s="48">
        <f t="shared" si="17"/>
        <v>0</v>
      </c>
      <c r="AZ53" s="26"/>
      <c r="BA53" s="26"/>
      <c r="BB53" s="26"/>
      <c r="BC53" s="47"/>
      <c r="BD53" s="49"/>
      <c r="BE53" s="48">
        <f t="shared" si="18"/>
        <v>0</v>
      </c>
      <c r="BF53" s="40"/>
    </row>
    <row r="54" spans="1:58" ht="15.75" x14ac:dyDescent="0.25">
      <c r="A54" s="21">
        <f t="shared" si="9"/>
        <v>2</v>
      </c>
      <c r="B54" s="26" t="s">
        <v>104</v>
      </c>
      <c r="C54" s="41" t="s">
        <v>106</v>
      </c>
      <c r="D54" s="26"/>
      <c r="E54" s="26"/>
      <c r="F54" s="26"/>
      <c r="G54" s="47"/>
      <c r="H54" s="47"/>
      <c r="I54" s="48">
        <f t="shared" si="10"/>
        <v>0</v>
      </c>
      <c r="J54" s="26"/>
      <c r="K54" s="26"/>
      <c r="L54" s="26"/>
      <c r="M54" s="47"/>
      <c r="N54" s="47"/>
      <c r="O54" s="48">
        <f t="shared" si="11"/>
        <v>0</v>
      </c>
      <c r="P54" s="26"/>
      <c r="Q54" s="26"/>
      <c r="R54" s="26"/>
      <c r="S54" s="47"/>
      <c r="T54" s="47"/>
      <c r="U54" s="48">
        <f t="shared" si="12"/>
        <v>0</v>
      </c>
      <c r="V54" s="26"/>
      <c r="W54" s="26"/>
      <c r="X54" s="26"/>
      <c r="Y54" s="47"/>
      <c r="Z54" s="47"/>
      <c r="AA54" s="48">
        <f t="shared" si="13"/>
        <v>0</v>
      </c>
      <c r="AB54" s="26"/>
      <c r="AC54" s="26"/>
      <c r="AD54" s="26"/>
      <c r="AE54" s="47"/>
      <c r="AF54" s="47"/>
      <c r="AG54" s="48">
        <f t="shared" si="14"/>
        <v>0</v>
      </c>
      <c r="AH54" s="26"/>
      <c r="AI54" s="26"/>
      <c r="AJ54" s="26"/>
      <c r="AK54" s="47"/>
      <c r="AL54" s="47"/>
      <c r="AM54" s="48">
        <f t="shared" si="15"/>
        <v>0</v>
      </c>
      <c r="AN54" s="26"/>
      <c r="AO54" s="26"/>
      <c r="AP54" s="26"/>
      <c r="AQ54" s="47"/>
      <c r="AR54" s="47"/>
      <c r="AS54" s="48">
        <f t="shared" si="16"/>
        <v>0</v>
      </c>
      <c r="AT54" s="26"/>
      <c r="AU54" s="26"/>
      <c r="AV54" s="26"/>
      <c r="AW54" s="47"/>
      <c r="AX54" s="47"/>
      <c r="AY54" s="48">
        <f t="shared" si="17"/>
        <v>0</v>
      </c>
      <c r="AZ54" s="26"/>
      <c r="BA54" s="26"/>
      <c r="BB54" s="26"/>
      <c r="BC54" s="47"/>
      <c r="BD54" s="49"/>
      <c r="BE54" s="48">
        <f t="shared" si="18"/>
        <v>0</v>
      </c>
      <c r="BF54" s="40"/>
    </row>
    <row r="55" spans="1:58" ht="15.75" x14ac:dyDescent="0.25">
      <c r="A55" s="21">
        <f t="shared" si="9"/>
        <v>2</v>
      </c>
      <c r="B55" s="50" t="s">
        <v>84</v>
      </c>
      <c r="C55" s="41" t="s">
        <v>106</v>
      </c>
      <c r="D55" s="52"/>
      <c r="E55" s="52"/>
      <c r="F55" s="52"/>
      <c r="G55" s="53"/>
      <c r="H55" s="53"/>
      <c r="I55" s="48">
        <f t="shared" si="10"/>
        <v>0</v>
      </c>
      <c r="J55" s="52"/>
      <c r="K55" s="52"/>
      <c r="L55" s="52"/>
      <c r="M55" s="53"/>
      <c r="N55" s="53"/>
      <c r="O55" s="48">
        <f t="shared" si="11"/>
        <v>0</v>
      </c>
      <c r="P55" s="52"/>
      <c r="Q55" s="52"/>
      <c r="R55" s="52"/>
      <c r="S55" s="53"/>
      <c r="T55" s="53"/>
      <c r="U55" s="48">
        <f t="shared" si="12"/>
        <v>0</v>
      </c>
      <c r="V55" s="52"/>
      <c r="W55" s="52"/>
      <c r="X55" s="52"/>
      <c r="Y55" s="53"/>
      <c r="Z55" s="53"/>
      <c r="AA55" s="48">
        <f t="shared" si="13"/>
        <v>0</v>
      </c>
      <c r="AB55" s="52"/>
      <c r="AC55" s="52"/>
      <c r="AD55" s="52"/>
      <c r="AE55" s="53"/>
      <c r="AF55" s="53"/>
      <c r="AG55" s="48">
        <f t="shared" si="14"/>
        <v>0</v>
      </c>
      <c r="AH55" s="52"/>
      <c r="AI55" s="52"/>
      <c r="AJ55" s="52"/>
      <c r="AK55" s="53"/>
      <c r="AL55" s="53"/>
      <c r="AM55" s="48">
        <f t="shared" si="15"/>
        <v>0</v>
      </c>
      <c r="AN55" s="52"/>
      <c r="AO55" s="52"/>
      <c r="AP55" s="52"/>
      <c r="AQ55" s="53"/>
      <c r="AR55" s="53"/>
      <c r="AS55" s="48">
        <f t="shared" si="16"/>
        <v>0</v>
      </c>
      <c r="AT55" s="52"/>
      <c r="AU55" s="52"/>
      <c r="AV55" s="52"/>
      <c r="AW55" s="53"/>
      <c r="AX55" s="53"/>
      <c r="AY55" s="48">
        <f t="shared" si="17"/>
        <v>0</v>
      </c>
      <c r="AZ55" s="52"/>
      <c r="BA55" s="52"/>
      <c r="BB55" s="52"/>
      <c r="BC55" s="53"/>
      <c r="BD55" s="54"/>
      <c r="BE55" s="48">
        <f t="shared" si="18"/>
        <v>0</v>
      </c>
      <c r="BF55" s="40"/>
    </row>
    <row r="56" spans="1:58" ht="15.75" x14ac:dyDescent="0.25">
      <c r="A56" s="21">
        <f t="shared" si="9"/>
        <v>2</v>
      </c>
      <c r="B56" s="50"/>
      <c r="C56" s="26" t="s">
        <v>106</v>
      </c>
      <c r="D56" s="26"/>
      <c r="E56" s="26"/>
      <c r="F56" s="26"/>
      <c r="G56" s="47"/>
      <c r="H56" s="53"/>
      <c r="I56" s="48">
        <f t="shared" si="10"/>
        <v>0</v>
      </c>
      <c r="J56" s="26"/>
      <c r="K56" s="26"/>
      <c r="L56" s="26"/>
      <c r="M56" s="47"/>
      <c r="N56" s="53"/>
      <c r="O56" s="48">
        <f t="shared" si="11"/>
        <v>0</v>
      </c>
      <c r="P56" s="26"/>
      <c r="Q56" s="26"/>
      <c r="R56" s="26"/>
      <c r="S56" s="47"/>
      <c r="T56" s="53"/>
      <c r="U56" s="48">
        <f t="shared" si="12"/>
        <v>0</v>
      </c>
      <c r="V56" s="26"/>
      <c r="W56" s="26"/>
      <c r="X56" s="26"/>
      <c r="Y56" s="47"/>
      <c r="Z56" s="53"/>
      <c r="AA56" s="48">
        <f t="shared" si="13"/>
        <v>0</v>
      </c>
      <c r="AB56" s="26"/>
      <c r="AC56" s="26"/>
      <c r="AD56" s="26"/>
      <c r="AE56" s="47"/>
      <c r="AF56" s="53"/>
      <c r="AG56" s="48">
        <f t="shared" si="14"/>
        <v>0</v>
      </c>
      <c r="AH56" s="26"/>
      <c r="AI56" s="26"/>
      <c r="AJ56" s="26"/>
      <c r="AK56" s="47"/>
      <c r="AL56" s="53"/>
      <c r="AM56" s="48">
        <f t="shared" si="15"/>
        <v>0</v>
      </c>
      <c r="AN56" s="26"/>
      <c r="AO56" s="26"/>
      <c r="AP56" s="26"/>
      <c r="AQ56" s="47"/>
      <c r="AR56" s="53"/>
      <c r="AS56" s="48">
        <f t="shared" si="16"/>
        <v>0</v>
      </c>
      <c r="AT56" s="26"/>
      <c r="AU56" s="26"/>
      <c r="AV56" s="26"/>
      <c r="AW56" s="47"/>
      <c r="AX56" s="53"/>
      <c r="AY56" s="48">
        <f t="shared" si="17"/>
        <v>0</v>
      </c>
      <c r="AZ56" s="26"/>
      <c r="BA56" s="26"/>
      <c r="BB56" s="26"/>
      <c r="BC56" s="47"/>
      <c r="BD56" s="54"/>
      <c r="BE56" s="48">
        <f t="shared" si="18"/>
        <v>0</v>
      </c>
      <c r="BF56" s="40"/>
    </row>
    <row r="57" spans="1:58" ht="15.75" x14ac:dyDescent="0.25">
      <c r="A57" s="21">
        <f t="shared" si="9"/>
        <v>2</v>
      </c>
      <c r="B57" s="50"/>
      <c r="C57" s="26" t="s">
        <v>106</v>
      </c>
      <c r="D57" s="26"/>
      <c r="E57" s="26"/>
      <c r="F57" s="26"/>
      <c r="G57" s="47"/>
      <c r="H57" s="53"/>
      <c r="I57" s="48">
        <f t="shared" si="10"/>
        <v>0</v>
      </c>
      <c r="J57" s="26"/>
      <c r="K57" s="26"/>
      <c r="L57" s="26"/>
      <c r="M57" s="47"/>
      <c r="N57" s="53"/>
      <c r="O57" s="48">
        <f t="shared" si="11"/>
        <v>0</v>
      </c>
      <c r="P57" s="26"/>
      <c r="Q57" s="26"/>
      <c r="R57" s="26"/>
      <c r="S57" s="47"/>
      <c r="T57" s="53"/>
      <c r="U57" s="48">
        <f t="shared" si="12"/>
        <v>0</v>
      </c>
      <c r="V57" s="26"/>
      <c r="W57" s="26"/>
      <c r="X57" s="26"/>
      <c r="Y57" s="47"/>
      <c r="Z57" s="53"/>
      <c r="AA57" s="48">
        <f t="shared" si="13"/>
        <v>0</v>
      </c>
      <c r="AB57" s="26"/>
      <c r="AC57" s="26"/>
      <c r="AD57" s="26"/>
      <c r="AE57" s="47"/>
      <c r="AF57" s="53"/>
      <c r="AG57" s="48">
        <f t="shared" si="14"/>
        <v>0</v>
      </c>
      <c r="AH57" s="26"/>
      <c r="AI57" s="26"/>
      <c r="AJ57" s="26"/>
      <c r="AK57" s="47"/>
      <c r="AL57" s="53"/>
      <c r="AM57" s="48">
        <f t="shared" si="15"/>
        <v>0</v>
      </c>
      <c r="AN57" s="26"/>
      <c r="AO57" s="26"/>
      <c r="AP57" s="26"/>
      <c r="AQ57" s="47"/>
      <c r="AR57" s="53"/>
      <c r="AS57" s="48">
        <f t="shared" si="16"/>
        <v>0</v>
      </c>
      <c r="AT57" s="26"/>
      <c r="AU57" s="26"/>
      <c r="AV57" s="26"/>
      <c r="AW57" s="47"/>
      <c r="AX57" s="53"/>
      <c r="AY57" s="48">
        <f t="shared" si="17"/>
        <v>0</v>
      </c>
      <c r="AZ57" s="26"/>
      <c r="BA57" s="26"/>
      <c r="BB57" s="26"/>
      <c r="BC57" s="47"/>
      <c r="BD57" s="54"/>
      <c r="BE57" s="48">
        <f t="shared" si="18"/>
        <v>0</v>
      </c>
      <c r="BF57" s="40"/>
    </row>
    <row r="58" spans="1:58" ht="15.75" x14ac:dyDescent="0.25">
      <c r="A58" s="21">
        <f t="shared" si="9"/>
        <v>2</v>
      </c>
      <c r="B58" s="50"/>
      <c r="C58" s="26" t="s">
        <v>106</v>
      </c>
      <c r="D58" s="26"/>
      <c r="E58" s="26"/>
      <c r="F58" s="26"/>
      <c r="G58" s="47"/>
      <c r="H58" s="53"/>
      <c r="I58" s="48">
        <f t="shared" si="10"/>
        <v>0</v>
      </c>
      <c r="J58" s="26"/>
      <c r="K58" s="26"/>
      <c r="L58" s="26"/>
      <c r="M58" s="47"/>
      <c r="N58" s="53"/>
      <c r="O58" s="48">
        <f t="shared" si="11"/>
        <v>0</v>
      </c>
      <c r="P58" s="26"/>
      <c r="Q58" s="26"/>
      <c r="R58" s="26"/>
      <c r="S58" s="47"/>
      <c r="T58" s="53"/>
      <c r="U58" s="48">
        <f t="shared" si="12"/>
        <v>0</v>
      </c>
      <c r="V58" s="26"/>
      <c r="W58" s="26"/>
      <c r="X58" s="26"/>
      <c r="Y58" s="47"/>
      <c r="Z58" s="53"/>
      <c r="AA58" s="48">
        <f t="shared" si="13"/>
        <v>0</v>
      </c>
      <c r="AB58" s="26"/>
      <c r="AC58" s="26"/>
      <c r="AD58" s="26"/>
      <c r="AE58" s="47"/>
      <c r="AF58" s="53"/>
      <c r="AG58" s="48">
        <f t="shared" si="14"/>
        <v>0</v>
      </c>
      <c r="AH58" s="26"/>
      <c r="AI58" s="26"/>
      <c r="AJ58" s="26"/>
      <c r="AK58" s="47"/>
      <c r="AL58" s="53"/>
      <c r="AM58" s="48">
        <f t="shared" si="15"/>
        <v>0</v>
      </c>
      <c r="AN58" s="26"/>
      <c r="AO58" s="26"/>
      <c r="AP58" s="26"/>
      <c r="AQ58" s="47"/>
      <c r="AR58" s="53"/>
      <c r="AS58" s="48">
        <f t="shared" si="16"/>
        <v>0</v>
      </c>
      <c r="AT58" s="26"/>
      <c r="AU58" s="26"/>
      <c r="AV58" s="26"/>
      <c r="AW58" s="47"/>
      <c r="AX58" s="53"/>
      <c r="AY58" s="48">
        <f t="shared" si="17"/>
        <v>0</v>
      </c>
      <c r="AZ58" s="26"/>
      <c r="BA58" s="26"/>
      <c r="BB58" s="26"/>
      <c r="BC58" s="47"/>
      <c r="BD58" s="54"/>
      <c r="BE58" s="48">
        <f t="shared" si="18"/>
        <v>0</v>
      </c>
      <c r="BF58" s="40"/>
    </row>
    <row r="59" spans="1:58" ht="15.75" x14ac:dyDescent="0.25">
      <c r="A59" s="21">
        <f t="shared" si="9"/>
        <v>2</v>
      </c>
      <c r="B59" s="50"/>
      <c r="C59" s="26" t="s">
        <v>106</v>
      </c>
      <c r="D59" s="26"/>
      <c r="E59" s="26"/>
      <c r="F59" s="26"/>
      <c r="G59" s="47"/>
      <c r="H59" s="53"/>
      <c r="I59" s="48">
        <f t="shared" si="10"/>
        <v>0</v>
      </c>
      <c r="J59" s="26"/>
      <c r="K59" s="26"/>
      <c r="L59" s="26"/>
      <c r="M59" s="47"/>
      <c r="N59" s="53"/>
      <c r="O59" s="48">
        <f t="shared" si="11"/>
        <v>0</v>
      </c>
      <c r="P59" s="26"/>
      <c r="Q59" s="26"/>
      <c r="R59" s="26"/>
      <c r="S59" s="47"/>
      <c r="T59" s="53"/>
      <c r="U59" s="48">
        <f t="shared" si="12"/>
        <v>0</v>
      </c>
      <c r="V59" s="26"/>
      <c r="W59" s="26"/>
      <c r="X59" s="26"/>
      <c r="Y59" s="47"/>
      <c r="Z59" s="53"/>
      <c r="AA59" s="48">
        <f t="shared" si="13"/>
        <v>0</v>
      </c>
      <c r="AB59" s="26"/>
      <c r="AC59" s="26"/>
      <c r="AD59" s="26"/>
      <c r="AE59" s="47"/>
      <c r="AF59" s="53"/>
      <c r="AG59" s="48">
        <f t="shared" si="14"/>
        <v>0</v>
      </c>
      <c r="AH59" s="26"/>
      <c r="AI59" s="26"/>
      <c r="AJ59" s="26"/>
      <c r="AK59" s="47"/>
      <c r="AL59" s="53"/>
      <c r="AM59" s="48">
        <f t="shared" si="15"/>
        <v>0</v>
      </c>
      <c r="AN59" s="26"/>
      <c r="AO59" s="26"/>
      <c r="AP59" s="26"/>
      <c r="AQ59" s="47"/>
      <c r="AR59" s="53"/>
      <c r="AS59" s="48">
        <f t="shared" si="16"/>
        <v>0</v>
      </c>
      <c r="AT59" s="26"/>
      <c r="AU59" s="26"/>
      <c r="AV59" s="26"/>
      <c r="AW59" s="47"/>
      <c r="AX59" s="53"/>
      <c r="AY59" s="48">
        <f t="shared" si="17"/>
        <v>0</v>
      </c>
      <c r="AZ59" s="26"/>
      <c r="BA59" s="26"/>
      <c r="BB59" s="26"/>
      <c r="BC59" s="47"/>
      <c r="BD59" s="54"/>
      <c r="BE59" s="48">
        <f t="shared" si="18"/>
        <v>0</v>
      </c>
      <c r="BF59" s="40"/>
    </row>
    <row r="60" spans="1:58" ht="15.75" x14ac:dyDescent="0.25">
      <c r="A60" s="21">
        <f t="shared" si="9"/>
        <v>2</v>
      </c>
      <c r="B60" s="50"/>
      <c r="C60" s="26" t="s">
        <v>106</v>
      </c>
      <c r="D60" s="26"/>
      <c r="E60" s="26"/>
      <c r="F60" s="26"/>
      <c r="G60" s="47"/>
      <c r="H60" s="53"/>
      <c r="I60" s="48">
        <f t="shared" si="10"/>
        <v>0</v>
      </c>
      <c r="J60" s="26"/>
      <c r="K60" s="26"/>
      <c r="L60" s="26"/>
      <c r="M60" s="47"/>
      <c r="N60" s="53"/>
      <c r="O60" s="48">
        <f t="shared" si="11"/>
        <v>0</v>
      </c>
      <c r="P60" s="26"/>
      <c r="Q60" s="26"/>
      <c r="R60" s="26"/>
      <c r="S60" s="47"/>
      <c r="T60" s="53"/>
      <c r="U60" s="48">
        <f t="shared" si="12"/>
        <v>0</v>
      </c>
      <c r="V60" s="26"/>
      <c r="W60" s="26"/>
      <c r="X60" s="26"/>
      <c r="Y60" s="47"/>
      <c r="Z60" s="53"/>
      <c r="AA60" s="48">
        <f t="shared" si="13"/>
        <v>0</v>
      </c>
      <c r="AB60" s="26"/>
      <c r="AC60" s="26"/>
      <c r="AD60" s="26"/>
      <c r="AE60" s="47"/>
      <c r="AF60" s="53"/>
      <c r="AG60" s="48">
        <f t="shared" si="14"/>
        <v>0</v>
      </c>
      <c r="AH60" s="26"/>
      <c r="AI60" s="26"/>
      <c r="AJ60" s="26"/>
      <c r="AK60" s="47"/>
      <c r="AL60" s="53"/>
      <c r="AM60" s="48">
        <f t="shared" si="15"/>
        <v>0</v>
      </c>
      <c r="AN60" s="26"/>
      <c r="AO60" s="26"/>
      <c r="AP60" s="26"/>
      <c r="AQ60" s="47"/>
      <c r="AR60" s="53"/>
      <c r="AS60" s="48">
        <f t="shared" si="16"/>
        <v>0</v>
      </c>
      <c r="AT60" s="26"/>
      <c r="AU60" s="26"/>
      <c r="AV60" s="26"/>
      <c r="AW60" s="47"/>
      <c r="AX60" s="53"/>
      <c r="AY60" s="48">
        <f t="shared" si="17"/>
        <v>0</v>
      </c>
      <c r="AZ60" s="26"/>
      <c r="BA60" s="26"/>
      <c r="BB60" s="26"/>
      <c r="BC60" s="47"/>
      <c r="BD60" s="54"/>
      <c r="BE60" s="48">
        <f t="shared" si="18"/>
        <v>0</v>
      </c>
      <c r="BF60" s="40"/>
    </row>
    <row r="61" spans="1:58" ht="15.75" x14ac:dyDescent="0.25">
      <c r="A61" s="21">
        <f t="shared" si="9"/>
        <v>2</v>
      </c>
      <c r="B61" s="55"/>
      <c r="C61" s="56"/>
      <c r="D61" s="59"/>
      <c r="E61" s="58"/>
      <c r="F61" s="58"/>
      <c r="G61" s="58"/>
      <c r="H61" s="58"/>
      <c r="I61" s="58">
        <f>SUM(I35:I60)</f>
        <v>4</v>
      </c>
      <c r="J61" s="58"/>
      <c r="K61" s="58"/>
      <c r="L61" s="58"/>
      <c r="M61" s="58"/>
      <c r="N61" s="58"/>
      <c r="O61" s="58">
        <f>SUM(O35:O60)</f>
        <v>2</v>
      </c>
      <c r="P61" s="58"/>
      <c r="Q61" s="58"/>
      <c r="R61" s="58"/>
      <c r="S61" s="58"/>
      <c r="T61" s="58"/>
      <c r="U61" s="58">
        <f>SUM(U35:U60)</f>
        <v>3</v>
      </c>
      <c r="V61" s="58"/>
      <c r="W61" s="58"/>
      <c r="X61" s="58"/>
      <c r="Y61" s="58"/>
      <c r="Z61" s="58"/>
      <c r="AA61" s="58">
        <f>SUM(AA35:AA60)</f>
        <v>3</v>
      </c>
      <c r="AB61" s="58"/>
      <c r="AC61" s="58"/>
      <c r="AD61" s="58"/>
      <c r="AE61" s="58"/>
      <c r="AF61" s="58"/>
      <c r="AG61" s="58">
        <f>SUM(AG35:AG60)</f>
        <v>2</v>
      </c>
      <c r="AH61" s="58"/>
      <c r="AI61" s="58"/>
      <c r="AJ61" s="58"/>
      <c r="AK61" s="58"/>
      <c r="AL61" s="58"/>
      <c r="AM61" s="58">
        <f>SUM(AM35:AM60)</f>
        <v>4</v>
      </c>
      <c r="AN61" s="58"/>
      <c r="AO61" s="58"/>
      <c r="AP61" s="58"/>
      <c r="AQ61" s="58"/>
      <c r="AR61" s="58"/>
      <c r="AS61" s="58">
        <f>SUM(AS35:AS60)</f>
        <v>2</v>
      </c>
      <c r="AT61" s="58"/>
      <c r="AU61" s="58"/>
      <c r="AV61" s="58"/>
      <c r="AW61" s="58"/>
      <c r="AX61" s="58"/>
      <c r="AY61" s="58">
        <f>SUM(AY35:AY60)</f>
        <v>4</v>
      </c>
      <c r="AZ61" s="58"/>
      <c r="BA61" s="58"/>
      <c r="BB61" s="58"/>
      <c r="BC61" s="58"/>
      <c r="BD61" s="58"/>
      <c r="BE61" s="58">
        <f>SUM(BE35:BE60)</f>
        <v>11</v>
      </c>
      <c r="BF61" s="58">
        <f>COUNTIF(BF35:BF60,"*")</f>
        <v>3</v>
      </c>
    </row>
    <row r="62" spans="1:58" ht="15.75" x14ac:dyDescent="0.25">
      <c r="A62" s="21">
        <f t="shared" si="9"/>
        <v>3</v>
      </c>
      <c r="B62" s="80" t="str">
        <f>"Буква (или иное название) класса "&amp;A62&amp;":"</f>
        <v>Буква (или иное название) класса 3:</v>
      </c>
      <c r="C62" s="90"/>
      <c r="D62" s="85" t="s">
        <v>86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1"/>
      <c r="BF62" s="64"/>
    </row>
    <row r="63" spans="1:58" ht="15.75" x14ac:dyDescent="0.25">
      <c r="A63" s="21">
        <f t="shared" si="9"/>
        <v>3</v>
      </c>
      <c r="B63" s="26" t="s">
        <v>72</v>
      </c>
      <c r="C63" s="41" t="s">
        <v>106</v>
      </c>
      <c r="D63" s="26"/>
      <c r="E63" s="26" t="s">
        <v>49</v>
      </c>
      <c r="F63" s="26"/>
      <c r="G63" s="47"/>
      <c r="H63" s="47"/>
      <c r="I63" s="48">
        <f t="shared" ref="I63:I88" si="19">COUNTA(D63:H63)</f>
        <v>1</v>
      </c>
      <c r="J63" s="26"/>
      <c r="K63" s="26"/>
      <c r="L63" s="26" t="s">
        <v>49</v>
      </c>
      <c r="M63" s="47"/>
      <c r="N63" s="47"/>
      <c r="O63" s="48">
        <f t="shared" ref="O63:O88" si="20">COUNTA(J63:N63)</f>
        <v>1</v>
      </c>
      <c r="P63" s="26"/>
      <c r="Q63" s="26"/>
      <c r="R63" s="26" t="s">
        <v>49</v>
      </c>
      <c r="S63" s="47"/>
      <c r="T63" s="47"/>
      <c r="U63" s="48">
        <f t="shared" ref="U63:U88" si="21">COUNTA(P63:T63)</f>
        <v>1</v>
      </c>
      <c r="V63" s="26"/>
      <c r="W63" s="26" t="s">
        <v>49</v>
      </c>
      <c r="X63" s="26"/>
      <c r="Y63" s="47"/>
      <c r="Z63" s="47" t="s">
        <v>49</v>
      </c>
      <c r="AA63" s="48">
        <f t="shared" ref="AA63:AA88" si="22">COUNTA(V63:Z63)</f>
        <v>2</v>
      </c>
      <c r="AB63" s="26"/>
      <c r="AC63" s="26"/>
      <c r="AD63" s="26"/>
      <c r="AE63" s="47"/>
      <c r="AF63" s="47"/>
      <c r="AG63" s="48">
        <f t="shared" ref="AG63:AG88" si="23">COUNTA(AB63:AF63)</f>
        <v>0</v>
      </c>
      <c r="AH63" s="26" t="s">
        <v>49</v>
      </c>
      <c r="AI63" s="26"/>
      <c r="AJ63" s="26"/>
      <c r="AK63" s="47"/>
      <c r="AL63" s="47"/>
      <c r="AM63" s="48">
        <f t="shared" ref="AM63:AM88" si="24">COUNTA(AH63:AL63)</f>
        <v>1</v>
      </c>
      <c r="AN63" s="26" t="s">
        <v>49</v>
      </c>
      <c r="AO63" s="26"/>
      <c r="AP63" s="26"/>
      <c r="AQ63" s="47"/>
      <c r="AR63" s="47"/>
      <c r="AS63" s="48">
        <f t="shared" ref="AS63:AS88" si="25">COUNTA(AN63:AR63)</f>
        <v>1</v>
      </c>
      <c r="AT63" s="26"/>
      <c r="AU63" s="26"/>
      <c r="AV63" s="26"/>
      <c r="AW63" s="47" t="s">
        <v>47</v>
      </c>
      <c r="AX63" s="47"/>
      <c r="AY63" s="48">
        <f t="shared" ref="AY63:AY88" si="26">COUNTA(AT63:AX63)</f>
        <v>1</v>
      </c>
      <c r="AZ63" s="26"/>
      <c r="BA63" s="26" t="s">
        <v>49</v>
      </c>
      <c r="BB63" s="26"/>
      <c r="BC63" s="47" t="s">
        <v>49</v>
      </c>
      <c r="BD63" s="49"/>
      <c r="BE63" s="48">
        <f t="shared" ref="BE63:BE88" si="27">COUNTA(AZ63:BD63)</f>
        <v>2</v>
      </c>
      <c r="BF63" s="40"/>
    </row>
    <row r="64" spans="1:58" ht="15.75" x14ac:dyDescent="0.25">
      <c r="A64" s="21">
        <f t="shared" si="9"/>
        <v>3</v>
      </c>
      <c r="B64" s="26" t="s">
        <v>94</v>
      </c>
      <c r="C64" s="41" t="s">
        <v>106</v>
      </c>
      <c r="D64" s="26"/>
      <c r="E64" s="26"/>
      <c r="F64" s="26"/>
      <c r="G64" s="47"/>
      <c r="H64" s="47"/>
      <c r="I64" s="48">
        <f t="shared" si="19"/>
        <v>0</v>
      </c>
      <c r="J64" s="26"/>
      <c r="K64" s="26"/>
      <c r="L64" s="26"/>
      <c r="M64" s="47"/>
      <c r="N64" s="47"/>
      <c r="O64" s="48">
        <f t="shared" si="20"/>
        <v>0</v>
      </c>
      <c r="P64" s="26"/>
      <c r="Q64" s="26"/>
      <c r="R64" s="26"/>
      <c r="S64" s="47"/>
      <c r="T64" s="47"/>
      <c r="U64" s="48">
        <f t="shared" si="21"/>
        <v>0</v>
      </c>
      <c r="V64" s="26"/>
      <c r="W64" s="26"/>
      <c r="X64" s="26"/>
      <c r="Y64" s="47"/>
      <c r="Z64" s="47"/>
      <c r="AA64" s="48">
        <f t="shared" si="22"/>
        <v>0</v>
      </c>
      <c r="AB64" s="26"/>
      <c r="AC64" s="26"/>
      <c r="AD64" s="26" t="s">
        <v>49</v>
      </c>
      <c r="AE64" s="47"/>
      <c r="AF64" s="47"/>
      <c r="AG64" s="48">
        <f t="shared" si="23"/>
        <v>1</v>
      </c>
      <c r="AH64" s="26"/>
      <c r="AI64" s="26"/>
      <c r="AJ64" s="26"/>
      <c r="AK64" s="47"/>
      <c r="AL64" s="47"/>
      <c r="AM64" s="48">
        <f t="shared" si="24"/>
        <v>0</v>
      </c>
      <c r="AN64" s="26"/>
      <c r="AO64" s="26"/>
      <c r="AP64" s="26"/>
      <c r="AQ64" s="47"/>
      <c r="AR64" s="47"/>
      <c r="AS64" s="48">
        <f t="shared" si="25"/>
        <v>0</v>
      </c>
      <c r="AT64" s="26"/>
      <c r="AU64" s="26"/>
      <c r="AV64" s="26"/>
      <c r="AW64" s="47" t="s">
        <v>47</v>
      </c>
      <c r="AX64" s="47"/>
      <c r="AY64" s="48">
        <f t="shared" si="26"/>
        <v>1</v>
      </c>
      <c r="AZ64" s="26" t="s">
        <v>49</v>
      </c>
      <c r="BA64" s="26"/>
      <c r="BB64" s="26"/>
      <c r="BC64" s="47"/>
      <c r="BD64" s="49"/>
      <c r="BE64" s="48">
        <f t="shared" si="27"/>
        <v>1</v>
      </c>
      <c r="BF64" s="40"/>
    </row>
    <row r="65" spans="1:58" ht="15.75" x14ac:dyDescent="0.25">
      <c r="A65" s="21">
        <f t="shared" si="9"/>
        <v>3</v>
      </c>
      <c r="B65" s="26" t="s">
        <v>74</v>
      </c>
      <c r="C65" s="41" t="s">
        <v>106</v>
      </c>
      <c r="D65" s="26"/>
      <c r="E65" s="26"/>
      <c r="F65" s="26"/>
      <c r="G65" s="47"/>
      <c r="H65" s="47"/>
      <c r="I65" s="48">
        <f t="shared" si="19"/>
        <v>0</v>
      </c>
      <c r="J65" s="26"/>
      <c r="K65" s="26"/>
      <c r="L65" s="26"/>
      <c r="M65" s="47"/>
      <c r="N65" s="47"/>
      <c r="O65" s="48">
        <f t="shared" si="20"/>
        <v>0</v>
      </c>
      <c r="P65" s="26"/>
      <c r="Q65" s="26"/>
      <c r="R65" s="26"/>
      <c r="S65" s="47"/>
      <c r="T65" s="47"/>
      <c r="U65" s="48">
        <f t="shared" si="21"/>
        <v>0</v>
      </c>
      <c r="V65" s="26"/>
      <c r="W65" s="26"/>
      <c r="X65" s="26"/>
      <c r="Y65" s="47"/>
      <c r="Z65" s="47"/>
      <c r="AA65" s="48">
        <f t="shared" si="22"/>
        <v>0</v>
      </c>
      <c r="AB65" s="26"/>
      <c r="AC65" s="26"/>
      <c r="AD65" s="26"/>
      <c r="AE65" s="47"/>
      <c r="AF65" s="47"/>
      <c r="AG65" s="48">
        <f t="shared" si="23"/>
        <v>0</v>
      </c>
      <c r="AH65" s="26"/>
      <c r="AI65" s="26"/>
      <c r="AJ65" s="26"/>
      <c r="AK65" s="47"/>
      <c r="AL65" s="47"/>
      <c r="AM65" s="48">
        <f t="shared" si="24"/>
        <v>0</v>
      </c>
      <c r="AN65" s="26"/>
      <c r="AO65" s="26"/>
      <c r="AP65" s="26"/>
      <c r="AQ65" s="47"/>
      <c r="AR65" s="47"/>
      <c r="AS65" s="48">
        <f t="shared" si="25"/>
        <v>0</v>
      </c>
      <c r="AT65" s="26"/>
      <c r="AU65" s="26"/>
      <c r="AV65" s="26"/>
      <c r="AW65" s="47"/>
      <c r="AX65" s="47"/>
      <c r="AY65" s="48">
        <f t="shared" si="26"/>
        <v>0</v>
      </c>
      <c r="AZ65" s="26"/>
      <c r="BA65" s="26"/>
      <c r="BB65" s="26"/>
      <c r="BC65" s="47"/>
      <c r="BD65" s="49"/>
      <c r="BE65" s="48">
        <f t="shared" si="27"/>
        <v>0</v>
      </c>
      <c r="BF65" s="40"/>
    </row>
    <row r="66" spans="1:58" ht="15.75" x14ac:dyDescent="0.25">
      <c r="A66" s="21">
        <f t="shared" si="9"/>
        <v>3</v>
      </c>
      <c r="B66" s="26" t="s">
        <v>95</v>
      </c>
      <c r="C66" s="41" t="s">
        <v>106</v>
      </c>
      <c r="D66" s="26"/>
      <c r="E66" s="26"/>
      <c r="F66" s="26"/>
      <c r="G66" s="47"/>
      <c r="H66" s="47"/>
      <c r="I66" s="48">
        <f t="shared" si="19"/>
        <v>0</v>
      </c>
      <c r="J66" s="26"/>
      <c r="K66" s="26"/>
      <c r="L66" s="26"/>
      <c r="M66" s="47"/>
      <c r="N66" s="47"/>
      <c r="O66" s="48">
        <f t="shared" si="20"/>
        <v>0</v>
      </c>
      <c r="P66" s="26"/>
      <c r="Q66" s="26"/>
      <c r="R66" s="26"/>
      <c r="S66" s="47"/>
      <c r="T66" s="47"/>
      <c r="U66" s="48">
        <f t="shared" si="21"/>
        <v>0</v>
      </c>
      <c r="V66" s="26"/>
      <c r="W66" s="26"/>
      <c r="X66" s="26"/>
      <c r="Y66" s="47"/>
      <c r="Z66" s="47"/>
      <c r="AA66" s="48">
        <f t="shared" si="22"/>
        <v>0</v>
      </c>
      <c r="AB66" s="26"/>
      <c r="AC66" s="26"/>
      <c r="AD66" s="26"/>
      <c r="AE66" s="47"/>
      <c r="AF66" s="47"/>
      <c r="AG66" s="48">
        <f t="shared" si="23"/>
        <v>0</v>
      </c>
      <c r="AH66" s="26"/>
      <c r="AI66" s="26"/>
      <c r="AJ66" s="26"/>
      <c r="AK66" s="47"/>
      <c r="AL66" s="47"/>
      <c r="AM66" s="48">
        <f t="shared" si="24"/>
        <v>0</v>
      </c>
      <c r="AN66" s="26"/>
      <c r="AO66" s="26"/>
      <c r="AP66" s="26"/>
      <c r="AQ66" s="47"/>
      <c r="AR66" s="47"/>
      <c r="AS66" s="48">
        <f t="shared" si="25"/>
        <v>0</v>
      </c>
      <c r="AT66" s="26"/>
      <c r="AU66" s="26"/>
      <c r="AV66" s="26"/>
      <c r="AW66" s="47"/>
      <c r="AX66" s="47"/>
      <c r="AY66" s="48">
        <f t="shared" si="26"/>
        <v>0</v>
      </c>
      <c r="AZ66" s="26"/>
      <c r="BA66" s="26"/>
      <c r="BB66" s="26"/>
      <c r="BC66" s="47"/>
      <c r="BD66" s="49"/>
      <c r="BE66" s="48">
        <f t="shared" si="27"/>
        <v>0</v>
      </c>
      <c r="BF66" s="40"/>
    </row>
    <row r="67" spans="1:58" ht="15.75" x14ac:dyDescent="0.25">
      <c r="A67" s="21">
        <f t="shared" si="9"/>
        <v>3</v>
      </c>
      <c r="B67" s="26" t="s">
        <v>76</v>
      </c>
      <c r="C67" s="41" t="s">
        <v>106</v>
      </c>
      <c r="D67" s="26"/>
      <c r="E67" s="26"/>
      <c r="F67" s="26"/>
      <c r="G67" s="47" t="s">
        <v>49</v>
      </c>
      <c r="H67" s="47"/>
      <c r="I67" s="48">
        <f t="shared" si="19"/>
        <v>1</v>
      </c>
      <c r="J67" s="26"/>
      <c r="K67" s="26"/>
      <c r="L67" s="26"/>
      <c r="M67" s="47"/>
      <c r="N67" s="47"/>
      <c r="O67" s="48">
        <f t="shared" si="20"/>
        <v>0</v>
      </c>
      <c r="P67" s="26"/>
      <c r="Q67" s="26"/>
      <c r="R67" s="26"/>
      <c r="S67" s="47" t="s">
        <v>49</v>
      </c>
      <c r="T67" s="47"/>
      <c r="U67" s="48">
        <f t="shared" si="21"/>
        <v>1</v>
      </c>
      <c r="V67" s="26"/>
      <c r="W67" s="26"/>
      <c r="X67" s="26"/>
      <c r="Y67" s="47"/>
      <c r="Z67" s="47"/>
      <c r="AA67" s="48">
        <f t="shared" si="22"/>
        <v>0</v>
      </c>
      <c r="AB67" s="26"/>
      <c r="AC67" s="26"/>
      <c r="AD67" s="26"/>
      <c r="AE67" s="47"/>
      <c r="AF67" s="47"/>
      <c r="AG67" s="48">
        <f t="shared" si="23"/>
        <v>0</v>
      </c>
      <c r="AH67" s="26"/>
      <c r="AI67" s="26"/>
      <c r="AJ67" s="26"/>
      <c r="AK67" s="47" t="s">
        <v>49</v>
      </c>
      <c r="AL67" s="47"/>
      <c r="AM67" s="48">
        <f t="shared" si="24"/>
        <v>1</v>
      </c>
      <c r="AN67" s="26"/>
      <c r="AO67" s="26"/>
      <c r="AP67" s="26"/>
      <c r="AQ67" s="47"/>
      <c r="AR67" s="47"/>
      <c r="AS67" s="48">
        <f t="shared" si="25"/>
        <v>0</v>
      </c>
      <c r="AT67" s="26"/>
      <c r="AU67" s="26"/>
      <c r="AV67" s="26"/>
      <c r="AW67" s="47"/>
      <c r="AX67" s="47"/>
      <c r="AY67" s="48">
        <f t="shared" si="26"/>
        <v>0</v>
      </c>
      <c r="AZ67" s="26"/>
      <c r="BA67" s="26"/>
      <c r="BB67" s="26" t="s">
        <v>49</v>
      </c>
      <c r="BC67" s="47"/>
      <c r="BD67" s="49"/>
      <c r="BE67" s="48">
        <f t="shared" si="27"/>
        <v>1</v>
      </c>
      <c r="BF67" s="40"/>
    </row>
    <row r="68" spans="1:58" ht="15.75" x14ac:dyDescent="0.25">
      <c r="A68" s="21">
        <f t="shared" si="9"/>
        <v>3</v>
      </c>
      <c r="B68" s="26" t="s">
        <v>96</v>
      </c>
      <c r="C68" s="41" t="s">
        <v>106</v>
      </c>
      <c r="D68" s="26"/>
      <c r="E68" s="26"/>
      <c r="F68" s="26"/>
      <c r="G68" s="47"/>
      <c r="H68" s="47"/>
      <c r="I68" s="48">
        <f t="shared" si="19"/>
        <v>0</v>
      </c>
      <c r="J68" s="26"/>
      <c r="K68" s="26"/>
      <c r="L68" s="26"/>
      <c r="M68" s="47"/>
      <c r="N68" s="47"/>
      <c r="O68" s="48">
        <f t="shared" si="20"/>
        <v>0</v>
      </c>
      <c r="P68" s="26"/>
      <c r="Q68" s="26"/>
      <c r="R68" s="26"/>
      <c r="S68" s="47"/>
      <c r="T68" s="47"/>
      <c r="U68" s="48">
        <f t="shared" si="21"/>
        <v>0</v>
      </c>
      <c r="V68" s="26"/>
      <c r="W68" s="26"/>
      <c r="X68" s="26"/>
      <c r="Y68" s="47"/>
      <c r="Z68" s="47"/>
      <c r="AA68" s="48">
        <f t="shared" si="22"/>
        <v>0</v>
      </c>
      <c r="AB68" s="26"/>
      <c r="AC68" s="26"/>
      <c r="AD68" s="26"/>
      <c r="AE68" s="47"/>
      <c r="AF68" s="47"/>
      <c r="AG68" s="48">
        <f t="shared" si="23"/>
        <v>0</v>
      </c>
      <c r="AH68" s="26"/>
      <c r="AI68" s="26"/>
      <c r="AJ68" s="26"/>
      <c r="AK68" s="47"/>
      <c r="AL68" s="47"/>
      <c r="AM68" s="48">
        <f t="shared" si="24"/>
        <v>0</v>
      </c>
      <c r="AN68" s="26"/>
      <c r="AO68" s="26"/>
      <c r="AP68" s="26"/>
      <c r="AQ68" s="47"/>
      <c r="AR68" s="47"/>
      <c r="AS68" s="48">
        <f t="shared" si="25"/>
        <v>0</v>
      </c>
      <c r="AT68" s="26"/>
      <c r="AU68" s="26"/>
      <c r="AV68" s="26"/>
      <c r="AW68" s="47"/>
      <c r="AX68" s="47"/>
      <c r="AY68" s="48">
        <f t="shared" si="26"/>
        <v>0</v>
      </c>
      <c r="AZ68" s="26"/>
      <c r="BA68" s="26"/>
      <c r="BB68" s="26"/>
      <c r="BC68" s="47"/>
      <c r="BD68" s="49"/>
      <c r="BE68" s="48">
        <f t="shared" si="27"/>
        <v>0</v>
      </c>
      <c r="BF68" s="40"/>
    </row>
    <row r="69" spans="1:58" ht="15.75" x14ac:dyDescent="0.25">
      <c r="A69" s="21">
        <f t="shared" si="9"/>
        <v>3</v>
      </c>
      <c r="B69" s="26" t="s">
        <v>77</v>
      </c>
      <c r="C69" s="41" t="s">
        <v>106</v>
      </c>
      <c r="D69" s="26" t="s">
        <v>49</v>
      </c>
      <c r="E69" s="26"/>
      <c r="F69" s="26"/>
      <c r="G69" s="47"/>
      <c r="H69" s="47" t="s">
        <v>49</v>
      </c>
      <c r="I69" s="48">
        <f t="shared" si="19"/>
        <v>2</v>
      </c>
      <c r="J69" s="26"/>
      <c r="K69" s="26"/>
      <c r="L69" s="26"/>
      <c r="M69" s="47" t="s">
        <v>49</v>
      </c>
      <c r="N69" s="47"/>
      <c r="O69" s="48">
        <f t="shared" si="20"/>
        <v>1</v>
      </c>
      <c r="P69" s="26"/>
      <c r="Q69" s="26"/>
      <c r="R69" s="26" t="s">
        <v>49</v>
      </c>
      <c r="S69" s="47"/>
      <c r="T69" s="47"/>
      <c r="U69" s="48">
        <f t="shared" si="21"/>
        <v>1</v>
      </c>
      <c r="V69" s="26"/>
      <c r="W69" s="26"/>
      <c r="X69" s="26" t="s">
        <v>49</v>
      </c>
      <c r="Y69" s="47"/>
      <c r="Z69" s="47"/>
      <c r="AA69" s="48">
        <f t="shared" si="22"/>
        <v>1</v>
      </c>
      <c r="AB69" s="26"/>
      <c r="AC69" s="26" t="s">
        <v>49</v>
      </c>
      <c r="AD69" s="26"/>
      <c r="AE69" s="47"/>
      <c r="AF69" s="47"/>
      <c r="AG69" s="48">
        <f t="shared" si="23"/>
        <v>1</v>
      </c>
      <c r="AH69" s="26" t="s">
        <v>49</v>
      </c>
      <c r="AI69" s="26"/>
      <c r="AJ69" s="26"/>
      <c r="AK69" s="47"/>
      <c r="AL69" s="47" t="s">
        <v>49</v>
      </c>
      <c r="AM69" s="48">
        <f t="shared" si="24"/>
        <v>2</v>
      </c>
      <c r="AN69" s="26"/>
      <c r="AO69" s="26"/>
      <c r="AP69" s="26"/>
      <c r="AQ69" s="47"/>
      <c r="AR69" s="47" t="s">
        <v>49</v>
      </c>
      <c r="AS69" s="48">
        <f t="shared" si="25"/>
        <v>1</v>
      </c>
      <c r="AT69" s="26"/>
      <c r="AU69" s="26"/>
      <c r="AV69" s="26"/>
      <c r="AW69" s="47" t="s">
        <v>49</v>
      </c>
      <c r="AX69" s="47"/>
      <c r="AY69" s="48">
        <f t="shared" si="26"/>
        <v>1</v>
      </c>
      <c r="AZ69" s="26"/>
      <c r="BA69" s="26" t="s">
        <v>47</v>
      </c>
      <c r="BB69" s="26"/>
      <c r="BC69" s="47"/>
      <c r="BD69" s="49"/>
      <c r="BE69" s="48">
        <f t="shared" si="27"/>
        <v>1</v>
      </c>
      <c r="BF69" s="40" t="s">
        <v>49</v>
      </c>
    </row>
    <row r="70" spans="1:58" ht="15.75" x14ac:dyDescent="0.25">
      <c r="A70" s="21">
        <f t="shared" si="9"/>
        <v>3</v>
      </c>
      <c r="B70" s="26" t="s">
        <v>97</v>
      </c>
      <c r="C70" s="41" t="s">
        <v>106</v>
      </c>
      <c r="D70" s="26"/>
      <c r="E70" s="26"/>
      <c r="F70" s="26"/>
      <c r="G70" s="47"/>
      <c r="H70" s="47"/>
      <c r="I70" s="48">
        <f t="shared" si="19"/>
        <v>0</v>
      </c>
      <c r="J70" s="26"/>
      <c r="K70" s="26"/>
      <c r="L70" s="26"/>
      <c r="M70" s="47"/>
      <c r="N70" s="47"/>
      <c r="O70" s="48">
        <f t="shared" si="20"/>
        <v>0</v>
      </c>
      <c r="P70" s="26"/>
      <c r="Q70" s="26"/>
      <c r="R70" s="26"/>
      <c r="S70" s="47"/>
      <c r="T70" s="47"/>
      <c r="U70" s="48">
        <f t="shared" si="21"/>
        <v>0</v>
      </c>
      <c r="V70" s="26"/>
      <c r="W70" s="26"/>
      <c r="X70" s="26"/>
      <c r="Y70" s="47"/>
      <c r="Z70" s="47"/>
      <c r="AA70" s="48">
        <f t="shared" si="22"/>
        <v>0</v>
      </c>
      <c r="AB70" s="26"/>
      <c r="AC70" s="26"/>
      <c r="AD70" s="26"/>
      <c r="AE70" s="47"/>
      <c r="AF70" s="47"/>
      <c r="AG70" s="48">
        <f t="shared" si="23"/>
        <v>0</v>
      </c>
      <c r="AH70" s="26"/>
      <c r="AI70" s="26"/>
      <c r="AJ70" s="26"/>
      <c r="AK70" s="47"/>
      <c r="AL70" s="47"/>
      <c r="AM70" s="48">
        <f t="shared" si="24"/>
        <v>0</v>
      </c>
      <c r="AN70" s="26"/>
      <c r="AO70" s="26"/>
      <c r="AP70" s="26"/>
      <c r="AQ70" s="47"/>
      <c r="AR70" s="47"/>
      <c r="AS70" s="48">
        <f t="shared" si="25"/>
        <v>0</v>
      </c>
      <c r="AT70" s="26"/>
      <c r="AU70" s="26"/>
      <c r="AV70" s="26"/>
      <c r="AW70" s="47"/>
      <c r="AX70" s="47"/>
      <c r="AY70" s="48">
        <f t="shared" si="26"/>
        <v>0</v>
      </c>
      <c r="AZ70" s="26"/>
      <c r="BA70" s="26"/>
      <c r="BB70" s="26"/>
      <c r="BC70" s="47" t="s">
        <v>49</v>
      </c>
      <c r="BD70" s="49"/>
      <c r="BE70" s="48">
        <f t="shared" si="27"/>
        <v>1</v>
      </c>
      <c r="BF70" s="40"/>
    </row>
    <row r="71" spans="1:58" ht="15.75" x14ac:dyDescent="0.25">
      <c r="A71" s="21">
        <f t="shared" si="9"/>
        <v>3</v>
      </c>
      <c r="B71" s="26" t="s">
        <v>98</v>
      </c>
      <c r="C71" s="41" t="s">
        <v>106</v>
      </c>
      <c r="D71" s="26"/>
      <c r="E71" s="26"/>
      <c r="F71" s="26"/>
      <c r="G71" s="47"/>
      <c r="H71" s="47"/>
      <c r="I71" s="48">
        <f t="shared" si="19"/>
        <v>0</v>
      </c>
      <c r="J71" s="26"/>
      <c r="K71" s="26"/>
      <c r="L71" s="26"/>
      <c r="M71" s="47"/>
      <c r="N71" s="47"/>
      <c r="O71" s="48">
        <f t="shared" si="20"/>
        <v>0</v>
      </c>
      <c r="P71" s="26"/>
      <c r="Q71" s="26"/>
      <c r="R71" s="26"/>
      <c r="S71" s="47"/>
      <c r="T71" s="47"/>
      <c r="U71" s="48">
        <f t="shared" si="21"/>
        <v>0</v>
      </c>
      <c r="V71" s="26"/>
      <c r="W71" s="26"/>
      <c r="X71" s="26"/>
      <c r="Y71" s="47"/>
      <c r="Z71" s="47"/>
      <c r="AA71" s="48">
        <f t="shared" si="22"/>
        <v>0</v>
      </c>
      <c r="AB71" s="26"/>
      <c r="AC71" s="26"/>
      <c r="AD71" s="26"/>
      <c r="AE71" s="47"/>
      <c r="AF71" s="47"/>
      <c r="AG71" s="48">
        <f t="shared" si="23"/>
        <v>0</v>
      </c>
      <c r="AH71" s="26"/>
      <c r="AI71" s="26"/>
      <c r="AJ71" s="26"/>
      <c r="AK71" s="47"/>
      <c r="AL71" s="47"/>
      <c r="AM71" s="48">
        <f t="shared" si="24"/>
        <v>0</v>
      </c>
      <c r="AN71" s="26"/>
      <c r="AO71" s="26"/>
      <c r="AP71" s="26"/>
      <c r="AQ71" s="47"/>
      <c r="AR71" s="47"/>
      <c r="AS71" s="48">
        <f t="shared" si="25"/>
        <v>0</v>
      </c>
      <c r="AT71" s="26"/>
      <c r="AU71" s="26"/>
      <c r="AV71" s="26"/>
      <c r="AW71" s="47"/>
      <c r="AX71" s="47"/>
      <c r="AY71" s="48">
        <f t="shared" si="26"/>
        <v>0</v>
      </c>
      <c r="AZ71" s="26"/>
      <c r="BA71" s="26" t="s">
        <v>47</v>
      </c>
      <c r="BB71" s="26"/>
      <c r="BC71" s="47"/>
      <c r="BD71" s="49"/>
      <c r="BE71" s="48">
        <f t="shared" si="27"/>
        <v>1</v>
      </c>
      <c r="BF71" s="40"/>
    </row>
    <row r="72" spans="1:58" ht="15.75" x14ac:dyDescent="0.25">
      <c r="A72" s="21">
        <f t="shared" si="9"/>
        <v>3</v>
      </c>
      <c r="B72" s="26" t="s">
        <v>107</v>
      </c>
      <c r="C72" s="41" t="s">
        <v>106</v>
      </c>
      <c r="D72" s="26"/>
      <c r="E72" s="26"/>
      <c r="F72" s="26"/>
      <c r="G72" s="47"/>
      <c r="H72" s="47"/>
      <c r="I72" s="48">
        <f t="shared" si="19"/>
        <v>0</v>
      </c>
      <c r="J72" s="26"/>
      <c r="K72" s="26"/>
      <c r="L72" s="26"/>
      <c r="M72" s="47"/>
      <c r="N72" s="47"/>
      <c r="O72" s="48">
        <f t="shared" si="20"/>
        <v>0</v>
      </c>
      <c r="P72" s="26"/>
      <c r="Q72" s="26"/>
      <c r="R72" s="26"/>
      <c r="S72" s="47"/>
      <c r="T72" s="47"/>
      <c r="U72" s="48">
        <f t="shared" si="21"/>
        <v>0</v>
      </c>
      <c r="V72" s="26"/>
      <c r="W72" s="26"/>
      <c r="X72" s="26"/>
      <c r="Y72" s="47"/>
      <c r="Z72" s="47"/>
      <c r="AA72" s="48">
        <f t="shared" si="22"/>
        <v>0</v>
      </c>
      <c r="AB72" s="26"/>
      <c r="AC72" s="26"/>
      <c r="AD72" s="26"/>
      <c r="AE72" s="47"/>
      <c r="AF72" s="47"/>
      <c r="AG72" s="48">
        <f t="shared" si="23"/>
        <v>0</v>
      </c>
      <c r="AH72" s="26"/>
      <c r="AI72" s="26"/>
      <c r="AJ72" s="26"/>
      <c r="AK72" s="47"/>
      <c r="AL72" s="47"/>
      <c r="AM72" s="48">
        <f t="shared" si="24"/>
        <v>0</v>
      </c>
      <c r="AN72" s="26"/>
      <c r="AO72" s="26"/>
      <c r="AP72" s="26"/>
      <c r="AQ72" s="47"/>
      <c r="AR72" s="47"/>
      <c r="AS72" s="48">
        <f t="shared" si="25"/>
        <v>0</v>
      </c>
      <c r="AT72" s="26"/>
      <c r="AU72" s="26"/>
      <c r="AV72" s="26"/>
      <c r="AW72" s="47"/>
      <c r="AX72" s="47"/>
      <c r="AY72" s="48">
        <f t="shared" si="26"/>
        <v>0</v>
      </c>
      <c r="AZ72" s="26"/>
      <c r="BA72" s="26" t="s">
        <v>47</v>
      </c>
      <c r="BB72" s="26"/>
      <c r="BC72" s="47"/>
      <c r="BD72" s="49"/>
      <c r="BE72" s="48">
        <f t="shared" si="27"/>
        <v>1</v>
      </c>
      <c r="BF72" s="40"/>
    </row>
    <row r="73" spans="1:58" ht="15.75" x14ac:dyDescent="0.25">
      <c r="A73" s="21">
        <f t="shared" si="9"/>
        <v>3</v>
      </c>
      <c r="B73" s="26" t="s">
        <v>99</v>
      </c>
      <c r="C73" s="41" t="s">
        <v>106</v>
      </c>
      <c r="D73" s="26"/>
      <c r="E73" s="26"/>
      <c r="F73" s="26"/>
      <c r="G73" s="47"/>
      <c r="H73" s="47"/>
      <c r="I73" s="48">
        <f t="shared" si="19"/>
        <v>0</v>
      </c>
      <c r="J73" s="26"/>
      <c r="K73" s="26"/>
      <c r="L73" s="26"/>
      <c r="M73" s="47"/>
      <c r="N73" s="47"/>
      <c r="O73" s="48">
        <f t="shared" si="20"/>
        <v>0</v>
      </c>
      <c r="P73" s="26"/>
      <c r="Q73" s="26"/>
      <c r="R73" s="26"/>
      <c r="S73" s="47"/>
      <c r="T73" s="47"/>
      <c r="U73" s="48">
        <f t="shared" si="21"/>
        <v>0</v>
      </c>
      <c r="V73" s="26"/>
      <c r="W73" s="26"/>
      <c r="X73" s="26"/>
      <c r="Y73" s="47"/>
      <c r="Z73" s="47"/>
      <c r="AA73" s="48">
        <f t="shared" si="22"/>
        <v>0</v>
      </c>
      <c r="AB73" s="26"/>
      <c r="AC73" s="26"/>
      <c r="AD73" s="26"/>
      <c r="AE73" s="47"/>
      <c r="AF73" s="47"/>
      <c r="AG73" s="48">
        <f t="shared" si="23"/>
        <v>0</v>
      </c>
      <c r="AH73" s="26"/>
      <c r="AI73" s="26"/>
      <c r="AJ73" s="26"/>
      <c r="AK73" s="47"/>
      <c r="AL73" s="47"/>
      <c r="AM73" s="48">
        <f t="shared" si="24"/>
        <v>0</v>
      </c>
      <c r="AN73" s="26"/>
      <c r="AO73" s="26"/>
      <c r="AP73" s="26"/>
      <c r="AQ73" s="47"/>
      <c r="AR73" s="47"/>
      <c r="AS73" s="48">
        <f t="shared" si="25"/>
        <v>0</v>
      </c>
      <c r="AT73" s="26"/>
      <c r="AU73" s="26"/>
      <c r="AV73" s="26"/>
      <c r="AW73" s="47"/>
      <c r="AX73" s="47"/>
      <c r="AY73" s="48">
        <f t="shared" si="26"/>
        <v>0</v>
      </c>
      <c r="AZ73" s="26"/>
      <c r="BA73" s="26"/>
      <c r="BB73" s="26"/>
      <c r="BC73" s="47"/>
      <c r="BD73" s="47"/>
      <c r="BE73" s="48">
        <f t="shared" si="27"/>
        <v>0</v>
      </c>
      <c r="BF73" s="40"/>
    </row>
    <row r="74" spans="1:58" ht="15.75" x14ac:dyDescent="0.25">
      <c r="A74" s="21">
        <f t="shared" si="9"/>
        <v>3</v>
      </c>
      <c r="B74" s="26" t="s">
        <v>100</v>
      </c>
      <c r="C74" s="41" t="s">
        <v>106</v>
      </c>
      <c r="D74" s="26"/>
      <c r="E74" s="26"/>
      <c r="F74" s="26"/>
      <c r="G74" s="47"/>
      <c r="H74" s="47"/>
      <c r="I74" s="48">
        <f t="shared" si="19"/>
        <v>0</v>
      </c>
      <c r="J74" s="26"/>
      <c r="K74" s="26"/>
      <c r="L74" s="26"/>
      <c r="M74" s="47"/>
      <c r="N74" s="47"/>
      <c r="O74" s="48">
        <f t="shared" si="20"/>
        <v>0</v>
      </c>
      <c r="P74" s="26"/>
      <c r="Q74" s="26"/>
      <c r="R74" s="26"/>
      <c r="S74" s="47"/>
      <c r="T74" s="47"/>
      <c r="U74" s="48">
        <f t="shared" si="21"/>
        <v>0</v>
      </c>
      <c r="V74" s="26"/>
      <c r="W74" s="26"/>
      <c r="X74" s="26"/>
      <c r="Y74" s="47"/>
      <c r="Z74" s="47"/>
      <c r="AA74" s="48">
        <f t="shared" si="22"/>
        <v>0</v>
      </c>
      <c r="AB74" s="26"/>
      <c r="AC74" s="26"/>
      <c r="AD74" s="26"/>
      <c r="AE74" s="47"/>
      <c r="AF74" s="47"/>
      <c r="AG74" s="48">
        <f t="shared" si="23"/>
        <v>0</v>
      </c>
      <c r="AH74" s="26"/>
      <c r="AI74" s="26"/>
      <c r="AJ74" s="26"/>
      <c r="AK74" s="47"/>
      <c r="AL74" s="47"/>
      <c r="AM74" s="48">
        <f t="shared" si="24"/>
        <v>0</v>
      </c>
      <c r="AN74" s="26"/>
      <c r="AO74" s="26"/>
      <c r="AP74" s="26"/>
      <c r="AQ74" s="47"/>
      <c r="AR74" s="47"/>
      <c r="AS74" s="48">
        <f t="shared" si="25"/>
        <v>0</v>
      </c>
      <c r="AT74" s="26"/>
      <c r="AU74" s="26"/>
      <c r="AV74" s="26"/>
      <c r="AW74" s="47"/>
      <c r="AX74" s="47" t="s">
        <v>47</v>
      </c>
      <c r="AY74" s="48">
        <f t="shared" si="26"/>
        <v>1</v>
      </c>
      <c r="AZ74" s="26"/>
      <c r="BA74" s="26"/>
      <c r="BB74" s="26"/>
      <c r="BC74" s="47"/>
      <c r="BD74" s="49"/>
      <c r="BE74" s="48">
        <f t="shared" si="27"/>
        <v>0</v>
      </c>
      <c r="BF74" s="40" t="s">
        <v>49</v>
      </c>
    </row>
    <row r="75" spans="1:58" ht="15.75" x14ac:dyDescent="0.25">
      <c r="A75" s="21">
        <f t="shared" si="9"/>
        <v>3</v>
      </c>
      <c r="B75" s="26" t="s">
        <v>101</v>
      </c>
      <c r="C75" s="41" t="s">
        <v>106</v>
      </c>
      <c r="D75" s="26"/>
      <c r="E75" s="26"/>
      <c r="F75" s="26"/>
      <c r="G75" s="47"/>
      <c r="H75" s="47"/>
      <c r="I75" s="48">
        <f t="shared" si="19"/>
        <v>0</v>
      </c>
      <c r="J75" s="26"/>
      <c r="K75" s="26"/>
      <c r="L75" s="26"/>
      <c r="M75" s="47"/>
      <c r="N75" s="47"/>
      <c r="O75" s="48">
        <f t="shared" si="20"/>
        <v>0</v>
      </c>
      <c r="P75" s="26"/>
      <c r="Q75" s="26"/>
      <c r="R75" s="26"/>
      <c r="S75" s="47"/>
      <c r="T75" s="47"/>
      <c r="U75" s="48">
        <f t="shared" si="21"/>
        <v>0</v>
      </c>
      <c r="V75" s="26"/>
      <c r="W75" s="26"/>
      <c r="X75" s="26"/>
      <c r="Y75" s="47"/>
      <c r="Z75" s="47"/>
      <c r="AA75" s="48">
        <f t="shared" si="22"/>
        <v>0</v>
      </c>
      <c r="AB75" s="26"/>
      <c r="AC75" s="26"/>
      <c r="AD75" s="26"/>
      <c r="AE75" s="47"/>
      <c r="AF75" s="47"/>
      <c r="AG75" s="48">
        <f t="shared" si="23"/>
        <v>0</v>
      </c>
      <c r="AH75" s="26"/>
      <c r="AI75" s="26"/>
      <c r="AJ75" s="26"/>
      <c r="AK75" s="47"/>
      <c r="AL75" s="47"/>
      <c r="AM75" s="48">
        <f t="shared" si="24"/>
        <v>0</v>
      </c>
      <c r="AN75" s="26"/>
      <c r="AO75" s="26"/>
      <c r="AP75" s="26"/>
      <c r="AQ75" s="47"/>
      <c r="AR75" s="47"/>
      <c r="AS75" s="48">
        <f t="shared" si="25"/>
        <v>0</v>
      </c>
      <c r="AT75" s="26"/>
      <c r="AU75" s="26"/>
      <c r="AV75" s="26"/>
      <c r="AW75" s="47"/>
      <c r="AX75" s="47"/>
      <c r="AY75" s="48">
        <f t="shared" si="26"/>
        <v>0</v>
      </c>
      <c r="AZ75" s="26"/>
      <c r="BA75" s="26"/>
      <c r="BB75" s="26"/>
      <c r="BC75" s="47"/>
      <c r="BD75" s="49"/>
      <c r="BE75" s="48">
        <f t="shared" si="27"/>
        <v>0</v>
      </c>
      <c r="BF75" s="40"/>
    </row>
    <row r="76" spans="1:58" ht="15.75" x14ac:dyDescent="0.25">
      <c r="A76" s="21">
        <f t="shared" si="9"/>
        <v>3</v>
      </c>
      <c r="B76" s="26" t="s">
        <v>102</v>
      </c>
      <c r="C76" s="41" t="s">
        <v>106</v>
      </c>
      <c r="D76" s="26"/>
      <c r="E76" s="26"/>
      <c r="F76" s="26"/>
      <c r="G76" s="47"/>
      <c r="H76" s="47"/>
      <c r="I76" s="48">
        <f t="shared" si="19"/>
        <v>0</v>
      </c>
      <c r="J76" s="26"/>
      <c r="K76" s="26"/>
      <c r="L76" s="26"/>
      <c r="M76" s="47"/>
      <c r="N76" s="47"/>
      <c r="O76" s="48">
        <f t="shared" si="20"/>
        <v>0</v>
      </c>
      <c r="P76" s="26"/>
      <c r="Q76" s="26"/>
      <c r="R76" s="26"/>
      <c r="S76" s="47"/>
      <c r="T76" s="47"/>
      <c r="U76" s="48">
        <f t="shared" si="21"/>
        <v>0</v>
      </c>
      <c r="V76" s="26"/>
      <c r="W76" s="26"/>
      <c r="X76" s="26"/>
      <c r="Y76" s="47"/>
      <c r="Z76" s="47"/>
      <c r="AA76" s="48">
        <f t="shared" si="22"/>
        <v>0</v>
      </c>
      <c r="AB76" s="26"/>
      <c r="AC76" s="26"/>
      <c r="AD76" s="26"/>
      <c r="AE76" s="47"/>
      <c r="AF76" s="47"/>
      <c r="AG76" s="48">
        <f t="shared" si="23"/>
        <v>0</v>
      </c>
      <c r="AH76" s="26"/>
      <c r="AI76" s="26"/>
      <c r="AJ76" s="26"/>
      <c r="AK76" s="47"/>
      <c r="AL76" s="47"/>
      <c r="AM76" s="48">
        <f t="shared" si="24"/>
        <v>0</v>
      </c>
      <c r="AN76" s="26"/>
      <c r="AO76" s="26"/>
      <c r="AP76" s="26"/>
      <c r="AQ76" s="47"/>
      <c r="AR76" s="47"/>
      <c r="AS76" s="48">
        <f t="shared" si="25"/>
        <v>0</v>
      </c>
      <c r="AT76" s="26"/>
      <c r="AU76" s="26"/>
      <c r="AV76" s="26"/>
      <c r="AW76" s="47"/>
      <c r="AX76" s="47"/>
      <c r="AY76" s="48">
        <f t="shared" si="26"/>
        <v>0</v>
      </c>
      <c r="AZ76" s="26"/>
      <c r="BA76" s="26"/>
      <c r="BB76" s="26"/>
      <c r="BC76" s="47"/>
      <c r="BD76" s="49"/>
      <c r="BE76" s="48">
        <f t="shared" si="27"/>
        <v>0</v>
      </c>
      <c r="BF76" s="40"/>
    </row>
    <row r="77" spans="1:58" ht="15.75" x14ac:dyDescent="0.25">
      <c r="A77" s="21">
        <f t="shared" si="9"/>
        <v>3</v>
      </c>
      <c r="B77" s="26" t="s">
        <v>103</v>
      </c>
      <c r="C77" s="41" t="s">
        <v>106</v>
      </c>
      <c r="D77" s="26"/>
      <c r="E77" s="26"/>
      <c r="F77" s="26"/>
      <c r="G77" s="47"/>
      <c r="H77" s="47"/>
      <c r="I77" s="48">
        <f t="shared" si="19"/>
        <v>0</v>
      </c>
      <c r="J77" s="26"/>
      <c r="K77" s="26"/>
      <c r="L77" s="26"/>
      <c r="M77" s="47"/>
      <c r="N77" s="47"/>
      <c r="O77" s="48">
        <f t="shared" si="20"/>
        <v>0</v>
      </c>
      <c r="P77" s="26"/>
      <c r="Q77" s="26"/>
      <c r="R77" s="26"/>
      <c r="S77" s="47"/>
      <c r="T77" s="47"/>
      <c r="U77" s="48">
        <f t="shared" si="21"/>
        <v>0</v>
      </c>
      <c r="V77" s="26"/>
      <c r="W77" s="26"/>
      <c r="X77" s="26"/>
      <c r="Y77" s="47"/>
      <c r="Z77" s="47"/>
      <c r="AA77" s="48">
        <f t="shared" si="22"/>
        <v>0</v>
      </c>
      <c r="AB77" s="26"/>
      <c r="AC77" s="26"/>
      <c r="AD77" s="26"/>
      <c r="AE77" s="47"/>
      <c r="AF77" s="47"/>
      <c r="AG77" s="48">
        <f t="shared" si="23"/>
        <v>0</v>
      </c>
      <c r="AH77" s="26"/>
      <c r="AI77" s="26"/>
      <c r="AJ77" s="26"/>
      <c r="AK77" s="47"/>
      <c r="AL77" s="47"/>
      <c r="AM77" s="48">
        <f t="shared" si="24"/>
        <v>0</v>
      </c>
      <c r="AN77" s="26"/>
      <c r="AO77" s="26"/>
      <c r="AP77" s="26"/>
      <c r="AQ77" s="47"/>
      <c r="AR77" s="47"/>
      <c r="AS77" s="48">
        <f t="shared" si="25"/>
        <v>0</v>
      </c>
      <c r="AT77" s="26"/>
      <c r="AU77" s="26"/>
      <c r="AV77" s="26"/>
      <c r="AW77" s="47"/>
      <c r="AX77" s="47"/>
      <c r="AY77" s="48">
        <f t="shared" si="26"/>
        <v>0</v>
      </c>
      <c r="AZ77" s="26"/>
      <c r="BA77" s="26"/>
      <c r="BB77" s="26"/>
      <c r="BC77" s="47"/>
      <c r="BD77" s="49"/>
      <c r="BE77" s="48">
        <f t="shared" si="27"/>
        <v>0</v>
      </c>
      <c r="BF77" s="40"/>
    </row>
    <row r="78" spans="1:58" ht="15.75" x14ac:dyDescent="0.25">
      <c r="A78" s="21">
        <f t="shared" si="9"/>
        <v>3</v>
      </c>
      <c r="B78" s="26" t="s">
        <v>80</v>
      </c>
      <c r="C78" s="41" t="s">
        <v>106</v>
      </c>
      <c r="D78" s="26"/>
      <c r="E78" s="26"/>
      <c r="F78" s="26"/>
      <c r="G78" s="47"/>
      <c r="H78" s="47"/>
      <c r="I78" s="48">
        <f t="shared" si="19"/>
        <v>0</v>
      </c>
      <c r="J78" s="26"/>
      <c r="K78" s="26"/>
      <c r="L78" s="26"/>
      <c r="M78" s="47"/>
      <c r="N78" s="47"/>
      <c r="O78" s="48">
        <f t="shared" si="20"/>
        <v>0</v>
      </c>
      <c r="P78" s="26"/>
      <c r="Q78" s="26"/>
      <c r="R78" s="26"/>
      <c r="S78" s="47"/>
      <c r="T78" s="47"/>
      <c r="U78" s="48">
        <f t="shared" si="21"/>
        <v>0</v>
      </c>
      <c r="V78" s="26"/>
      <c r="W78" s="26"/>
      <c r="X78" s="26"/>
      <c r="Y78" s="47"/>
      <c r="Z78" s="47"/>
      <c r="AA78" s="48">
        <f t="shared" si="22"/>
        <v>0</v>
      </c>
      <c r="AB78" s="26"/>
      <c r="AC78" s="26"/>
      <c r="AD78" s="26"/>
      <c r="AE78" s="47"/>
      <c r="AF78" s="47"/>
      <c r="AG78" s="48">
        <f t="shared" si="23"/>
        <v>0</v>
      </c>
      <c r="AH78" s="26"/>
      <c r="AI78" s="26"/>
      <c r="AJ78" s="26"/>
      <c r="AK78" s="47"/>
      <c r="AL78" s="47"/>
      <c r="AM78" s="48">
        <f t="shared" si="24"/>
        <v>0</v>
      </c>
      <c r="AN78" s="26"/>
      <c r="AO78" s="26"/>
      <c r="AP78" s="26"/>
      <c r="AQ78" s="47"/>
      <c r="AR78" s="47"/>
      <c r="AS78" s="48">
        <f t="shared" si="25"/>
        <v>0</v>
      </c>
      <c r="AT78" s="26"/>
      <c r="AU78" s="26"/>
      <c r="AV78" s="26"/>
      <c r="AW78" s="47"/>
      <c r="AX78" s="47"/>
      <c r="AY78" s="48">
        <f t="shared" si="26"/>
        <v>0</v>
      </c>
      <c r="AZ78" s="26"/>
      <c r="BA78" s="26" t="s">
        <v>49</v>
      </c>
      <c r="BB78" s="26"/>
      <c r="BC78" s="47"/>
      <c r="BD78" s="49"/>
      <c r="BE78" s="48">
        <f t="shared" si="27"/>
        <v>1</v>
      </c>
      <c r="BF78" s="40"/>
    </row>
    <row r="79" spans="1:58" ht="15.75" x14ac:dyDescent="0.25">
      <c r="A79" s="21">
        <f t="shared" si="9"/>
        <v>3</v>
      </c>
      <c r="B79" s="26" t="s">
        <v>81</v>
      </c>
      <c r="C79" s="41" t="s">
        <v>106</v>
      </c>
      <c r="D79" s="26"/>
      <c r="E79" s="26"/>
      <c r="F79" s="26"/>
      <c r="G79" s="47"/>
      <c r="H79" s="47"/>
      <c r="I79" s="48">
        <f t="shared" si="19"/>
        <v>0</v>
      </c>
      <c r="J79" s="26"/>
      <c r="K79" s="26"/>
      <c r="L79" s="26"/>
      <c r="M79" s="47"/>
      <c r="N79" s="47"/>
      <c r="O79" s="48">
        <f t="shared" si="20"/>
        <v>0</v>
      </c>
      <c r="P79" s="26"/>
      <c r="Q79" s="26"/>
      <c r="R79" s="26"/>
      <c r="S79" s="47"/>
      <c r="T79" s="47"/>
      <c r="U79" s="48">
        <f t="shared" si="21"/>
        <v>0</v>
      </c>
      <c r="V79" s="26"/>
      <c r="W79" s="26"/>
      <c r="X79" s="26"/>
      <c r="Y79" s="47"/>
      <c r="Z79" s="47"/>
      <c r="AA79" s="48">
        <f t="shared" si="22"/>
        <v>0</v>
      </c>
      <c r="AB79" s="26"/>
      <c r="AC79" s="26"/>
      <c r="AD79" s="26"/>
      <c r="AE79" s="47"/>
      <c r="AF79" s="47"/>
      <c r="AG79" s="48">
        <f t="shared" si="23"/>
        <v>0</v>
      </c>
      <c r="AH79" s="26"/>
      <c r="AI79" s="26"/>
      <c r="AJ79" s="26"/>
      <c r="AK79" s="47"/>
      <c r="AL79" s="47"/>
      <c r="AM79" s="48">
        <f t="shared" si="24"/>
        <v>0</v>
      </c>
      <c r="AN79" s="26"/>
      <c r="AO79" s="26"/>
      <c r="AP79" s="26"/>
      <c r="AQ79" s="47"/>
      <c r="AR79" s="47"/>
      <c r="AS79" s="48">
        <f t="shared" si="25"/>
        <v>0</v>
      </c>
      <c r="AT79" s="26"/>
      <c r="AU79" s="26"/>
      <c r="AV79" s="26"/>
      <c r="AW79" s="47"/>
      <c r="AX79" s="47"/>
      <c r="AY79" s="48">
        <f t="shared" si="26"/>
        <v>0</v>
      </c>
      <c r="AZ79" s="26"/>
      <c r="BA79" s="26"/>
      <c r="BB79" s="26" t="s">
        <v>49</v>
      </c>
      <c r="BC79" s="47"/>
      <c r="BD79" s="49"/>
      <c r="BE79" s="48">
        <f t="shared" si="27"/>
        <v>1</v>
      </c>
      <c r="BF79" s="40" t="s">
        <v>49</v>
      </c>
    </row>
    <row r="80" spans="1:58" ht="15.75" x14ac:dyDescent="0.25">
      <c r="A80" s="21">
        <f t="shared" si="9"/>
        <v>3</v>
      </c>
      <c r="B80" s="26" t="s">
        <v>82</v>
      </c>
      <c r="C80" s="41" t="s">
        <v>106</v>
      </c>
      <c r="D80" s="26"/>
      <c r="E80" s="26"/>
      <c r="F80" s="26"/>
      <c r="G80" s="47"/>
      <c r="H80" s="47"/>
      <c r="I80" s="48">
        <f t="shared" si="19"/>
        <v>0</v>
      </c>
      <c r="J80" s="26"/>
      <c r="K80" s="26"/>
      <c r="L80" s="26"/>
      <c r="M80" s="47"/>
      <c r="N80" s="47"/>
      <c r="O80" s="48">
        <f t="shared" si="20"/>
        <v>0</v>
      </c>
      <c r="P80" s="26"/>
      <c r="Q80" s="26"/>
      <c r="R80" s="26"/>
      <c r="S80" s="47"/>
      <c r="T80" s="47"/>
      <c r="U80" s="48">
        <f t="shared" si="21"/>
        <v>0</v>
      </c>
      <c r="V80" s="26"/>
      <c r="W80" s="26"/>
      <c r="X80" s="26"/>
      <c r="Y80" s="47"/>
      <c r="Z80" s="47"/>
      <c r="AA80" s="48">
        <f t="shared" si="22"/>
        <v>0</v>
      </c>
      <c r="AB80" s="26"/>
      <c r="AC80" s="26"/>
      <c r="AD80" s="26"/>
      <c r="AE80" s="47"/>
      <c r="AF80" s="47"/>
      <c r="AG80" s="48">
        <f t="shared" si="23"/>
        <v>0</v>
      </c>
      <c r="AH80" s="26"/>
      <c r="AI80" s="26"/>
      <c r="AJ80" s="26"/>
      <c r="AK80" s="47"/>
      <c r="AL80" s="47"/>
      <c r="AM80" s="48">
        <f t="shared" si="24"/>
        <v>0</v>
      </c>
      <c r="AN80" s="26"/>
      <c r="AO80" s="26"/>
      <c r="AP80" s="26"/>
      <c r="AQ80" s="47"/>
      <c r="AR80" s="47"/>
      <c r="AS80" s="48">
        <f t="shared" si="25"/>
        <v>0</v>
      </c>
      <c r="AT80" s="26"/>
      <c r="AU80" s="26"/>
      <c r="AV80" s="26"/>
      <c r="AW80" s="47"/>
      <c r="AX80" s="47"/>
      <c r="AY80" s="48">
        <f t="shared" si="26"/>
        <v>0</v>
      </c>
      <c r="AZ80" s="26"/>
      <c r="BA80" s="26"/>
      <c r="BB80" s="26" t="s">
        <v>49</v>
      </c>
      <c r="BC80" s="47"/>
      <c r="BD80" s="49"/>
      <c r="BE80" s="48">
        <f t="shared" si="27"/>
        <v>1</v>
      </c>
      <c r="BF80" s="40"/>
    </row>
    <row r="81" spans="1:58" ht="15.75" x14ac:dyDescent="0.25">
      <c r="A81" s="21">
        <f t="shared" si="9"/>
        <v>3</v>
      </c>
      <c r="B81" s="26" t="s">
        <v>83</v>
      </c>
      <c r="C81" s="41" t="s">
        <v>106</v>
      </c>
      <c r="D81" s="26"/>
      <c r="E81" s="26"/>
      <c r="F81" s="26"/>
      <c r="G81" s="47"/>
      <c r="H81" s="47"/>
      <c r="I81" s="48">
        <f t="shared" si="19"/>
        <v>0</v>
      </c>
      <c r="J81" s="26"/>
      <c r="K81" s="26"/>
      <c r="L81" s="26"/>
      <c r="M81" s="47"/>
      <c r="N81" s="47"/>
      <c r="O81" s="48">
        <f t="shared" si="20"/>
        <v>0</v>
      </c>
      <c r="P81" s="26"/>
      <c r="Q81" s="26"/>
      <c r="R81" s="26"/>
      <c r="S81" s="47"/>
      <c r="T81" s="47"/>
      <c r="U81" s="48">
        <f t="shared" si="21"/>
        <v>0</v>
      </c>
      <c r="V81" s="26"/>
      <c r="W81" s="26"/>
      <c r="X81" s="26"/>
      <c r="Y81" s="47"/>
      <c r="Z81" s="47"/>
      <c r="AA81" s="48">
        <f t="shared" si="22"/>
        <v>0</v>
      </c>
      <c r="AB81" s="26"/>
      <c r="AC81" s="26"/>
      <c r="AD81" s="26"/>
      <c r="AE81" s="47"/>
      <c r="AF81" s="47"/>
      <c r="AG81" s="48">
        <f t="shared" si="23"/>
        <v>0</v>
      </c>
      <c r="AH81" s="26"/>
      <c r="AI81" s="26"/>
      <c r="AJ81" s="26"/>
      <c r="AK81" s="47"/>
      <c r="AL81" s="47"/>
      <c r="AM81" s="48">
        <f t="shared" si="24"/>
        <v>0</v>
      </c>
      <c r="AN81" s="26"/>
      <c r="AO81" s="26"/>
      <c r="AP81" s="26"/>
      <c r="AQ81" s="47"/>
      <c r="AR81" s="47"/>
      <c r="AS81" s="48">
        <f t="shared" si="25"/>
        <v>0</v>
      </c>
      <c r="AT81" s="26"/>
      <c r="AU81" s="26"/>
      <c r="AV81" s="26"/>
      <c r="AW81" s="47"/>
      <c r="AX81" s="47"/>
      <c r="AY81" s="48">
        <f t="shared" si="26"/>
        <v>0</v>
      </c>
      <c r="AZ81" s="26"/>
      <c r="BA81" s="26"/>
      <c r="BB81" s="26"/>
      <c r="BC81" s="47"/>
      <c r="BD81" s="49"/>
      <c r="BE81" s="48">
        <f t="shared" si="27"/>
        <v>0</v>
      </c>
      <c r="BF81" s="40"/>
    </row>
    <row r="82" spans="1:58" ht="15.75" x14ac:dyDescent="0.25">
      <c r="A82" s="21">
        <f t="shared" si="9"/>
        <v>3</v>
      </c>
      <c r="B82" s="26" t="s">
        <v>104</v>
      </c>
      <c r="C82" s="41" t="s">
        <v>106</v>
      </c>
      <c r="D82" s="26"/>
      <c r="E82" s="26"/>
      <c r="F82" s="26"/>
      <c r="G82" s="47"/>
      <c r="H82" s="47"/>
      <c r="I82" s="48">
        <f t="shared" si="19"/>
        <v>0</v>
      </c>
      <c r="J82" s="26"/>
      <c r="K82" s="26"/>
      <c r="L82" s="26"/>
      <c r="M82" s="47"/>
      <c r="N82" s="47"/>
      <c r="O82" s="48">
        <f t="shared" si="20"/>
        <v>0</v>
      </c>
      <c r="P82" s="26"/>
      <c r="Q82" s="26"/>
      <c r="R82" s="26"/>
      <c r="S82" s="47"/>
      <c r="T82" s="47"/>
      <c r="U82" s="48">
        <f t="shared" si="21"/>
        <v>0</v>
      </c>
      <c r="V82" s="26"/>
      <c r="W82" s="26"/>
      <c r="X82" s="26"/>
      <c r="Y82" s="47"/>
      <c r="Z82" s="47"/>
      <c r="AA82" s="48">
        <f t="shared" si="22"/>
        <v>0</v>
      </c>
      <c r="AB82" s="26"/>
      <c r="AC82" s="26"/>
      <c r="AD82" s="26"/>
      <c r="AE82" s="47"/>
      <c r="AF82" s="47"/>
      <c r="AG82" s="48">
        <f t="shared" si="23"/>
        <v>0</v>
      </c>
      <c r="AH82" s="26"/>
      <c r="AI82" s="26"/>
      <c r="AJ82" s="26"/>
      <c r="AK82" s="47"/>
      <c r="AL82" s="47"/>
      <c r="AM82" s="48">
        <f t="shared" si="24"/>
        <v>0</v>
      </c>
      <c r="AN82" s="26"/>
      <c r="AO82" s="26"/>
      <c r="AP82" s="26"/>
      <c r="AQ82" s="47"/>
      <c r="AR82" s="47"/>
      <c r="AS82" s="48">
        <f t="shared" si="25"/>
        <v>0</v>
      </c>
      <c r="AT82" s="26"/>
      <c r="AU82" s="26"/>
      <c r="AV82" s="26"/>
      <c r="AW82" s="47"/>
      <c r="AX82" s="47"/>
      <c r="AY82" s="48">
        <f t="shared" si="26"/>
        <v>0</v>
      </c>
      <c r="AZ82" s="26"/>
      <c r="BA82" s="26"/>
      <c r="BB82" s="26"/>
      <c r="BC82" s="47"/>
      <c r="BD82" s="49"/>
      <c r="BE82" s="48">
        <f t="shared" si="27"/>
        <v>0</v>
      </c>
      <c r="BF82" s="40"/>
    </row>
    <row r="83" spans="1:58" ht="15.75" x14ac:dyDescent="0.25">
      <c r="A83" s="21">
        <f t="shared" si="9"/>
        <v>3</v>
      </c>
      <c r="B83" s="50" t="s">
        <v>84</v>
      </c>
      <c r="C83" s="41" t="s">
        <v>106</v>
      </c>
      <c r="D83" s="52"/>
      <c r="E83" s="52"/>
      <c r="F83" s="52"/>
      <c r="G83" s="53"/>
      <c r="H83" s="53"/>
      <c r="I83" s="48">
        <f t="shared" si="19"/>
        <v>0</v>
      </c>
      <c r="J83" s="52"/>
      <c r="K83" s="52"/>
      <c r="L83" s="52"/>
      <c r="M83" s="53"/>
      <c r="N83" s="53"/>
      <c r="O83" s="48">
        <f t="shared" si="20"/>
        <v>0</v>
      </c>
      <c r="P83" s="52"/>
      <c r="Q83" s="52"/>
      <c r="R83" s="52"/>
      <c r="S83" s="53"/>
      <c r="T83" s="53"/>
      <c r="U83" s="48">
        <f t="shared" si="21"/>
        <v>0</v>
      </c>
      <c r="V83" s="52"/>
      <c r="W83" s="52"/>
      <c r="X83" s="52"/>
      <c r="Y83" s="53"/>
      <c r="Z83" s="53"/>
      <c r="AA83" s="48">
        <f t="shared" si="22"/>
        <v>0</v>
      </c>
      <c r="AB83" s="52"/>
      <c r="AC83" s="52"/>
      <c r="AD83" s="52"/>
      <c r="AE83" s="53"/>
      <c r="AF83" s="53"/>
      <c r="AG83" s="48">
        <f t="shared" si="23"/>
        <v>0</v>
      </c>
      <c r="AH83" s="52"/>
      <c r="AI83" s="52"/>
      <c r="AJ83" s="52"/>
      <c r="AK83" s="53"/>
      <c r="AL83" s="53"/>
      <c r="AM83" s="48">
        <f t="shared" si="24"/>
        <v>0</v>
      </c>
      <c r="AN83" s="52"/>
      <c r="AO83" s="52"/>
      <c r="AP83" s="52"/>
      <c r="AQ83" s="53"/>
      <c r="AR83" s="53"/>
      <c r="AS83" s="48">
        <f t="shared" si="25"/>
        <v>0</v>
      </c>
      <c r="AT83" s="52"/>
      <c r="AU83" s="52"/>
      <c r="AV83" s="52"/>
      <c r="AW83" s="53"/>
      <c r="AX83" s="53"/>
      <c r="AY83" s="48">
        <f t="shared" si="26"/>
        <v>0</v>
      </c>
      <c r="AZ83" s="52"/>
      <c r="BA83" s="52"/>
      <c r="BB83" s="52"/>
      <c r="BC83" s="53"/>
      <c r="BD83" s="54"/>
      <c r="BE83" s="48">
        <f t="shared" si="27"/>
        <v>0</v>
      </c>
      <c r="BF83" s="40"/>
    </row>
    <row r="84" spans="1:58" ht="15.75" x14ac:dyDescent="0.25">
      <c r="A84" s="21">
        <f t="shared" si="9"/>
        <v>3</v>
      </c>
      <c r="B84" s="50"/>
      <c r="C84" s="26" t="s">
        <v>106</v>
      </c>
      <c r="D84" s="26"/>
      <c r="E84" s="26"/>
      <c r="F84" s="26"/>
      <c r="G84" s="47"/>
      <c r="H84" s="53"/>
      <c r="I84" s="48">
        <f t="shared" si="19"/>
        <v>0</v>
      </c>
      <c r="J84" s="26"/>
      <c r="K84" s="26"/>
      <c r="L84" s="26"/>
      <c r="M84" s="47"/>
      <c r="N84" s="53"/>
      <c r="O84" s="48">
        <f t="shared" si="20"/>
        <v>0</v>
      </c>
      <c r="P84" s="26"/>
      <c r="Q84" s="26"/>
      <c r="R84" s="26"/>
      <c r="S84" s="47"/>
      <c r="T84" s="53"/>
      <c r="U84" s="48">
        <f t="shared" si="21"/>
        <v>0</v>
      </c>
      <c r="V84" s="26"/>
      <c r="W84" s="26"/>
      <c r="X84" s="26"/>
      <c r="Y84" s="47"/>
      <c r="Z84" s="53"/>
      <c r="AA84" s="48">
        <f t="shared" si="22"/>
        <v>0</v>
      </c>
      <c r="AB84" s="26"/>
      <c r="AC84" s="26"/>
      <c r="AD84" s="26"/>
      <c r="AE84" s="47"/>
      <c r="AF84" s="53"/>
      <c r="AG84" s="48">
        <f t="shared" si="23"/>
        <v>0</v>
      </c>
      <c r="AH84" s="26"/>
      <c r="AI84" s="26"/>
      <c r="AJ84" s="26"/>
      <c r="AK84" s="47"/>
      <c r="AL84" s="53"/>
      <c r="AM84" s="48">
        <f t="shared" si="24"/>
        <v>0</v>
      </c>
      <c r="AN84" s="26"/>
      <c r="AO84" s="26"/>
      <c r="AP84" s="26"/>
      <c r="AQ84" s="47"/>
      <c r="AR84" s="53"/>
      <c r="AS84" s="48">
        <f t="shared" si="25"/>
        <v>0</v>
      </c>
      <c r="AT84" s="26"/>
      <c r="AU84" s="26"/>
      <c r="AV84" s="26"/>
      <c r="AW84" s="47"/>
      <c r="AX84" s="53"/>
      <c r="AY84" s="48">
        <f t="shared" si="26"/>
        <v>0</v>
      </c>
      <c r="AZ84" s="26"/>
      <c r="BA84" s="26"/>
      <c r="BB84" s="26"/>
      <c r="BC84" s="47"/>
      <c r="BD84" s="54"/>
      <c r="BE84" s="48">
        <f t="shared" si="27"/>
        <v>0</v>
      </c>
      <c r="BF84" s="40"/>
    </row>
    <row r="85" spans="1:58" ht="15.75" x14ac:dyDescent="0.25">
      <c r="A85" s="21">
        <f t="shared" si="9"/>
        <v>3</v>
      </c>
      <c r="B85" s="50"/>
      <c r="C85" s="26" t="s">
        <v>106</v>
      </c>
      <c r="D85" s="26"/>
      <c r="E85" s="26"/>
      <c r="F85" s="26"/>
      <c r="G85" s="47"/>
      <c r="H85" s="53"/>
      <c r="I85" s="48">
        <f t="shared" si="19"/>
        <v>0</v>
      </c>
      <c r="J85" s="26"/>
      <c r="K85" s="26"/>
      <c r="L85" s="26"/>
      <c r="M85" s="47"/>
      <c r="N85" s="53"/>
      <c r="O85" s="48">
        <f t="shared" si="20"/>
        <v>0</v>
      </c>
      <c r="P85" s="26"/>
      <c r="Q85" s="26"/>
      <c r="R85" s="26"/>
      <c r="S85" s="47"/>
      <c r="T85" s="53"/>
      <c r="U85" s="48">
        <f t="shared" si="21"/>
        <v>0</v>
      </c>
      <c r="V85" s="26"/>
      <c r="W85" s="26"/>
      <c r="X85" s="26"/>
      <c r="Y85" s="47"/>
      <c r="Z85" s="53"/>
      <c r="AA85" s="48">
        <f t="shared" si="22"/>
        <v>0</v>
      </c>
      <c r="AB85" s="26"/>
      <c r="AC85" s="26"/>
      <c r="AD85" s="26"/>
      <c r="AE85" s="47"/>
      <c r="AF85" s="53"/>
      <c r="AG85" s="48">
        <f t="shared" si="23"/>
        <v>0</v>
      </c>
      <c r="AH85" s="26"/>
      <c r="AI85" s="26"/>
      <c r="AJ85" s="26"/>
      <c r="AK85" s="47"/>
      <c r="AL85" s="53"/>
      <c r="AM85" s="48">
        <f t="shared" si="24"/>
        <v>0</v>
      </c>
      <c r="AN85" s="26"/>
      <c r="AO85" s="26"/>
      <c r="AP85" s="26"/>
      <c r="AQ85" s="47"/>
      <c r="AR85" s="53"/>
      <c r="AS85" s="48">
        <f t="shared" si="25"/>
        <v>0</v>
      </c>
      <c r="AT85" s="26"/>
      <c r="AU85" s="26"/>
      <c r="AV85" s="26"/>
      <c r="AW85" s="47"/>
      <c r="AX85" s="53"/>
      <c r="AY85" s="48">
        <f t="shared" si="26"/>
        <v>0</v>
      </c>
      <c r="AZ85" s="26"/>
      <c r="BA85" s="26"/>
      <c r="BB85" s="26"/>
      <c r="BC85" s="47"/>
      <c r="BD85" s="54"/>
      <c r="BE85" s="48">
        <f t="shared" si="27"/>
        <v>0</v>
      </c>
      <c r="BF85" s="40"/>
    </row>
    <row r="86" spans="1:58" ht="15.75" x14ac:dyDescent="0.25">
      <c r="A86" s="21">
        <f t="shared" si="9"/>
        <v>3</v>
      </c>
      <c r="B86" s="50"/>
      <c r="C86" s="26" t="s">
        <v>106</v>
      </c>
      <c r="D86" s="26"/>
      <c r="E86" s="26"/>
      <c r="F86" s="26"/>
      <c r="G86" s="47"/>
      <c r="H86" s="53"/>
      <c r="I86" s="48">
        <f t="shared" si="19"/>
        <v>0</v>
      </c>
      <c r="J86" s="26"/>
      <c r="K86" s="26"/>
      <c r="L86" s="26"/>
      <c r="M86" s="47"/>
      <c r="N86" s="53"/>
      <c r="O86" s="48">
        <f t="shared" si="20"/>
        <v>0</v>
      </c>
      <c r="P86" s="26"/>
      <c r="Q86" s="26"/>
      <c r="R86" s="26"/>
      <c r="S86" s="47"/>
      <c r="T86" s="53"/>
      <c r="U86" s="48">
        <f t="shared" si="21"/>
        <v>0</v>
      </c>
      <c r="V86" s="26"/>
      <c r="W86" s="26"/>
      <c r="X86" s="26"/>
      <c r="Y86" s="47"/>
      <c r="Z86" s="53"/>
      <c r="AA86" s="48">
        <f t="shared" si="22"/>
        <v>0</v>
      </c>
      <c r="AB86" s="26"/>
      <c r="AC86" s="26"/>
      <c r="AD86" s="26"/>
      <c r="AE86" s="47"/>
      <c r="AF86" s="53"/>
      <c r="AG86" s="48">
        <f t="shared" si="23"/>
        <v>0</v>
      </c>
      <c r="AH86" s="26"/>
      <c r="AI86" s="26"/>
      <c r="AJ86" s="26"/>
      <c r="AK86" s="47"/>
      <c r="AL86" s="53"/>
      <c r="AM86" s="48">
        <f t="shared" si="24"/>
        <v>0</v>
      </c>
      <c r="AN86" s="26"/>
      <c r="AO86" s="26"/>
      <c r="AP86" s="26"/>
      <c r="AQ86" s="47"/>
      <c r="AR86" s="53"/>
      <c r="AS86" s="48">
        <f t="shared" si="25"/>
        <v>0</v>
      </c>
      <c r="AT86" s="26"/>
      <c r="AU86" s="26"/>
      <c r="AV86" s="26"/>
      <c r="AW86" s="47"/>
      <c r="AX86" s="53"/>
      <c r="AY86" s="48">
        <f t="shared" si="26"/>
        <v>0</v>
      </c>
      <c r="AZ86" s="26"/>
      <c r="BA86" s="26"/>
      <c r="BB86" s="26"/>
      <c r="BC86" s="47"/>
      <c r="BD86" s="54"/>
      <c r="BE86" s="48">
        <f t="shared" si="27"/>
        <v>0</v>
      </c>
      <c r="BF86" s="40"/>
    </row>
    <row r="87" spans="1:58" ht="15.75" x14ac:dyDescent="0.25">
      <c r="A87" s="21">
        <f t="shared" si="9"/>
        <v>3</v>
      </c>
      <c r="B87" s="50"/>
      <c r="C87" s="26" t="s">
        <v>106</v>
      </c>
      <c r="D87" s="26"/>
      <c r="E87" s="26"/>
      <c r="F87" s="26"/>
      <c r="G87" s="47"/>
      <c r="H87" s="53"/>
      <c r="I87" s="48">
        <f t="shared" si="19"/>
        <v>0</v>
      </c>
      <c r="J87" s="26"/>
      <c r="K87" s="26"/>
      <c r="L87" s="26"/>
      <c r="M87" s="47"/>
      <c r="N87" s="53"/>
      <c r="O87" s="48">
        <f t="shared" si="20"/>
        <v>0</v>
      </c>
      <c r="P87" s="26"/>
      <c r="Q87" s="26"/>
      <c r="R87" s="26"/>
      <c r="S87" s="47"/>
      <c r="T87" s="53"/>
      <c r="U87" s="48">
        <f t="shared" si="21"/>
        <v>0</v>
      </c>
      <c r="V87" s="26"/>
      <c r="W87" s="26"/>
      <c r="X87" s="26"/>
      <c r="Y87" s="47"/>
      <c r="Z87" s="53"/>
      <c r="AA87" s="48">
        <f t="shared" si="22"/>
        <v>0</v>
      </c>
      <c r="AB87" s="26"/>
      <c r="AC87" s="26"/>
      <c r="AD87" s="26"/>
      <c r="AE87" s="47"/>
      <c r="AF87" s="53"/>
      <c r="AG87" s="48">
        <f t="shared" si="23"/>
        <v>0</v>
      </c>
      <c r="AH87" s="26"/>
      <c r="AI87" s="26"/>
      <c r="AJ87" s="26"/>
      <c r="AK87" s="47"/>
      <c r="AL87" s="53"/>
      <c r="AM87" s="48">
        <f t="shared" si="24"/>
        <v>0</v>
      </c>
      <c r="AN87" s="26"/>
      <c r="AO87" s="26"/>
      <c r="AP87" s="26"/>
      <c r="AQ87" s="47"/>
      <c r="AR87" s="53"/>
      <c r="AS87" s="48">
        <f t="shared" si="25"/>
        <v>0</v>
      </c>
      <c r="AT87" s="26"/>
      <c r="AU87" s="26"/>
      <c r="AV87" s="26"/>
      <c r="AW87" s="47"/>
      <c r="AX87" s="53"/>
      <c r="AY87" s="48">
        <f t="shared" si="26"/>
        <v>0</v>
      </c>
      <c r="AZ87" s="26"/>
      <c r="BA87" s="26"/>
      <c r="BB87" s="26"/>
      <c r="BC87" s="47"/>
      <c r="BD87" s="54"/>
      <c r="BE87" s="48">
        <f t="shared" si="27"/>
        <v>0</v>
      </c>
      <c r="BF87" s="40"/>
    </row>
    <row r="88" spans="1:58" ht="15.75" x14ac:dyDescent="0.25">
      <c r="A88" s="21">
        <f t="shared" si="9"/>
        <v>3</v>
      </c>
      <c r="B88" s="50"/>
      <c r="C88" s="26" t="s">
        <v>106</v>
      </c>
      <c r="D88" s="26"/>
      <c r="E88" s="26"/>
      <c r="F88" s="26"/>
      <c r="G88" s="47"/>
      <c r="H88" s="53"/>
      <c r="I88" s="48">
        <f t="shared" si="19"/>
        <v>0</v>
      </c>
      <c r="J88" s="26"/>
      <c r="K88" s="26"/>
      <c r="L88" s="26"/>
      <c r="M88" s="47"/>
      <c r="N88" s="53"/>
      <c r="O88" s="48">
        <f t="shared" si="20"/>
        <v>0</v>
      </c>
      <c r="P88" s="26"/>
      <c r="Q88" s="26"/>
      <c r="R88" s="26"/>
      <c r="S88" s="47"/>
      <c r="T88" s="53"/>
      <c r="U88" s="48">
        <f t="shared" si="21"/>
        <v>0</v>
      </c>
      <c r="V88" s="26"/>
      <c r="W88" s="26"/>
      <c r="X88" s="26"/>
      <c r="Y88" s="47"/>
      <c r="Z88" s="53"/>
      <c r="AA88" s="48">
        <f t="shared" si="22"/>
        <v>0</v>
      </c>
      <c r="AB88" s="26"/>
      <c r="AC88" s="26"/>
      <c r="AD88" s="26"/>
      <c r="AE88" s="47"/>
      <c r="AF88" s="53"/>
      <c r="AG88" s="48">
        <f t="shared" si="23"/>
        <v>0</v>
      </c>
      <c r="AH88" s="26"/>
      <c r="AI88" s="26"/>
      <c r="AJ88" s="26"/>
      <c r="AK88" s="47"/>
      <c r="AL88" s="53"/>
      <c r="AM88" s="48">
        <f t="shared" si="24"/>
        <v>0</v>
      </c>
      <c r="AN88" s="26"/>
      <c r="AO88" s="26"/>
      <c r="AP88" s="26"/>
      <c r="AQ88" s="47"/>
      <c r="AR88" s="53"/>
      <c r="AS88" s="48">
        <f t="shared" si="25"/>
        <v>0</v>
      </c>
      <c r="AT88" s="26"/>
      <c r="AU88" s="26"/>
      <c r="AV88" s="26"/>
      <c r="AW88" s="47"/>
      <c r="AX88" s="53"/>
      <c r="AY88" s="48">
        <f t="shared" si="26"/>
        <v>0</v>
      </c>
      <c r="AZ88" s="26"/>
      <c r="BA88" s="26"/>
      <c r="BB88" s="26"/>
      <c r="BC88" s="47"/>
      <c r="BD88" s="54"/>
      <c r="BE88" s="48">
        <f t="shared" si="27"/>
        <v>0</v>
      </c>
      <c r="BF88" s="40"/>
    </row>
    <row r="89" spans="1:58" ht="15.75" x14ac:dyDescent="0.25">
      <c r="A89" s="21">
        <f t="shared" si="9"/>
        <v>3</v>
      </c>
      <c r="B89" s="55"/>
      <c r="C89" s="56"/>
      <c r="D89" s="59"/>
      <c r="E89" s="58"/>
      <c r="F89" s="58"/>
      <c r="G89" s="58"/>
      <c r="H89" s="58"/>
      <c r="I89" s="58">
        <f>SUM(I63:I88)</f>
        <v>4</v>
      </c>
      <c r="J89" s="58"/>
      <c r="K89" s="58"/>
      <c r="L89" s="58"/>
      <c r="M89" s="58"/>
      <c r="N89" s="58"/>
      <c r="O89" s="58">
        <f>SUM(O63:O88)</f>
        <v>2</v>
      </c>
      <c r="P89" s="58"/>
      <c r="Q89" s="58"/>
      <c r="R89" s="58"/>
      <c r="S89" s="58"/>
      <c r="T89" s="58"/>
      <c r="U89" s="58">
        <f>SUM(U63:U88)</f>
        <v>3</v>
      </c>
      <c r="V89" s="58"/>
      <c r="W89" s="58"/>
      <c r="X89" s="58"/>
      <c r="Y89" s="58"/>
      <c r="Z89" s="58"/>
      <c r="AA89" s="58">
        <f>SUM(AA63:AA88)</f>
        <v>3</v>
      </c>
      <c r="AB89" s="58"/>
      <c r="AC89" s="58"/>
      <c r="AD89" s="58"/>
      <c r="AE89" s="58"/>
      <c r="AF89" s="58"/>
      <c r="AG89" s="58">
        <f>SUM(AG63:AG88)</f>
        <v>2</v>
      </c>
      <c r="AH89" s="58"/>
      <c r="AI89" s="58"/>
      <c r="AJ89" s="58"/>
      <c r="AK89" s="58"/>
      <c r="AL89" s="58"/>
      <c r="AM89" s="58">
        <f>SUM(AM63:AM88)</f>
        <v>4</v>
      </c>
      <c r="AN89" s="58"/>
      <c r="AO89" s="58"/>
      <c r="AP89" s="58"/>
      <c r="AQ89" s="58"/>
      <c r="AR89" s="58"/>
      <c r="AS89" s="58">
        <f>SUM(AS63:AS88)</f>
        <v>2</v>
      </c>
      <c r="AT89" s="58"/>
      <c r="AU89" s="58"/>
      <c r="AV89" s="58"/>
      <c r="AW89" s="58"/>
      <c r="AX89" s="58"/>
      <c r="AY89" s="58">
        <f>SUM(AY63:AY88)</f>
        <v>4</v>
      </c>
      <c r="AZ89" s="58"/>
      <c r="BA89" s="58"/>
      <c r="BB89" s="58"/>
      <c r="BC89" s="58"/>
      <c r="BD89" s="58"/>
      <c r="BE89" s="58">
        <f>SUM(BE63:BE88)</f>
        <v>11</v>
      </c>
      <c r="BF89" s="58">
        <f>COUNTIF(BF63:BF88,"*")</f>
        <v>3</v>
      </c>
    </row>
  </sheetData>
  <mergeCells count="17">
    <mergeCell ref="B34:C34"/>
    <mergeCell ref="D34:BE34"/>
    <mergeCell ref="B62:C62"/>
    <mergeCell ref="D62:BE62"/>
    <mergeCell ref="B1:C1"/>
    <mergeCell ref="B3:C3"/>
    <mergeCell ref="D3:I3"/>
    <mergeCell ref="J3:O3"/>
    <mergeCell ref="P3:U3"/>
    <mergeCell ref="V3:AA3"/>
    <mergeCell ref="AB3:AG3"/>
    <mergeCell ref="AH3:AM3"/>
    <mergeCell ref="AN3:AS3"/>
    <mergeCell ref="AT3:AY3"/>
    <mergeCell ref="AZ3:BE3"/>
    <mergeCell ref="B6:C6"/>
    <mergeCell ref="D6:BE6"/>
  </mergeCells>
  <conditionalFormatting sqref="B7:BF89">
    <cfRule type="expression" dxfId="20" priority="1">
      <formula>$A7&gt;$C$2</formula>
    </cfRule>
  </conditionalFormatting>
  <conditionalFormatting sqref="C2">
    <cfRule type="expression" dxfId="19" priority="2">
      <formula>LEN($C$2)=0</formula>
    </cfRule>
  </conditionalFormatting>
  <conditionalFormatting sqref="D34:BE34 D62:BE62 D6:BE6">
    <cfRule type="expression" dxfId="18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600-000000000000}">
      <formula1>0</formula1>
    </dataValidation>
    <dataValidation type="list" allowBlank="1" showErrorMessage="1" sqref="D7:H32 J7:N32 P7:T32 V7:Z32 AB7:AF32 AH7:AL32 AN7:AR32 AT7:AX32 AZ7:BD32 D35:H60 J35:N60 P35:T60 V35:Z60 AB35:AF60 AH35:AL60 AN35:AR60 AT35:AX60 AZ35:BD60 D63:H88 J63:N88 P63:T88 V63:Z88 AB63:AF88 AH63:AL88 AN63:AR88 AT63:AX88 AZ63:BD88" xr:uid="{00000000-0002-0000-0600-000001000000}">
      <formula1>$D$1:$F$1</formula1>
    </dataValidation>
    <dataValidation type="list" allowBlank="1" showErrorMessage="1" sqref="BF7:BF32 BF35:BF60 BF63:BF88" xr:uid="{00000000-0002-0000-0600-000002000000}">
      <formula1>$F$1</formula1>
    </dataValidation>
  </dataValidations>
  <pageMargins left="0.7" right="0.7" top="0.75" bottom="0.75" header="0" footer="0"/>
  <pageSetup paperSize="9" scale="2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F95"/>
  <sheetViews>
    <sheetView view="pageBreakPreview" topLeftCell="A16" zoomScale="60" zoomScaleNormal="100" workbookViewId="0">
      <pane xSplit="3" topLeftCell="D1" activePane="topRight" state="frozen"/>
      <selection pane="topRight" activeCell="E2" sqref="E2"/>
    </sheetView>
  </sheetViews>
  <sheetFormatPr defaultColWidth="11.25" defaultRowHeight="15" customHeight="1" x14ac:dyDescent="0.25"/>
  <cols>
    <col min="1" max="1" width="6.25" hidden="1" customWidth="1"/>
    <col min="2" max="2" width="42" customWidth="1"/>
    <col min="3" max="3" width="12" customWidth="1"/>
    <col min="4" max="57" width="4.7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108</v>
      </c>
      <c r="C2" s="25">
        <v>3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109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109</v>
      </c>
      <c r="D7" s="26"/>
      <c r="E7" s="26" t="s">
        <v>49</v>
      </c>
      <c r="F7" s="26"/>
      <c r="G7" s="47"/>
      <c r="H7" s="47"/>
      <c r="I7" s="48">
        <f t="shared" ref="I7:I34" si="0">COUNTA(D7:H7)</f>
        <v>1</v>
      </c>
      <c r="J7" s="26"/>
      <c r="K7" s="26"/>
      <c r="L7" s="26"/>
      <c r="M7" s="47" t="s">
        <v>49</v>
      </c>
      <c r="N7" s="47"/>
      <c r="O7" s="48">
        <f t="shared" ref="O7:O34" si="1">COUNTA(J7:N7)</f>
        <v>1</v>
      </c>
      <c r="P7" s="26"/>
      <c r="Q7" s="26"/>
      <c r="R7" s="26"/>
      <c r="S7" s="47"/>
      <c r="T7" s="47"/>
      <c r="U7" s="48">
        <f t="shared" ref="U7:U34" si="2">COUNTA(P7:T7)</f>
        <v>0</v>
      </c>
      <c r="V7" s="26"/>
      <c r="W7" s="26"/>
      <c r="X7" s="26"/>
      <c r="Y7" s="47" t="s">
        <v>49</v>
      </c>
      <c r="Z7" s="47"/>
      <c r="AA7" s="48">
        <f t="shared" ref="AA7:AA34" si="3">COUNTA(V7:Z7)</f>
        <v>1</v>
      </c>
      <c r="AB7" s="26"/>
      <c r="AC7" s="26"/>
      <c r="AD7" s="26"/>
      <c r="AE7" s="47"/>
      <c r="AF7" s="47" t="s">
        <v>49</v>
      </c>
      <c r="AG7" s="48">
        <f t="shared" ref="AG7:AG34" si="4">COUNTA(AB7:AF7)</f>
        <v>1</v>
      </c>
      <c r="AH7" s="26"/>
      <c r="AI7" s="26"/>
      <c r="AJ7" s="26"/>
      <c r="AK7" s="47"/>
      <c r="AL7" s="47"/>
      <c r="AM7" s="48">
        <f t="shared" ref="AM7:AM34" si="5">COUNTA(AH7:AL7)</f>
        <v>0</v>
      </c>
      <c r="AN7" s="26" t="s">
        <v>49</v>
      </c>
      <c r="AO7" s="26"/>
      <c r="AP7" s="26"/>
      <c r="AQ7" s="47"/>
      <c r="AR7" s="47"/>
      <c r="AS7" s="48">
        <f t="shared" ref="AS7:AS34" si="6">COUNTA(AN7:AR7)</f>
        <v>1</v>
      </c>
      <c r="AT7" s="26"/>
      <c r="AU7" s="26"/>
      <c r="AV7" s="26" t="s">
        <v>47</v>
      </c>
      <c r="AW7" s="47"/>
      <c r="AX7" s="47"/>
      <c r="AY7" s="48">
        <f t="shared" ref="AY7:AY34" si="7">COUNTA(AT7:AX7)</f>
        <v>1</v>
      </c>
      <c r="AZ7" s="26"/>
      <c r="BA7" s="26" t="s">
        <v>49</v>
      </c>
      <c r="BB7" s="26"/>
      <c r="BC7" s="47"/>
      <c r="BD7" s="49"/>
      <c r="BE7" s="48">
        <f t="shared" ref="BE7:BE22" si="8">COUNTA(AZ7:BD7)</f>
        <v>1</v>
      </c>
      <c r="BF7" s="40"/>
    </row>
    <row r="8" spans="1:58" ht="15.75" x14ac:dyDescent="0.25">
      <c r="A8" s="21">
        <v>1</v>
      </c>
      <c r="B8" s="26" t="s">
        <v>94</v>
      </c>
      <c r="C8" s="41" t="s">
        <v>109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/>
      <c r="Z8" s="47" t="s">
        <v>49</v>
      </c>
      <c r="AA8" s="48">
        <f t="shared" si="3"/>
        <v>1</v>
      </c>
      <c r="AB8" s="26"/>
      <c r="AC8" s="26"/>
      <c r="AD8" s="26"/>
      <c r="AE8" s="47"/>
      <c r="AF8" s="47"/>
      <c r="AG8" s="48">
        <f t="shared" si="4"/>
        <v>0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/>
      <c r="AV8" s="26"/>
      <c r="AW8" s="47"/>
      <c r="AX8" s="47"/>
      <c r="AY8" s="48">
        <f t="shared" si="7"/>
        <v>0</v>
      </c>
      <c r="AZ8" s="26"/>
      <c r="BA8" s="26"/>
      <c r="BB8" s="26" t="s">
        <v>49</v>
      </c>
      <c r="BC8" s="47"/>
      <c r="BD8" s="49"/>
      <c r="BE8" s="48">
        <f t="shared" si="8"/>
        <v>1</v>
      </c>
      <c r="BF8" s="40"/>
    </row>
    <row r="9" spans="1:58" ht="15.75" x14ac:dyDescent="0.25">
      <c r="A9" s="21">
        <v>1</v>
      </c>
      <c r="B9" s="26" t="s">
        <v>74</v>
      </c>
      <c r="C9" s="41" t="s">
        <v>109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109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109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109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110</v>
      </c>
      <c r="C13" s="41" t="s">
        <v>109</v>
      </c>
      <c r="D13" s="26"/>
      <c r="E13" s="26"/>
      <c r="F13" s="26" t="s">
        <v>49</v>
      </c>
      <c r="G13" s="47"/>
      <c r="H13" s="47"/>
      <c r="I13" s="48">
        <f t="shared" si="0"/>
        <v>1</v>
      </c>
      <c r="J13" s="26"/>
      <c r="K13" s="26"/>
      <c r="L13" s="26"/>
      <c r="M13" s="47"/>
      <c r="N13" s="47"/>
      <c r="O13" s="48">
        <f t="shared" si="1"/>
        <v>0</v>
      </c>
      <c r="P13" s="26"/>
      <c r="Q13" s="26" t="s">
        <v>49</v>
      </c>
      <c r="R13" s="26"/>
      <c r="S13" s="47"/>
      <c r="T13" s="47"/>
      <c r="U13" s="48">
        <f t="shared" si="2"/>
        <v>1</v>
      </c>
      <c r="V13" s="26"/>
      <c r="W13" s="26"/>
      <c r="X13" s="26"/>
      <c r="Y13" s="47"/>
      <c r="Z13" s="47"/>
      <c r="AA13" s="48">
        <f t="shared" si="3"/>
        <v>0</v>
      </c>
      <c r="AB13" s="26"/>
      <c r="AC13" s="26"/>
      <c r="AD13" s="26"/>
      <c r="AE13" s="47" t="s">
        <v>49</v>
      </c>
      <c r="AF13" s="47"/>
      <c r="AG13" s="48">
        <f t="shared" si="4"/>
        <v>1</v>
      </c>
      <c r="AH13" s="26"/>
      <c r="AI13" s="26"/>
      <c r="AJ13" s="26"/>
      <c r="AK13" s="47"/>
      <c r="AL13" s="47"/>
      <c r="AM13" s="48">
        <f t="shared" si="5"/>
        <v>0</v>
      </c>
      <c r="AN13" s="26"/>
      <c r="AO13" s="26" t="s">
        <v>49</v>
      </c>
      <c r="AP13" s="26"/>
      <c r="AQ13" s="47"/>
      <c r="AR13" s="47"/>
      <c r="AS13" s="48">
        <f t="shared" si="6"/>
        <v>1</v>
      </c>
      <c r="AT13" s="26"/>
      <c r="AU13" s="26"/>
      <c r="AV13" s="26"/>
      <c r="AW13" s="47" t="s">
        <v>49</v>
      </c>
      <c r="AX13" s="47"/>
      <c r="AY13" s="48">
        <f t="shared" si="7"/>
        <v>1</v>
      </c>
      <c r="AZ13" s="26"/>
      <c r="BA13" s="26" t="s">
        <v>47</v>
      </c>
      <c r="BB13" s="26"/>
      <c r="BC13" s="47"/>
      <c r="BD13" s="49"/>
      <c r="BE13" s="48">
        <f t="shared" si="8"/>
        <v>1</v>
      </c>
      <c r="BF13" s="40" t="s">
        <v>49</v>
      </c>
    </row>
    <row r="14" spans="1:58" ht="15.75" x14ac:dyDescent="0.25">
      <c r="A14" s="21">
        <v>1</v>
      </c>
      <c r="B14" s="26" t="s">
        <v>111</v>
      </c>
      <c r="C14" s="41" t="s">
        <v>109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/>
      <c r="M14" s="47"/>
      <c r="N14" s="47"/>
      <c r="O14" s="48">
        <f t="shared" si="1"/>
        <v>0</v>
      </c>
      <c r="P14" s="26"/>
      <c r="Q14" s="26"/>
      <c r="R14" s="26"/>
      <c r="S14" s="47"/>
      <c r="T14" s="47"/>
      <c r="U14" s="48">
        <f t="shared" si="2"/>
        <v>0</v>
      </c>
      <c r="V14" s="26"/>
      <c r="W14" s="26"/>
      <c r="X14" s="26"/>
      <c r="Y14" s="47"/>
      <c r="Z14" s="47"/>
      <c r="AA14" s="48">
        <f t="shared" si="3"/>
        <v>0</v>
      </c>
      <c r="AB14" s="26"/>
      <c r="AC14" s="26"/>
      <c r="AD14" s="26" t="s">
        <v>49</v>
      </c>
      <c r="AE14" s="47"/>
      <c r="AF14" s="47"/>
      <c r="AG14" s="48">
        <f t="shared" si="4"/>
        <v>1</v>
      </c>
      <c r="AH14" s="26"/>
      <c r="AI14" s="26"/>
      <c r="AJ14" s="26"/>
      <c r="AK14" s="47"/>
      <c r="AL14" s="47"/>
      <c r="AM14" s="48">
        <f t="shared" si="5"/>
        <v>0</v>
      </c>
      <c r="AN14" s="26"/>
      <c r="AO14" s="26"/>
      <c r="AP14" s="26" t="s">
        <v>49</v>
      </c>
      <c r="AQ14" s="47"/>
      <c r="AR14" s="47"/>
      <c r="AS14" s="48">
        <f t="shared" si="6"/>
        <v>1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 t="s">
        <v>49</v>
      </c>
      <c r="BB14" s="26"/>
      <c r="BC14" s="47"/>
      <c r="BD14" s="49"/>
      <c r="BE14" s="48">
        <f t="shared" si="8"/>
        <v>1</v>
      </c>
      <c r="BF14" s="40" t="s">
        <v>49</v>
      </c>
    </row>
    <row r="15" spans="1:58" ht="15.75" x14ac:dyDescent="0.25">
      <c r="A15" s="21">
        <v>1</v>
      </c>
      <c r="B15" s="26" t="s">
        <v>112</v>
      </c>
      <c r="C15" s="41" t="s">
        <v>109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 t="s">
        <v>49</v>
      </c>
      <c r="Y15" s="47"/>
      <c r="Z15" s="47"/>
      <c r="AA15" s="48">
        <f t="shared" si="3"/>
        <v>1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 t="s">
        <v>49</v>
      </c>
      <c r="AX15" s="47"/>
      <c r="AY15" s="48">
        <f t="shared" si="7"/>
        <v>1</v>
      </c>
      <c r="AZ15" s="26"/>
      <c r="BA15" s="26"/>
      <c r="BB15" s="26"/>
      <c r="BC15" s="47"/>
      <c r="BD15" s="49"/>
      <c r="BE15" s="48">
        <f t="shared" si="8"/>
        <v>0</v>
      </c>
      <c r="BF15" s="40" t="s">
        <v>49</v>
      </c>
    </row>
    <row r="16" spans="1:58" ht="15.75" x14ac:dyDescent="0.25">
      <c r="A16" s="21">
        <v>1</v>
      </c>
      <c r="B16" s="26" t="s">
        <v>97</v>
      </c>
      <c r="C16" s="41" t="s">
        <v>109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 t="s">
        <v>47</v>
      </c>
      <c r="AY16" s="48">
        <f t="shared" si="7"/>
        <v>1</v>
      </c>
      <c r="AZ16" s="26"/>
      <c r="BA16" s="26"/>
      <c r="BB16" s="26"/>
      <c r="BC16" s="47"/>
      <c r="BD16" s="49"/>
      <c r="BE16" s="48">
        <f t="shared" si="8"/>
        <v>0</v>
      </c>
      <c r="BF16" s="40"/>
    </row>
    <row r="17" spans="1:58" ht="15.75" x14ac:dyDescent="0.25">
      <c r="A17" s="21">
        <v>1</v>
      </c>
      <c r="B17" s="26" t="s">
        <v>98</v>
      </c>
      <c r="C17" s="41" t="s">
        <v>109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 t="s">
        <v>47</v>
      </c>
      <c r="BB17" s="26"/>
      <c r="BC17" s="47"/>
      <c r="BD17" s="49"/>
      <c r="BE17" s="48">
        <f t="shared" si="8"/>
        <v>1</v>
      </c>
      <c r="BF17" s="40"/>
    </row>
    <row r="18" spans="1:58" ht="15.75" x14ac:dyDescent="0.25">
      <c r="A18" s="21">
        <v>1</v>
      </c>
      <c r="B18" s="26" t="s">
        <v>107</v>
      </c>
      <c r="C18" s="41" t="s">
        <v>109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 t="s">
        <v>47</v>
      </c>
      <c r="BB18" s="26"/>
      <c r="BC18" s="47"/>
      <c r="BD18" s="49"/>
      <c r="BE18" s="48">
        <f t="shared" si="8"/>
        <v>1</v>
      </c>
      <c r="BF18" s="40"/>
    </row>
    <row r="19" spans="1:58" ht="15.75" x14ac:dyDescent="0.25">
      <c r="A19" s="21">
        <v>1</v>
      </c>
      <c r="B19" s="26" t="s">
        <v>99</v>
      </c>
      <c r="C19" s="41" t="s">
        <v>109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7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100</v>
      </c>
      <c r="C20" s="41" t="s">
        <v>109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 t="s">
        <v>47</v>
      </c>
      <c r="AY20" s="48">
        <f t="shared" si="7"/>
        <v>1</v>
      </c>
      <c r="AZ20" s="26"/>
      <c r="BA20" s="26"/>
      <c r="BB20" s="26"/>
      <c r="BC20" s="47"/>
      <c r="BD20" s="49"/>
      <c r="BE20" s="48">
        <f t="shared" si="8"/>
        <v>0</v>
      </c>
      <c r="BF20" s="40" t="s">
        <v>49</v>
      </c>
    </row>
    <row r="21" spans="1:58" ht="15.75" x14ac:dyDescent="0.25">
      <c r="A21" s="21">
        <v>1</v>
      </c>
      <c r="B21" s="26" t="s">
        <v>101</v>
      </c>
      <c r="C21" s="41" t="s">
        <v>109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/>
      <c r="O21" s="48">
        <f t="shared" si="1"/>
        <v>0</v>
      </c>
      <c r="P21" s="26"/>
      <c r="Q21" s="26"/>
      <c r="R21" s="26"/>
      <c r="S21" s="47"/>
      <c r="T21" s="47"/>
      <c r="U21" s="48">
        <f t="shared" si="2"/>
        <v>0</v>
      </c>
      <c r="V21" s="26"/>
      <c r="W21" s="26" t="s">
        <v>49</v>
      </c>
      <c r="X21" s="26"/>
      <c r="Y21" s="47"/>
      <c r="Z21" s="47"/>
      <c r="AA21" s="48">
        <f t="shared" si="3"/>
        <v>1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/>
      <c r="AL21" s="47"/>
      <c r="AM21" s="48">
        <f t="shared" si="5"/>
        <v>0</v>
      </c>
      <c r="AN21" s="26"/>
      <c r="AO21" s="26"/>
      <c r="AP21" s="26"/>
      <c r="AQ21" s="47"/>
      <c r="AR21" s="47"/>
      <c r="AS21" s="48">
        <f t="shared" si="6"/>
        <v>0</v>
      </c>
      <c r="AT21" s="26"/>
      <c r="AU21" s="26"/>
      <c r="AV21" s="26"/>
      <c r="AW21" s="47"/>
      <c r="AX21" s="47"/>
      <c r="AY21" s="48">
        <f t="shared" si="7"/>
        <v>0</v>
      </c>
      <c r="AZ21" s="26" t="s">
        <v>47</v>
      </c>
      <c r="BA21" s="26"/>
      <c r="BB21" s="26"/>
      <c r="BC21" s="47" t="s">
        <v>49</v>
      </c>
      <c r="BD21" s="49"/>
      <c r="BE21" s="48">
        <f t="shared" si="8"/>
        <v>2</v>
      </c>
      <c r="BF21" s="40" t="s">
        <v>49</v>
      </c>
    </row>
    <row r="22" spans="1:58" ht="15.75" x14ac:dyDescent="0.25">
      <c r="A22" s="21">
        <v>1</v>
      </c>
      <c r="B22" s="26" t="s">
        <v>102</v>
      </c>
      <c r="C22" s="41" t="s">
        <v>109</v>
      </c>
      <c r="D22" s="26"/>
      <c r="E22" s="26"/>
      <c r="F22" s="26"/>
      <c r="G22" s="47"/>
      <c r="H22" s="47"/>
      <c r="I22" s="48">
        <f t="shared" si="0"/>
        <v>0</v>
      </c>
      <c r="J22" s="26"/>
      <c r="K22" s="26"/>
      <c r="L22" s="26"/>
      <c r="M22" s="47"/>
      <c r="N22" s="47"/>
      <c r="O22" s="48">
        <f t="shared" si="1"/>
        <v>0</v>
      </c>
      <c r="P22" s="26"/>
      <c r="Q22" s="26"/>
      <c r="R22" s="26"/>
      <c r="S22" s="47"/>
      <c r="T22" s="47"/>
      <c r="U22" s="48">
        <f t="shared" si="2"/>
        <v>0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/>
      <c r="BB22" s="26"/>
      <c r="BC22" s="47"/>
      <c r="BD22" s="49"/>
      <c r="BE22" s="48">
        <f t="shared" si="8"/>
        <v>0</v>
      </c>
      <c r="BF22" s="40"/>
    </row>
    <row r="23" spans="1:58" ht="15.75" x14ac:dyDescent="0.25">
      <c r="A23" s="21">
        <v>1</v>
      </c>
      <c r="B23" s="26" t="s">
        <v>103</v>
      </c>
      <c r="C23" s="41" t="s">
        <v>109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/>
      <c r="BC23" s="47"/>
      <c r="BD23" s="49"/>
      <c r="BE23" s="48">
        <v>1</v>
      </c>
      <c r="BF23" s="40"/>
    </row>
    <row r="24" spans="1:58" ht="15.75" x14ac:dyDescent="0.25">
      <c r="A24" s="21">
        <v>1</v>
      </c>
      <c r="B24" s="26" t="s">
        <v>80</v>
      </c>
      <c r="C24" s="41" t="s">
        <v>109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/>
      <c r="AA24" s="48">
        <f t="shared" si="3"/>
        <v>0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 t="s">
        <v>49</v>
      </c>
      <c r="BB24" s="26"/>
      <c r="BC24" s="47"/>
      <c r="BD24" s="49"/>
      <c r="BE24" s="48">
        <f t="shared" ref="BE24:BE34" si="9">COUNTA(AZ24:BD24)</f>
        <v>1</v>
      </c>
      <c r="BF24" s="40"/>
    </row>
    <row r="25" spans="1:58" ht="15.75" x14ac:dyDescent="0.25">
      <c r="A25" s="21">
        <v>1</v>
      </c>
      <c r="B25" s="26" t="s">
        <v>81</v>
      </c>
      <c r="C25" s="41" t="s">
        <v>109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/>
      <c r="Z25" s="47"/>
      <c r="AA25" s="48">
        <f t="shared" si="3"/>
        <v>0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 t="s">
        <v>49</v>
      </c>
      <c r="BC25" s="47"/>
      <c r="BD25" s="49"/>
      <c r="BE25" s="48">
        <f t="shared" si="9"/>
        <v>1</v>
      </c>
      <c r="BF25" s="40" t="s">
        <v>49</v>
      </c>
    </row>
    <row r="26" spans="1:58" ht="15.75" x14ac:dyDescent="0.25">
      <c r="A26" s="21">
        <v>1</v>
      </c>
      <c r="B26" s="26" t="s">
        <v>82</v>
      </c>
      <c r="C26" s="41" t="s">
        <v>109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/>
      <c r="W26" s="26"/>
      <c r="X26" s="26"/>
      <c r="Y26" s="47"/>
      <c r="Z26" s="47"/>
      <c r="AA26" s="48">
        <f t="shared" si="3"/>
        <v>0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 t="s">
        <v>49</v>
      </c>
      <c r="BC26" s="47"/>
      <c r="BD26" s="49"/>
      <c r="BE26" s="48">
        <f t="shared" si="9"/>
        <v>1</v>
      </c>
      <c r="BF26" s="40"/>
    </row>
    <row r="27" spans="1:58" ht="15.75" x14ac:dyDescent="0.25">
      <c r="A27" s="21">
        <v>1</v>
      </c>
      <c r="B27" s="26" t="s">
        <v>83</v>
      </c>
      <c r="C27" s="41" t="s">
        <v>109</v>
      </c>
      <c r="D27" s="26"/>
      <c r="E27" s="26"/>
      <c r="F27" s="26"/>
      <c r="G27" s="47"/>
      <c r="H27" s="47"/>
      <c r="I27" s="48">
        <f t="shared" si="0"/>
        <v>0</v>
      </c>
      <c r="J27" s="26"/>
      <c r="K27" s="26"/>
      <c r="L27" s="26"/>
      <c r="M27" s="47"/>
      <c r="N27" s="47"/>
      <c r="O27" s="48">
        <f t="shared" si="1"/>
        <v>0</v>
      </c>
      <c r="P27" s="26"/>
      <c r="Q27" s="26"/>
      <c r="R27" s="26"/>
      <c r="S27" s="47"/>
      <c r="T27" s="47"/>
      <c r="U27" s="48">
        <f t="shared" si="2"/>
        <v>0</v>
      </c>
      <c r="V27" s="26"/>
      <c r="W27" s="26"/>
      <c r="X27" s="26"/>
      <c r="Y27" s="47"/>
      <c r="Z27" s="47"/>
      <c r="AA27" s="48">
        <f t="shared" si="3"/>
        <v>0</v>
      </c>
      <c r="AB27" s="26"/>
      <c r="AC27" s="26"/>
      <c r="AD27" s="26"/>
      <c r="AE27" s="47"/>
      <c r="AF27" s="47"/>
      <c r="AG27" s="48">
        <f t="shared" si="4"/>
        <v>0</v>
      </c>
      <c r="AH27" s="26"/>
      <c r="AI27" s="26"/>
      <c r="AJ27" s="26"/>
      <c r="AK27" s="47"/>
      <c r="AL27" s="47"/>
      <c r="AM27" s="48">
        <f t="shared" si="5"/>
        <v>0</v>
      </c>
      <c r="AN27" s="26"/>
      <c r="AO27" s="26"/>
      <c r="AP27" s="26"/>
      <c r="AQ27" s="47"/>
      <c r="AR27" s="47"/>
      <c r="AS27" s="48">
        <f t="shared" si="6"/>
        <v>0</v>
      </c>
      <c r="AT27" s="26"/>
      <c r="AU27" s="26"/>
      <c r="AV27" s="26"/>
      <c r="AW27" s="47"/>
      <c r="AX27" s="47"/>
      <c r="AY27" s="48">
        <f t="shared" si="7"/>
        <v>0</v>
      </c>
      <c r="AZ27" s="26"/>
      <c r="BA27" s="26"/>
      <c r="BB27" s="26"/>
      <c r="BC27" s="47"/>
      <c r="BD27" s="49"/>
      <c r="BE27" s="48">
        <f t="shared" si="9"/>
        <v>0</v>
      </c>
      <c r="BF27" s="40"/>
    </row>
    <row r="28" spans="1:58" ht="15.75" x14ac:dyDescent="0.25">
      <c r="A28" s="21">
        <v>1</v>
      </c>
      <c r="B28" s="26" t="s">
        <v>104</v>
      </c>
      <c r="C28" s="41" t="s">
        <v>109</v>
      </c>
      <c r="D28" s="26"/>
      <c r="E28" s="26"/>
      <c r="F28" s="26"/>
      <c r="G28" s="47"/>
      <c r="H28" s="47"/>
      <c r="I28" s="48">
        <f t="shared" si="0"/>
        <v>0</v>
      </c>
      <c r="J28" s="26"/>
      <c r="K28" s="26"/>
      <c r="L28" s="26"/>
      <c r="M28" s="47"/>
      <c r="N28" s="47"/>
      <c r="O28" s="48">
        <f t="shared" si="1"/>
        <v>0</v>
      </c>
      <c r="P28" s="26"/>
      <c r="Q28" s="26"/>
      <c r="R28" s="26"/>
      <c r="S28" s="47"/>
      <c r="T28" s="47"/>
      <c r="U28" s="48">
        <f t="shared" si="2"/>
        <v>0</v>
      </c>
      <c r="V28" s="26"/>
      <c r="W28" s="26"/>
      <c r="X28" s="26"/>
      <c r="Y28" s="47"/>
      <c r="Z28" s="47"/>
      <c r="AA28" s="48">
        <f t="shared" si="3"/>
        <v>0</v>
      </c>
      <c r="AB28" s="26"/>
      <c r="AC28" s="26"/>
      <c r="AD28" s="26"/>
      <c r="AE28" s="47"/>
      <c r="AF28" s="47"/>
      <c r="AG28" s="48">
        <f t="shared" si="4"/>
        <v>0</v>
      </c>
      <c r="AH28" s="26"/>
      <c r="AI28" s="26"/>
      <c r="AJ28" s="26"/>
      <c r="AK28" s="47"/>
      <c r="AL28" s="47"/>
      <c r="AM28" s="48">
        <f t="shared" si="5"/>
        <v>0</v>
      </c>
      <c r="AN28" s="26"/>
      <c r="AO28" s="26"/>
      <c r="AP28" s="26"/>
      <c r="AQ28" s="47"/>
      <c r="AR28" s="47"/>
      <c r="AS28" s="48">
        <f t="shared" si="6"/>
        <v>0</v>
      </c>
      <c r="AT28" s="26"/>
      <c r="AU28" s="26"/>
      <c r="AV28" s="26"/>
      <c r="AW28" s="47"/>
      <c r="AX28" s="47"/>
      <c r="AY28" s="48">
        <f t="shared" si="7"/>
        <v>0</v>
      </c>
      <c r="AZ28" s="26"/>
      <c r="BA28" s="26"/>
      <c r="BB28" s="26"/>
      <c r="BC28" s="47"/>
      <c r="BD28" s="49"/>
      <c r="BE28" s="48">
        <f t="shared" si="9"/>
        <v>0</v>
      </c>
      <c r="BF28" s="40"/>
    </row>
    <row r="29" spans="1:58" ht="15.75" x14ac:dyDescent="0.25">
      <c r="A29" s="21">
        <v>1</v>
      </c>
      <c r="B29" s="50" t="s">
        <v>84</v>
      </c>
      <c r="C29" s="41" t="s">
        <v>109</v>
      </c>
      <c r="D29" s="52"/>
      <c r="E29" s="52"/>
      <c r="F29" s="52"/>
      <c r="G29" s="53"/>
      <c r="H29" s="53"/>
      <c r="I29" s="48">
        <f t="shared" si="0"/>
        <v>0</v>
      </c>
      <c r="J29" s="52"/>
      <c r="K29" s="52"/>
      <c r="L29" s="52"/>
      <c r="M29" s="53"/>
      <c r="N29" s="53"/>
      <c r="O29" s="48">
        <f t="shared" si="1"/>
        <v>0</v>
      </c>
      <c r="P29" s="52"/>
      <c r="Q29" s="52"/>
      <c r="R29" s="52"/>
      <c r="S29" s="53"/>
      <c r="T29" s="53"/>
      <c r="U29" s="48">
        <f t="shared" si="2"/>
        <v>0</v>
      </c>
      <c r="V29" s="52"/>
      <c r="W29" s="52"/>
      <c r="X29" s="52"/>
      <c r="Y29" s="53"/>
      <c r="Z29" s="53"/>
      <c r="AA29" s="48">
        <f t="shared" si="3"/>
        <v>0</v>
      </c>
      <c r="AB29" s="52"/>
      <c r="AC29" s="52"/>
      <c r="AD29" s="52"/>
      <c r="AE29" s="53"/>
      <c r="AF29" s="53"/>
      <c r="AG29" s="48">
        <f t="shared" si="4"/>
        <v>0</v>
      </c>
      <c r="AH29" s="52"/>
      <c r="AI29" s="52"/>
      <c r="AJ29" s="52"/>
      <c r="AK29" s="53"/>
      <c r="AL29" s="53"/>
      <c r="AM29" s="48">
        <f t="shared" si="5"/>
        <v>0</v>
      </c>
      <c r="AN29" s="52"/>
      <c r="AO29" s="52"/>
      <c r="AP29" s="52"/>
      <c r="AQ29" s="53"/>
      <c r="AR29" s="53"/>
      <c r="AS29" s="48">
        <f t="shared" si="6"/>
        <v>0</v>
      </c>
      <c r="AT29" s="52"/>
      <c r="AU29" s="52"/>
      <c r="AV29" s="52"/>
      <c r="AW29" s="53"/>
      <c r="AX29" s="53"/>
      <c r="AY29" s="48">
        <f t="shared" si="7"/>
        <v>0</v>
      </c>
      <c r="AZ29" s="52"/>
      <c r="BA29" s="52"/>
      <c r="BB29" s="52"/>
      <c r="BC29" s="53"/>
      <c r="BD29" s="54"/>
      <c r="BE29" s="48">
        <f t="shared" si="9"/>
        <v>0</v>
      </c>
      <c r="BF29" s="40"/>
    </row>
    <row r="30" spans="1:58" ht="15.75" x14ac:dyDescent="0.25">
      <c r="A30" s="21">
        <v>1</v>
      </c>
      <c r="B30" s="50"/>
      <c r="C30" s="26" t="s">
        <v>109</v>
      </c>
      <c r="D30" s="26"/>
      <c r="E30" s="26"/>
      <c r="F30" s="26"/>
      <c r="G30" s="47"/>
      <c r="H30" s="47"/>
      <c r="I30" s="48">
        <f t="shared" si="0"/>
        <v>0</v>
      </c>
      <c r="J30" s="26"/>
      <c r="K30" s="26"/>
      <c r="L30" s="26"/>
      <c r="M30" s="47"/>
      <c r="N30" s="47"/>
      <c r="O30" s="48">
        <f t="shared" si="1"/>
        <v>0</v>
      </c>
      <c r="P30" s="26"/>
      <c r="Q30" s="26"/>
      <c r="R30" s="26"/>
      <c r="S30" s="47"/>
      <c r="T30" s="47"/>
      <c r="U30" s="48">
        <f t="shared" si="2"/>
        <v>0</v>
      </c>
      <c r="V30" s="26"/>
      <c r="W30" s="26"/>
      <c r="X30" s="26"/>
      <c r="Y30" s="47"/>
      <c r="Z30" s="47"/>
      <c r="AA30" s="48">
        <f t="shared" si="3"/>
        <v>0</v>
      </c>
      <c r="AB30" s="26"/>
      <c r="AC30" s="26"/>
      <c r="AD30" s="26"/>
      <c r="AE30" s="47"/>
      <c r="AF30" s="47"/>
      <c r="AG30" s="48">
        <f t="shared" si="4"/>
        <v>0</v>
      </c>
      <c r="AH30" s="26"/>
      <c r="AI30" s="26"/>
      <c r="AJ30" s="26"/>
      <c r="AK30" s="47"/>
      <c r="AL30" s="47"/>
      <c r="AM30" s="48">
        <f t="shared" si="5"/>
        <v>0</v>
      </c>
      <c r="AN30" s="26"/>
      <c r="AO30" s="26"/>
      <c r="AP30" s="26"/>
      <c r="AQ30" s="47"/>
      <c r="AR30" s="47"/>
      <c r="AS30" s="48">
        <f t="shared" si="6"/>
        <v>0</v>
      </c>
      <c r="AT30" s="26"/>
      <c r="AU30" s="26"/>
      <c r="AV30" s="26"/>
      <c r="AW30" s="47"/>
      <c r="AX30" s="47"/>
      <c r="AY30" s="48">
        <f t="shared" si="7"/>
        <v>0</v>
      </c>
      <c r="AZ30" s="26"/>
      <c r="BA30" s="26"/>
      <c r="BB30" s="26"/>
      <c r="BC30" s="47"/>
      <c r="BD30" s="47"/>
      <c r="BE30" s="48">
        <f t="shared" si="9"/>
        <v>0</v>
      </c>
      <c r="BF30" s="40"/>
    </row>
    <row r="31" spans="1:58" ht="15.75" x14ac:dyDescent="0.25">
      <c r="A31" s="21">
        <v>1</v>
      </c>
      <c r="B31" s="50"/>
      <c r="C31" s="26" t="s">
        <v>109</v>
      </c>
      <c r="D31" s="26"/>
      <c r="E31" s="26"/>
      <c r="F31" s="26"/>
      <c r="G31" s="47"/>
      <c r="H31" s="47"/>
      <c r="I31" s="48">
        <f t="shared" si="0"/>
        <v>0</v>
      </c>
      <c r="J31" s="26"/>
      <c r="K31" s="26"/>
      <c r="L31" s="26"/>
      <c r="M31" s="47"/>
      <c r="N31" s="47"/>
      <c r="O31" s="48">
        <f t="shared" si="1"/>
        <v>0</v>
      </c>
      <c r="P31" s="26"/>
      <c r="Q31" s="26"/>
      <c r="R31" s="26"/>
      <c r="S31" s="47"/>
      <c r="T31" s="47"/>
      <c r="U31" s="48">
        <f t="shared" si="2"/>
        <v>0</v>
      </c>
      <c r="V31" s="26"/>
      <c r="W31" s="26"/>
      <c r="X31" s="26"/>
      <c r="Y31" s="47"/>
      <c r="Z31" s="47"/>
      <c r="AA31" s="48">
        <f t="shared" si="3"/>
        <v>0</v>
      </c>
      <c r="AB31" s="26"/>
      <c r="AC31" s="26"/>
      <c r="AD31" s="26"/>
      <c r="AE31" s="47"/>
      <c r="AF31" s="47"/>
      <c r="AG31" s="48">
        <f t="shared" si="4"/>
        <v>0</v>
      </c>
      <c r="AH31" s="26"/>
      <c r="AI31" s="26"/>
      <c r="AJ31" s="26"/>
      <c r="AK31" s="47"/>
      <c r="AL31" s="47"/>
      <c r="AM31" s="48">
        <f t="shared" si="5"/>
        <v>0</v>
      </c>
      <c r="AN31" s="26"/>
      <c r="AO31" s="26"/>
      <c r="AP31" s="26"/>
      <c r="AQ31" s="47"/>
      <c r="AR31" s="47"/>
      <c r="AS31" s="48">
        <f t="shared" si="6"/>
        <v>0</v>
      </c>
      <c r="AT31" s="26"/>
      <c r="AU31" s="26"/>
      <c r="AV31" s="26"/>
      <c r="AW31" s="47"/>
      <c r="AX31" s="47"/>
      <c r="AY31" s="48">
        <f t="shared" si="7"/>
        <v>0</v>
      </c>
      <c r="AZ31" s="26"/>
      <c r="BA31" s="26"/>
      <c r="BB31" s="26"/>
      <c r="BC31" s="47"/>
      <c r="BD31" s="47"/>
      <c r="BE31" s="48">
        <f t="shared" si="9"/>
        <v>0</v>
      </c>
      <c r="BF31" s="40"/>
    </row>
    <row r="32" spans="1:58" ht="15.75" x14ac:dyDescent="0.25">
      <c r="A32" s="21">
        <v>1</v>
      </c>
      <c r="B32" s="50"/>
      <c r="C32" s="26" t="s">
        <v>109</v>
      </c>
      <c r="D32" s="26"/>
      <c r="E32" s="26"/>
      <c r="F32" s="26"/>
      <c r="G32" s="47"/>
      <c r="H32" s="47"/>
      <c r="I32" s="48">
        <f t="shared" si="0"/>
        <v>0</v>
      </c>
      <c r="J32" s="26"/>
      <c r="K32" s="26"/>
      <c r="L32" s="26"/>
      <c r="M32" s="47"/>
      <c r="N32" s="47"/>
      <c r="O32" s="48">
        <f t="shared" si="1"/>
        <v>0</v>
      </c>
      <c r="P32" s="26"/>
      <c r="Q32" s="26"/>
      <c r="R32" s="26"/>
      <c r="S32" s="47"/>
      <c r="T32" s="47"/>
      <c r="U32" s="48">
        <f t="shared" si="2"/>
        <v>0</v>
      </c>
      <c r="V32" s="26"/>
      <c r="W32" s="26"/>
      <c r="X32" s="26"/>
      <c r="Y32" s="47"/>
      <c r="Z32" s="47"/>
      <c r="AA32" s="48">
        <f t="shared" si="3"/>
        <v>0</v>
      </c>
      <c r="AB32" s="26"/>
      <c r="AC32" s="26"/>
      <c r="AD32" s="26"/>
      <c r="AE32" s="47"/>
      <c r="AF32" s="47"/>
      <c r="AG32" s="48">
        <f t="shared" si="4"/>
        <v>0</v>
      </c>
      <c r="AH32" s="26"/>
      <c r="AI32" s="26"/>
      <c r="AJ32" s="26"/>
      <c r="AK32" s="47"/>
      <c r="AL32" s="47"/>
      <c r="AM32" s="48">
        <f t="shared" si="5"/>
        <v>0</v>
      </c>
      <c r="AN32" s="26"/>
      <c r="AO32" s="26"/>
      <c r="AP32" s="26"/>
      <c r="AQ32" s="47"/>
      <c r="AR32" s="47"/>
      <c r="AS32" s="48">
        <f t="shared" si="6"/>
        <v>0</v>
      </c>
      <c r="AT32" s="26"/>
      <c r="AU32" s="26"/>
      <c r="AV32" s="26"/>
      <c r="AW32" s="47"/>
      <c r="AX32" s="47"/>
      <c r="AY32" s="48">
        <f t="shared" si="7"/>
        <v>0</v>
      </c>
      <c r="AZ32" s="26"/>
      <c r="BA32" s="26"/>
      <c r="BB32" s="26"/>
      <c r="BC32" s="47"/>
      <c r="BD32" s="47"/>
      <c r="BE32" s="48">
        <f t="shared" si="9"/>
        <v>0</v>
      </c>
      <c r="BF32" s="40"/>
    </row>
    <row r="33" spans="1:58" ht="15.75" x14ac:dyDescent="0.25">
      <c r="A33" s="21">
        <v>1</v>
      </c>
      <c r="B33" s="50"/>
      <c r="C33" s="26" t="s">
        <v>109</v>
      </c>
      <c r="D33" s="26"/>
      <c r="E33" s="26"/>
      <c r="F33" s="26"/>
      <c r="G33" s="47"/>
      <c r="H33" s="47"/>
      <c r="I33" s="48">
        <f t="shared" si="0"/>
        <v>0</v>
      </c>
      <c r="J33" s="26"/>
      <c r="K33" s="26"/>
      <c r="L33" s="26"/>
      <c r="M33" s="47"/>
      <c r="N33" s="47"/>
      <c r="O33" s="48">
        <f t="shared" si="1"/>
        <v>0</v>
      </c>
      <c r="P33" s="26"/>
      <c r="Q33" s="26"/>
      <c r="R33" s="26"/>
      <c r="S33" s="47"/>
      <c r="T33" s="47"/>
      <c r="U33" s="48">
        <f t="shared" si="2"/>
        <v>0</v>
      </c>
      <c r="V33" s="26"/>
      <c r="W33" s="26"/>
      <c r="X33" s="26"/>
      <c r="Y33" s="47"/>
      <c r="Z33" s="47"/>
      <c r="AA33" s="48">
        <f t="shared" si="3"/>
        <v>0</v>
      </c>
      <c r="AB33" s="26"/>
      <c r="AC33" s="26"/>
      <c r="AD33" s="26"/>
      <c r="AE33" s="47"/>
      <c r="AF33" s="47"/>
      <c r="AG33" s="48">
        <f t="shared" si="4"/>
        <v>0</v>
      </c>
      <c r="AH33" s="26"/>
      <c r="AI33" s="26"/>
      <c r="AJ33" s="26"/>
      <c r="AK33" s="47"/>
      <c r="AL33" s="47"/>
      <c r="AM33" s="48">
        <f t="shared" si="5"/>
        <v>0</v>
      </c>
      <c r="AN33" s="26"/>
      <c r="AO33" s="26"/>
      <c r="AP33" s="26"/>
      <c r="AQ33" s="47"/>
      <c r="AR33" s="47"/>
      <c r="AS33" s="48">
        <f t="shared" si="6"/>
        <v>0</v>
      </c>
      <c r="AT33" s="26"/>
      <c r="AU33" s="26"/>
      <c r="AV33" s="26"/>
      <c r="AW33" s="47"/>
      <c r="AX33" s="47"/>
      <c r="AY33" s="48">
        <f t="shared" si="7"/>
        <v>0</v>
      </c>
      <c r="AZ33" s="26"/>
      <c r="BA33" s="26"/>
      <c r="BB33" s="26"/>
      <c r="BC33" s="47"/>
      <c r="BD33" s="47"/>
      <c r="BE33" s="48">
        <f t="shared" si="9"/>
        <v>0</v>
      </c>
      <c r="BF33" s="67"/>
    </row>
    <row r="34" spans="1:58" ht="15.75" x14ac:dyDescent="0.25">
      <c r="A34" s="21">
        <v>1</v>
      </c>
      <c r="B34" s="50"/>
      <c r="C34" s="26" t="s">
        <v>109</v>
      </c>
      <c r="D34" s="26"/>
      <c r="E34" s="26"/>
      <c r="F34" s="26"/>
      <c r="G34" s="47"/>
      <c r="H34" s="47"/>
      <c r="I34" s="48">
        <f t="shared" si="0"/>
        <v>0</v>
      </c>
      <c r="J34" s="26"/>
      <c r="K34" s="26"/>
      <c r="L34" s="26"/>
      <c r="M34" s="47"/>
      <c r="N34" s="47"/>
      <c r="O34" s="48">
        <f t="shared" si="1"/>
        <v>0</v>
      </c>
      <c r="P34" s="26"/>
      <c r="Q34" s="26"/>
      <c r="R34" s="26"/>
      <c r="S34" s="47"/>
      <c r="T34" s="47"/>
      <c r="U34" s="48">
        <f t="shared" si="2"/>
        <v>0</v>
      </c>
      <c r="V34" s="26"/>
      <c r="W34" s="26"/>
      <c r="X34" s="26"/>
      <c r="Y34" s="47"/>
      <c r="Z34" s="47"/>
      <c r="AA34" s="48">
        <f t="shared" si="3"/>
        <v>0</v>
      </c>
      <c r="AB34" s="26"/>
      <c r="AC34" s="26"/>
      <c r="AD34" s="26"/>
      <c r="AE34" s="47"/>
      <c r="AF34" s="47"/>
      <c r="AG34" s="48">
        <f t="shared" si="4"/>
        <v>0</v>
      </c>
      <c r="AH34" s="26"/>
      <c r="AI34" s="26"/>
      <c r="AJ34" s="26"/>
      <c r="AK34" s="47"/>
      <c r="AL34" s="47"/>
      <c r="AM34" s="48">
        <f t="shared" si="5"/>
        <v>0</v>
      </c>
      <c r="AN34" s="26"/>
      <c r="AO34" s="26"/>
      <c r="AP34" s="26"/>
      <c r="AQ34" s="47"/>
      <c r="AR34" s="47"/>
      <c r="AS34" s="48">
        <f t="shared" si="6"/>
        <v>0</v>
      </c>
      <c r="AT34" s="26"/>
      <c r="AU34" s="26"/>
      <c r="AV34" s="26"/>
      <c r="AW34" s="47"/>
      <c r="AX34" s="47"/>
      <c r="AY34" s="48">
        <f t="shared" si="7"/>
        <v>0</v>
      </c>
      <c r="AZ34" s="26"/>
      <c r="BA34" s="26"/>
      <c r="BB34" s="26"/>
      <c r="BC34" s="47"/>
      <c r="BD34" s="47"/>
      <c r="BE34" s="48">
        <f t="shared" si="9"/>
        <v>0</v>
      </c>
      <c r="BF34" s="26"/>
    </row>
    <row r="35" spans="1:58" ht="15.75" x14ac:dyDescent="0.25">
      <c r="A35" s="21">
        <v>1</v>
      </c>
      <c r="B35" s="55"/>
      <c r="C35" s="56"/>
      <c r="D35" s="59"/>
      <c r="E35" s="58"/>
      <c r="F35" s="58"/>
      <c r="G35" s="58"/>
      <c r="H35" s="58"/>
      <c r="I35" s="58">
        <f>SUM(I7:I34)</f>
        <v>3</v>
      </c>
      <c r="J35" s="58"/>
      <c r="K35" s="58"/>
      <c r="L35" s="58"/>
      <c r="M35" s="58"/>
      <c r="N35" s="58"/>
      <c r="O35" s="58">
        <f>SUM(O7:O34)</f>
        <v>1</v>
      </c>
      <c r="P35" s="58"/>
      <c r="Q35" s="58"/>
      <c r="R35" s="58"/>
      <c r="S35" s="58"/>
      <c r="T35" s="58"/>
      <c r="U35" s="58">
        <f>SUM(U7:U34)</f>
        <v>2</v>
      </c>
      <c r="V35" s="58"/>
      <c r="W35" s="58"/>
      <c r="X35" s="58"/>
      <c r="Y35" s="58"/>
      <c r="Z35" s="58"/>
      <c r="AA35" s="58">
        <f>SUM(AA7:AA34)</f>
        <v>4</v>
      </c>
      <c r="AB35" s="58"/>
      <c r="AC35" s="58"/>
      <c r="AD35" s="58"/>
      <c r="AE35" s="58"/>
      <c r="AF35" s="58"/>
      <c r="AG35" s="58">
        <f>SUM(AG7:AG34)</f>
        <v>3</v>
      </c>
      <c r="AH35" s="58"/>
      <c r="AI35" s="58"/>
      <c r="AJ35" s="58"/>
      <c r="AK35" s="58"/>
      <c r="AL35" s="58"/>
      <c r="AM35" s="58">
        <f>SUM(AM7:AM34)</f>
        <v>1</v>
      </c>
      <c r="AN35" s="58"/>
      <c r="AO35" s="58"/>
      <c r="AP35" s="58"/>
      <c r="AQ35" s="58"/>
      <c r="AR35" s="58"/>
      <c r="AS35" s="58">
        <f>SUM(AS7:AS34)</f>
        <v>3</v>
      </c>
      <c r="AT35" s="58"/>
      <c r="AU35" s="58"/>
      <c r="AV35" s="58"/>
      <c r="AW35" s="58"/>
      <c r="AX35" s="58"/>
      <c r="AY35" s="58">
        <f>SUM(AY7:AY34)</f>
        <v>5</v>
      </c>
      <c r="AZ35" s="58"/>
      <c r="BA35" s="58"/>
      <c r="BB35" s="58"/>
      <c r="BC35" s="58"/>
      <c r="BD35" s="58"/>
      <c r="BE35" s="58">
        <f>SUM(BE7:BE34)</f>
        <v>13</v>
      </c>
      <c r="BF35" s="58">
        <f>COUNTIF(BF7:BF34,"*")</f>
        <v>7</v>
      </c>
    </row>
    <row r="36" spans="1:58" ht="15.75" x14ac:dyDescent="0.25">
      <c r="A36" s="21">
        <f t="shared" ref="A36:A95" si="10">A6+1</f>
        <v>2</v>
      </c>
      <c r="B36" s="80" t="str">
        <f>"Буква (или иное название) класса "&amp;A36&amp;":"</f>
        <v>Буква (или иное название) класса 2:</v>
      </c>
      <c r="C36" s="90"/>
      <c r="D36" s="85" t="s">
        <v>85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64"/>
    </row>
    <row r="37" spans="1:58" ht="15.75" x14ac:dyDescent="0.25">
      <c r="A37" s="21">
        <f t="shared" si="10"/>
        <v>2</v>
      </c>
      <c r="B37" s="26" t="s">
        <v>72</v>
      </c>
      <c r="C37" s="41" t="s">
        <v>109</v>
      </c>
      <c r="D37" s="26"/>
      <c r="E37" s="26" t="s">
        <v>49</v>
      </c>
      <c r="F37" s="26"/>
      <c r="G37" s="47"/>
      <c r="H37" s="47"/>
      <c r="I37" s="48">
        <f t="shared" ref="I37:I64" si="11">COUNTA(D37:H37)</f>
        <v>1</v>
      </c>
      <c r="J37" s="26"/>
      <c r="K37" s="26"/>
      <c r="L37" s="26"/>
      <c r="M37" s="47" t="s">
        <v>49</v>
      </c>
      <c r="N37" s="47"/>
      <c r="O37" s="48">
        <f t="shared" ref="O37:O64" si="12">COUNTA(J37:N37)</f>
        <v>1</v>
      </c>
      <c r="P37" s="26"/>
      <c r="Q37" s="26"/>
      <c r="R37" s="26"/>
      <c r="S37" s="47"/>
      <c r="T37" s="47"/>
      <c r="U37" s="48">
        <f t="shared" ref="U37:U64" si="13">COUNTA(P37:T37)</f>
        <v>0</v>
      </c>
      <c r="V37" s="26"/>
      <c r="W37" s="26"/>
      <c r="X37" s="26"/>
      <c r="Y37" s="47" t="s">
        <v>49</v>
      </c>
      <c r="Z37" s="47"/>
      <c r="AA37" s="48">
        <f t="shared" ref="AA37:AA64" si="14">COUNTA(V37:Z37)</f>
        <v>1</v>
      </c>
      <c r="AB37" s="26"/>
      <c r="AC37" s="26"/>
      <c r="AD37" s="26"/>
      <c r="AE37" s="47"/>
      <c r="AF37" s="47" t="s">
        <v>49</v>
      </c>
      <c r="AG37" s="48">
        <f t="shared" ref="AG37:AG64" si="15">COUNTA(AB37:AF37)</f>
        <v>1</v>
      </c>
      <c r="AH37" s="26"/>
      <c r="AI37" s="26"/>
      <c r="AJ37" s="26"/>
      <c r="AK37" s="47"/>
      <c r="AL37" s="47"/>
      <c r="AM37" s="48">
        <f t="shared" ref="AM37:AM64" si="16">COUNTA(AH37:AL37)</f>
        <v>0</v>
      </c>
      <c r="AN37" s="26" t="s">
        <v>49</v>
      </c>
      <c r="AO37" s="26"/>
      <c r="AP37" s="26"/>
      <c r="AQ37" s="47"/>
      <c r="AR37" s="47"/>
      <c r="AS37" s="48">
        <f t="shared" ref="AS37:AS64" si="17">COUNTA(AN37:AR37)</f>
        <v>1</v>
      </c>
      <c r="AT37" s="26"/>
      <c r="AU37" s="26"/>
      <c r="AV37" s="26" t="s">
        <v>47</v>
      </c>
      <c r="AW37" s="47"/>
      <c r="AX37" s="47"/>
      <c r="AY37" s="48">
        <f t="shared" ref="AY37:AY64" si="18">COUNTA(AT37:AX37)</f>
        <v>1</v>
      </c>
      <c r="AZ37" s="26"/>
      <c r="BA37" s="26" t="s">
        <v>49</v>
      </c>
      <c r="BB37" s="26"/>
      <c r="BC37" s="47"/>
      <c r="BD37" s="49"/>
      <c r="BE37" s="48">
        <f t="shared" ref="BE37:BE64" si="19">COUNTA(AZ37:BD37)</f>
        <v>1</v>
      </c>
      <c r="BF37" s="40"/>
    </row>
    <row r="38" spans="1:58" ht="15.75" x14ac:dyDescent="0.25">
      <c r="A38" s="21">
        <f t="shared" si="10"/>
        <v>2</v>
      </c>
      <c r="B38" s="26" t="s">
        <v>94</v>
      </c>
      <c r="C38" s="41" t="s">
        <v>109</v>
      </c>
      <c r="D38" s="26"/>
      <c r="E38" s="26"/>
      <c r="F38" s="26"/>
      <c r="G38" s="47"/>
      <c r="H38" s="47"/>
      <c r="I38" s="48">
        <f t="shared" si="11"/>
        <v>0</v>
      </c>
      <c r="J38" s="26"/>
      <c r="K38" s="26"/>
      <c r="L38" s="26"/>
      <c r="M38" s="47"/>
      <c r="N38" s="47"/>
      <c r="O38" s="48">
        <f t="shared" si="12"/>
        <v>0</v>
      </c>
      <c r="P38" s="26"/>
      <c r="Q38" s="26"/>
      <c r="R38" s="26"/>
      <c r="S38" s="47"/>
      <c r="T38" s="47"/>
      <c r="U38" s="48">
        <f t="shared" si="13"/>
        <v>0</v>
      </c>
      <c r="V38" s="26"/>
      <c r="W38" s="26"/>
      <c r="X38" s="26"/>
      <c r="Y38" s="47"/>
      <c r="Z38" s="47" t="s">
        <v>49</v>
      </c>
      <c r="AA38" s="48">
        <f t="shared" si="14"/>
        <v>1</v>
      </c>
      <c r="AB38" s="26"/>
      <c r="AC38" s="26"/>
      <c r="AD38" s="26"/>
      <c r="AE38" s="47"/>
      <c r="AF38" s="47"/>
      <c r="AG38" s="48">
        <f t="shared" si="15"/>
        <v>0</v>
      </c>
      <c r="AH38" s="26"/>
      <c r="AI38" s="26"/>
      <c r="AJ38" s="26"/>
      <c r="AK38" s="47"/>
      <c r="AL38" s="47"/>
      <c r="AM38" s="48">
        <f t="shared" si="16"/>
        <v>0</v>
      </c>
      <c r="AN38" s="26"/>
      <c r="AO38" s="26"/>
      <c r="AP38" s="26"/>
      <c r="AQ38" s="47"/>
      <c r="AR38" s="47"/>
      <c r="AS38" s="48">
        <f t="shared" si="17"/>
        <v>0</v>
      </c>
      <c r="AT38" s="26"/>
      <c r="AU38" s="26"/>
      <c r="AV38" s="26"/>
      <c r="AW38" s="47"/>
      <c r="AX38" s="47"/>
      <c r="AY38" s="48">
        <f t="shared" si="18"/>
        <v>0</v>
      </c>
      <c r="AZ38" s="26"/>
      <c r="BA38" s="26"/>
      <c r="BB38" s="26" t="s">
        <v>49</v>
      </c>
      <c r="BC38" s="47"/>
      <c r="BD38" s="49"/>
      <c r="BE38" s="48">
        <f t="shared" si="19"/>
        <v>1</v>
      </c>
      <c r="BF38" s="40"/>
    </row>
    <row r="39" spans="1:58" ht="15.75" x14ac:dyDescent="0.25">
      <c r="A39" s="21">
        <f t="shared" si="10"/>
        <v>2</v>
      </c>
      <c r="B39" s="26" t="s">
        <v>74</v>
      </c>
      <c r="C39" s="41" t="s">
        <v>109</v>
      </c>
      <c r="D39" s="26"/>
      <c r="E39" s="26"/>
      <c r="F39" s="26"/>
      <c r="G39" s="47"/>
      <c r="H39" s="47"/>
      <c r="I39" s="48">
        <f t="shared" si="11"/>
        <v>0</v>
      </c>
      <c r="J39" s="26"/>
      <c r="K39" s="26"/>
      <c r="L39" s="26"/>
      <c r="M39" s="47"/>
      <c r="N39" s="47"/>
      <c r="O39" s="48">
        <f t="shared" si="12"/>
        <v>0</v>
      </c>
      <c r="P39" s="26"/>
      <c r="Q39" s="26"/>
      <c r="R39" s="26"/>
      <c r="S39" s="47"/>
      <c r="T39" s="47"/>
      <c r="U39" s="48">
        <f t="shared" si="13"/>
        <v>0</v>
      </c>
      <c r="V39" s="26"/>
      <c r="W39" s="26"/>
      <c r="X39" s="26"/>
      <c r="Y39" s="47"/>
      <c r="Z39" s="47"/>
      <c r="AA39" s="48">
        <f t="shared" si="14"/>
        <v>0</v>
      </c>
      <c r="AB39" s="26"/>
      <c r="AC39" s="26"/>
      <c r="AD39" s="26"/>
      <c r="AE39" s="47"/>
      <c r="AF39" s="47"/>
      <c r="AG39" s="48">
        <f t="shared" si="15"/>
        <v>0</v>
      </c>
      <c r="AH39" s="26"/>
      <c r="AI39" s="26"/>
      <c r="AJ39" s="26"/>
      <c r="AK39" s="47"/>
      <c r="AL39" s="47"/>
      <c r="AM39" s="48">
        <f t="shared" si="16"/>
        <v>0</v>
      </c>
      <c r="AN39" s="26"/>
      <c r="AO39" s="26"/>
      <c r="AP39" s="26"/>
      <c r="AQ39" s="47"/>
      <c r="AR39" s="47"/>
      <c r="AS39" s="48">
        <f t="shared" si="17"/>
        <v>0</v>
      </c>
      <c r="AT39" s="26"/>
      <c r="AU39" s="26"/>
      <c r="AV39" s="26"/>
      <c r="AW39" s="47"/>
      <c r="AX39" s="47"/>
      <c r="AY39" s="48">
        <f t="shared" si="18"/>
        <v>0</v>
      </c>
      <c r="AZ39" s="26"/>
      <c r="BA39" s="26"/>
      <c r="BB39" s="26"/>
      <c r="BC39" s="47"/>
      <c r="BD39" s="49"/>
      <c r="BE39" s="48">
        <f t="shared" si="19"/>
        <v>0</v>
      </c>
      <c r="BF39" s="40"/>
    </row>
    <row r="40" spans="1:58" ht="15.75" x14ac:dyDescent="0.25">
      <c r="A40" s="21">
        <f t="shared" si="10"/>
        <v>2</v>
      </c>
      <c r="B40" s="26" t="s">
        <v>95</v>
      </c>
      <c r="C40" s="41" t="s">
        <v>109</v>
      </c>
      <c r="D40" s="26"/>
      <c r="E40" s="26"/>
      <c r="F40" s="26"/>
      <c r="G40" s="47"/>
      <c r="H40" s="47"/>
      <c r="I40" s="48">
        <f t="shared" si="11"/>
        <v>0</v>
      </c>
      <c r="J40" s="26"/>
      <c r="K40" s="26"/>
      <c r="L40" s="26"/>
      <c r="M40" s="47"/>
      <c r="N40" s="47"/>
      <c r="O40" s="48">
        <f t="shared" si="12"/>
        <v>0</v>
      </c>
      <c r="P40" s="26"/>
      <c r="Q40" s="26"/>
      <c r="R40" s="26"/>
      <c r="S40" s="47"/>
      <c r="T40" s="47"/>
      <c r="U40" s="48">
        <f t="shared" si="13"/>
        <v>0</v>
      </c>
      <c r="V40" s="26"/>
      <c r="W40" s="26"/>
      <c r="X40" s="26"/>
      <c r="Y40" s="47"/>
      <c r="Z40" s="47"/>
      <c r="AA40" s="48">
        <f t="shared" si="14"/>
        <v>0</v>
      </c>
      <c r="AB40" s="26"/>
      <c r="AC40" s="26"/>
      <c r="AD40" s="26"/>
      <c r="AE40" s="47"/>
      <c r="AF40" s="47"/>
      <c r="AG40" s="48">
        <f t="shared" si="15"/>
        <v>0</v>
      </c>
      <c r="AH40" s="26"/>
      <c r="AI40" s="26"/>
      <c r="AJ40" s="26"/>
      <c r="AK40" s="47"/>
      <c r="AL40" s="47"/>
      <c r="AM40" s="48">
        <f t="shared" si="16"/>
        <v>0</v>
      </c>
      <c r="AN40" s="26"/>
      <c r="AO40" s="26"/>
      <c r="AP40" s="26"/>
      <c r="AQ40" s="47"/>
      <c r="AR40" s="47"/>
      <c r="AS40" s="48">
        <f t="shared" si="17"/>
        <v>0</v>
      </c>
      <c r="AT40" s="26"/>
      <c r="AU40" s="26"/>
      <c r="AV40" s="26"/>
      <c r="AW40" s="47"/>
      <c r="AX40" s="47"/>
      <c r="AY40" s="48">
        <f t="shared" si="18"/>
        <v>0</v>
      </c>
      <c r="AZ40" s="26"/>
      <c r="BA40" s="26"/>
      <c r="BB40" s="26"/>
      <c r="BC40" s="47"/>
      <c r="BD40" s="49"/>
      <c r="BE40" s="48">
        <f t="shared" si="19"/>
        <v>0</v>
      </c>
      <c r="BF40" s="40"/>
    </row>
    <row r="41" spans="1:58" ht="15.75" x14ac:dyDescent="0.25">
      <c r="A41" s="21">
        <f t="shared" si="10"/>
        <v>2</v>
      </c>
      <c r="B41" s="26" t="s">
        <v>76</v>
      </c>
      <c r="C41" s="41" t="s">
        <v>109</v>
      </c>
      <c r="D41" s="26"/>
      <c r="E41" s="26"/>
      <c r="F41" s="26"/>
      <c r="G41" s="47" t="s">
        <v>49</v>
      </c>
      <c r="H41" s="47"/>
      <c r="I41" s="48">
        <f t="shared" si="11"/>
        <v>1</v>
      </c>
      <c r="J41" s="26"/>
      <c r="K41" s="26"/>
      <c r="L41" s="26"/>
      <c r="M41" s="47"/>
      <c r="N41" s="47"/>
      <c r="O41" s="48">
        <f t="shared" si="12"/>
        <v>0</v>
      </c>
      <c r="P41" s="26"/>
      <c r="Q41" s="26"/>
      <c r="R41" s="26"/>
      <c r="S41" s="47" t="s">
        <v>49</v>
      </c>
      <c r="T41" s="47"/>
      <c r="U41" s="48">
        <f t="shared" si="13"/>
        <v>1</v>
      </c>
      <c r="V41" s="26"/>
      <c r="W41" s="26"/>
      <c r="X41" s="26"/>
      <c r="Y41" s="47"/>
      <c r="Z41" s="47"/>
      <c r="AA41" s="48">
        <f t="shared" si="14"/>
        <v>0</v>
      </c>
      <c r="AB41" s="26"/>
      <c r="AC41" s="26"/>
      <c r="AD41" s="26"/>
      <c r="AE41" s="47"/>
      <c r="AF41" s="47"/>
      <c r="AG41" s="48">
        <f t="shared" si="15"/>
        <v>0</v>
      </c>
      <c r="AH41" s="26"/>
      <c r="AI41" s="26"/>
      <c r="AJ41" s="26"/>
      <c r="AK41" s="47" t="s">
        <v>49</v>
      </c>
      <c r="AL41" s="47"/>
      <c r="AM41" s="48">
        <f t="shared" si="16"/>
        <v>1</v>
      </c>
      <c r="AN41" s="26"/>
      <c r="AO41" s="26"/>
      <c r="AP41" s="26"/>
      <c r="AQ41" s="47"/>
      <c r="AR41" s="47"/>
      <c r="AS41" s="48">
        <f t="shared" si="17"/>
        <v>0</v>
      </c>
      <c r="AT41" s="26"/>
      <c r="AU41" s="26"/>
      <c r="AV41" s="26"/>
      <c r="AW41" s="47"/>
      <c r="AX41" s="47"/>
      <c r="AY41" s="48">
        <f t="shared" si="18"/>
        <v>0</v>
      </c>
      <c r="AZ41" s="26"/>
      <c r="BA41" s="26"/>
      <c r="BB41" s="26" t="s">
        <v>49</v>
      </c>
      <c r="BC41" s="47"/>
      <c r="BD41" s="49"/>
      <c r="BE41" s="48">
        <f t="shared" si="19"/>
        <v>1</v>
      </c>
      <c r="BF41" s="40"/>
    </row>
    <row r="42" spans="1:58" ht="15.75" x14ac:dyDescent="0.25">
      <c r="A42" s="21">
        <f t="shared" si="10"/>
        <v>2</v>
      </c>
      <c r="B42" s="26" t="s">
        <v>96</v>
      </c>
      <c r="C42" s="41" t="s">
        <v>109</v>
      </c>
      <c r="D42" s="26"/>
      <c r="E42" s="26"/>
      <c r="F42" s="26"/>
      <c r="G42" s="47"/>
      <c r="H42" s="47"/>
      <c r="I42" s="48">
        <f t="shared" si="11"/>
        <v>0</v>
      </c>
      <c r="J42" s="26"/>
      <c r="K42" s="26"/>
      <c r="L42" s="26"/>
      <c r="M42" s="47"/>
      <c r="N42" s="47"/>
      <c r="O42" s="48">
        <f t="shared" si="12"/>
        <v>0</v>
      </c>
      <c r="P42" s="26"/>
      <c r="Q42" s="26"/>
      <c r="R42" s="26"/>
      <c r="S42" s="47"/>
      <c r="T42" s="47"/>
      <c r="U42" s="48">
        <f t="shared" si="13"/>
        <v>0</v>
      </c>
      <c r="V42" s="26"/>
      <c r="W42" s="26"/>
      <c r="X42" s="26"/>
      <c r="Y42" s="47"/>
      <c r="Z42" s="47"/>
      <c r="AA42" s="48">
        <f t="shared" si="14"/>
        <v>0</v>
      </c>
      <c r="AB42" s="26"/>
      <c r="AC42" s="26"/>
      <c r="AD42" s="26"/>
      <c r="AE42" s="47"/>
      <c r="AF42" s="47"/>
      <c r="AG42" s="48">
        <f t="shared" si="15"/>
        <v>0</v>
      </c>
      <c r="AH42" s="26"/>
      <c r="AI42" s="26"/>
      <c r="AJ42" s="26"/>
      <c r="AK42" s="47"/>
      <c r="AL42" s="47"/>
      <c r="AM42" s="48">
        <f t="shared" si="16"/>
        <v>0</v>
      </c>
      <c r="AN42" s="26"/>
      <c r="AO42" s="26"/>
      <c r="AP42" s="26"/>
      <c r="AQ42" s="47"/>
      <c r="AR42" s="47"/>
      <c r="AS42" s="48">
        <f t="shared" si="17"/>
        <v>0</v>
      </c>
      <c r="AT42" s="26"/>
      <c r="AU42" s="26"/>
      <c r="AV42" s="26"/>
      <c r="AW42" s="47"/>
      <c r="AX42" s="47"/>
      <c r="AY42" s="48">
        <f t="shared" si="18"/>
        <v>0</v>
      </c>
      <c r="AZ42" s="26"/>
      <c r="BA42" s="26"/>
      <c r="BB42" s="26"/>
      <c r="BC42" s="47"/>
      <c r="BD42" s="49"/>
      <c r="BE42" s="48">
        <f t="shared" si="19"/>
        <v>0</v>
      </c>
      <c r="BF42" s="40"/>
    </row>
    <row r="43" spans="1:58" ht="15.75" x14ac:dyDescent="0.25">
      <c r="A43" s="21">
        <f t="shared" si="10"/>
        <v>2</v>
      </c>
      <c r="B43" s="26" t="s">
        <v>110</v>
      </c>
      <c r="C43" s="41" t="s">
        <v>109</v>
      </c>
      <c r="D43" s="26"/>
      <c r="E43" s="26"/>
      <c r="F43" s="26" t="s">
        <v>49</v>
      </c>
      <c r="G43" s="47"/>
      <c r="H43" s="47"/>
      <c r="I43" s="48">
        <f t="shared" si="11"/>
        <v>1</v>
      </c>
      <c r="J43" s="26"/>
      <c r="K43" s="26"/>
      <c r="L43" s="26"/>
      <c r="M43" s="47"/>
      <c r="N43" s="47"/>
      <c r="O43" s="48">
        <f t="shared" si="12"/>
        <v>0</v>
      </c>
      <c r="P43" s="26"/>
      <c r="Q43" s="26" t="s">
        <v>49</v>
      </c>
      <c r="R43" s="26"/>
      <c r="S43" s="47"/>
      <c r="T43" s="47"/>
      <c r="U43" s="48">
        <f t="shared" si="13"/>
        <v>1</v>
      </c>
      <c r="V43" s="26"/>
      <c r="W43" s="26"/>
      <c r="X43" s="26"/>
      <c r="Y43" s="47"/>
      <c r="Z43" s="47"/>
      <c r="AA43" s="48">
        <f t="shared" si="14"/>
        <v>0</v>
      </c>
      <c r="AB43" s="26"/>
      <c r="AC43" s="26"/>
      <c r="AD43" s="26"/>
      <c r="AE43" s="47" t="s">
        <v>49</v>
      </c>
      <c r="AF43" s="47"/>
      <c r="AG43" s="48">
        <f t="shared" si="15"/>
        <v>1</v>
      </c>
      <c r="AH43" s="26"/>
      <c r="AI43" s="26"/>
      <c r="AJ43" s="26"/>
      <c r="AK43" s="47"/>
      <c r="AL43" s="47"/>
      <c r="AM43" s="48">
        <f t="shared" si="16"/>
        <v>0</v>
      </c>
      <c r="AN43" s="26"/>
      <c r="AO43" s="26" t="s">
        <v>49</v>
      </c>
      <c r="AP43" s="26"/>
      <c r="AQ43" s="47"/>
      <c r="AR43" s="47"/>
      <c r="AS43" s="48">
        <f t="shared" si="17"/>
        <v>1</v>
      </c>
      <c r="AT43" s="26"/>
      <c r="AU43" s="26"/>
      <c r="AV43" s="26"/>
      <c r="AW43" s="47" t="s">
        <v>49</v>
      </c>
      <c r="AX43" s="47"/>
      <c r="AY43" s="48">
        <f t="shared" si="18"/>
        <v>1</v>
      </c>
      <c r="AZ43" s="26"/>
      <c r="BA43" s="26" t="s">
        <v>47</v>
      </c>
      <c r="BB43" s="26"/>
      <c r="BC43" s="47"/>
      <c r="BD43" s="49"/>
      <c r="BE43" s="48">
        <f t="shared" si="19"/>
        <v>1</v>
      </c>
      <c r="BF43" s="40" t="s">
        <v>49</v>
      </c>
    </row>
    <row r="44" spans="1:58" ht="15.75" x14ac:dyDescent="0.25">
      <c r="A44" s="21">
        <f t="shared" si="10"/>
        <v>2</v>
      </c>
      <c r="B44" s="26" t="s">
        <v>111</v>
      </c>
      <c r="C44" s="41" t="s">
        <v>109</v>
      </c>
      <c r="D44" s="26"/>
      <c r="E44" s="26"/>
      <c r="F44" s="26"/>
      <c r="G44" s="47"/>
      <c r="H44" s="47"/>
      <c r="I44" s="48">
        <f t="shared" si="11"/>
        <v>0</v>
      </c>
      <c r="J44" s="26"/>
      <c r="K44" s="26"/>
      <c r="L44" s="26"/>
      <c r="M44" s="47"/>
      <c r="N44" s="47"/>
      <c r="O44" s="48">
        <f t="shared" si="12"/>
        <v>0</v>
      </c>
      <c r="P44" s="26"/>
      <c r="Q44" s="26"/>
      <c r="R44" s="26"/>
      <c r="S44" s="47"/>
      <c r="T44" s="47"/>
      <c r="U44" s="48">
        <f t="shared" si="13"/>
        <v>0</v>
      </c>
      <c r="V44" s="26"/>
      <c r="W44" s="26"/>
      <c r="X44" s="26"/>
      <c r="Y44" s="47"/>
      <c r="Z44" s="47"/>
      <c r="AA44" s="48">
        <f t="shared" si="14"/>
        <v>0</v>
      </c>
      <c r="AB44" s="26"/>
      <c r="AC44" s="26"/>
      <c r="AD44" s="26" t="s">
        <v>49</v>
      </c>
      <c r="AE44" s="47"/>
      <c r="AF44" s="47"/>
      <c r="AG44" s="48">
        <f t="shared" si="15"/>
        <v>1</v>
      </c>
      <c r="AH44" s="26"/>
      <c r="AI44" s="26"/>
      <c r="AJ44" s="26"/>
      <c r="AK44" s="47"/>
      <c r="AL44" s="47"/>
      <c r="AM44" s="48">
        <f t="shared" si="16"/>
        <v>0</v>
      </c>
      <c r="AN44" s="26"/>
      <c r="AO44" s="26"/>
      <c r="AP44" s="26" t="s">
        <v>49</v>
      </c>
      <c r="AQ44" s="47"/>
      <c r="AR44" s="47"/>
      <c r="AS44" s="48">
        <f t="shared" si="17"/>
        <v>1</v>
      </c>
      <c r="AT44" s="26"/>
      <c r="AU44" s="26"/>
      <c r="AV44" s="26"/>
      <c r="AW44" s="47"/>
      <c r="AX44" s="47"/>
      <c r="AY44" s="48">
        <f t="shared" si="18"/>
        <v>0</v>
      </c>
      <c r="AZ44" s="26"/>
      <c r="BA44" s="26" t="s">
        <v>49</v>
      </c>
      <c r="BB44" s="26"/>
      <c r="BC44" s="47"/>
      <c r="BD44" s="49"/>
      <c r="BE44" s="48">
        <f t="shared" si="19"/>
        <v>1</v>
      </c>
      <c r="BF44" s="40" t="s">
        <v>49</v>
      </c>
    </row>
    <row r="45" spans="1:58" ht="15.75" x14ac:dyDescent="0.25">
      <c r="A45" s="21">
        <f t="shared" si="10"/>
        <v>2</v>
      </c>
      <c r="B45" s="26" t="s">
        <v>112</v>
      </c>
      <c r="C45" s="41" t="s">
        <v>109</v>
      </c>
      <c r="D45" s="26"/>
      <c r="E45" s="26"/>
      <c r="F45" s="26"/>
      <c r="G45" s="47"/>
      <c r="H45" s="47"/>
      <c r="I45" s="48">
        <f t="shared" si="11"/>
        <v>0</v>
      </c>
      <c r="J45" s="26"/>
      <c r="K45" s="26"/>
      <c r="L45" s="26"/>
      <c r="M45" s="47"/>
      <c r="N45" s="47"/>
      <c r="O45" s="48">
        <f t="shared" si="12"/>
        <v>0</v>
      </c>
      <c r="P45" s="26"/>
      <c r="Q45" s="26"/>
      <c r="R45" s="26"/>
      <c r="S45" s="47"/>
      <c r="T45" s="47"/>
      <c r="U45" s="48">
        <f t="shared" si="13"/>
        <v>0</v>
      </c>
      <c r="V45" s="26"/>
      <c r="W45" s="26"/>
      <c r="X45" s="26" t="s">
        <v>49</v>
      </c>
      <c r="Y45" s="47"/>
      <c r="Z45" s="47"/>
      <c r="AA45" s="48">
        <f t="shared" si="14"/>
        <v>1</v>
      </c>
      <c r="AB45" s="26"/>
      <c r="AC45" s="26"/>
      <c r="AD45" s="26"/>
      <c r="AE45" s="47"/>
      <c r="AF45" s="47"/>
      <c r="AG45" s="48">
        <f t="shared" si="15"/>
        <v>0</v>
      </c>
      <c r="AH45" s="26"/>
      <c r="AI45" s="26"/>
      <c r="AJ45" s="26"/>
      <c r="AK45" s="47"/>
      <c r="AL45" s="47"/>
      <c r="AM45" s="48">
        <f t="shared" si="16"/>
        <v>0</v>
      </c>
      <c r="AN45" s="26"/>
      <c r="AO45" s="26"/>
      <c r="AP45" s="26"/>
      <c r="AQ45" s="47"/>
      <c r="AR45" s="47"/>
      <c r="AS45" s="48">
        <f t="shared" si="17"/>
        <v>0</v>
      </c>
      <c r="AT45" s="26"/>
      <c r="AU45" s="26"/>
      <c r="AV45" s="26"/>
      <c r="AW45" s="47" t="s">
        <v>49</v>
      </c>
      <c r="AX45" s="47"/>
      <c r="AY45" s="48">
        <f t="shared" si="18"/>
        <v>1</v>
      </c>
      <c r="AZ45" s="26"/>
      <c r="BA45" s="26"/>
      <c r="BB45" s="26"/>
      <c r="BC45" s="47"/>
      <c r="BD45" s="49"/>
      <c r="BE45" s="48">
        <f t="shared" si="19"/>
        <v>0</v>
      </c>
      <c r="BF45" s="40" t="s">
        <v>49</v>
      </c>
    </row>
    <row r="46" spans="1:58" ht="15.75" x14ac:dyDescent="0.25">
      <c r="A46" s="21">
        <f t="shared" si="10"/>
        <v>2</v>
      </c>
      <c r="B46" s="26" t="s">
        <v>97</v>
      </c>
      <c r="C46" s="41" t="s">
        <v>109</v>
      </c>
      <c r="D46" s="26"/>
      <c r="E46" s="26"/>
      <c r="F46" s="26"/>
      <c r="G46" s="47"/>
      <c r="H46" s="47"/>
      <c r="I46" s="48">
        <f t="shared" si="11"/>
        <v>0</v>
      </c>
      <c r="J46" s="26"/>
      <c r="K46" s="26"/>
      <c r="L46" s="26"/>
      <c r="M46" s="47"/>
      <c r="N46" s="47"/>
      <c r="O46" s="48">
        <f t="shared" si="12"/>
        <v>0</v>
      </c>
      <c r="P46" s="26"/>
      <c r="Q46" s="26"/>
      <c r="R46" s="26"/>
      <c r="S46" s="47"/>
      <c r="T46" s="47"/>
      <c r="U46" s="48">
        <f t="shared" si="13"/>
        <v>0</v>
      </c>
      <c r="V46" s="26"/>
      <c r="W46" s="26"/>
      <c r="X46" s="26"/>
      <c r="Y46" s="47"/>
      <c r="Z46" s="47"/>
      <c r="AA46" s="48">
        <f t="shared" si="14"/>
        <v>0</v>
      </c>
      <c r="AB46" s="26"/>
      <c r="AC46" s="26"/>
      <c r="AD46" s="26"/>
      <c r="AE46" s="47"/>
      <c r="AF46" s="47"/>
      <c r="AG46" s="48">
        <f t="shared" si="15"/>
        <v>0</v>
      </c>
      <c r="AH46" s="26"/>
      <c r="AI46" s="26"/>
      <c r="AJ46" s="26"/>
      <c r="AK46" s="47"/>
      <c r="AL46" s="47"/>
      <c r="AM46" s="48">
        <f t="shared" si="16"/>
        <v>0</v>
      </c>
      <c r="AN46" s="26"/>
      <c r="AO46" s="26"/>
      <c r="AP46" s="26"/>
      <c r="AQ46" s="47"/>
      <c r="AR46" s="47"/>
      <c r="AS46" s="48">
        <f t="shared" si="17"/>
        <v>0</v>
      </c>
      <c r="AT46" s="26"/>
      <c r="AU46" s="26"/>
      <c r="AV46" s="26"/>
      <c r="AW46" s="47"/>
      <c r="AX46" s="47" t="s">
        <v>47</v>
      </c>
      <c r="AY46" s="48">
        <f t="shared" si="18"/>
        <v>1</v>
      </c>
      <c r="AZ46" s="26"/>
      <c r="BA46" s="26"/>
      <c r="BB46" s="26"/>
      <c r="BC46" s="47"/>
      <c r="BD46" s="49"/>
      <c r="BE46" s="48">
        <f t="shared" si="19"/>
        <v>0</v>
      </c>
      <c r="BF46" s="40"/>
    </row>
    <row r="47" spans="1:58" ht="15.75" x14ac:dyDescent="0.25">
      <c r="A47" s="21">
        <f t="shared" si="10"/>
        <v>2</v>
      </c>
      <c r="B47" s="26" t="s">
        <v>98</v>
      </c>
      <c r="C47" s="41" t="s">
        <v>109</v>
      </c>
      <c r="D47" s="26"/>
      <c r="E47" s="26"/>
      <c r="F47" s="26"/>
      <c r="G47" s="47"/>
      <c r="H47" s="47"/>
      <c r="I47" s="48">
        <f t="shared" si="11"/>
        <v>0</v>
      </c>
      <c r="J47" s="26"/>
      <c r="K47" s="26"/>
      <c r="L47" s="26"/>
      <c r="M47" s="47"/>
      <c r="N47" s="47"/>
      <c r="O47" s="48">
        <f t="shared" si="12"/>
        <v>0</v>
      </c>
      <c r="P47" s="26"/>
      <c r="Q47" s="26"/>
      <c r="R47" s="26"/>
      <c r="S47" s="47"/>
      <c r="T47" s="47"/>
      <c r="U47" s="48">
        <f t="shared" si="13"/>
        <v>0</v>
      </c>
      <c r="V47" s="26"/>
      <c r="W47" s="26"/>
      <c r="X47" s="26"/>
      <c r="Y47" s="47"/>
      <c r="Z47" s="47"/>
      <c r="AA47" s="48">
        <f t="shared" si="14"/>
        <v>0</v>
      </c>
      <c r="AB47" s="26"/>
      <c r="AC47" s="26"/>
      <c r="AD47" s="26"/>
      <c r="AE47" s="47"/>
      <c r="AF47" s="47"/>
      <c r="AG47" s="48">
        <f t="shared" si="15"/>
        <v>0</v>
      </c>
      <c r="AH47" s="26"/>
      <c r="AI47" s="26"/>
      <c r="AJ47" s="26"/>
      <c r="AK47" s="47"/>
      <c r="AL47" s="47"/>
      <c r="AM47" s="48">
        <f t="shared" si="16"/>
        <v>0</v>
      </c>
      <c r="AN47" s="26"/>
      <c r="AO47" s="26"/>
      <c r="AP47" s="26"/>
      <c r="AQ47" s="47"/>
      <c r="AR47" s="47"/>
      <c r="AS47" s="48">
        <f t="shared" si="17"/>
        <v>0</v>
      </c>
      <c r="AT47" s="26"/>
      <c r="AU47" s="26"/>
      <c r="AV47" s="26"/>
      <c r="AW47" s="47"/>
      <c r="AX47" s="47"/>
      <c r="AY47" s="48">
        <f t="shared" si="18"/>
        <v>0</v>
      </c>
      <c r="AZ47" s="26"/>
      <c r="BA47" s="26" t="s">
        <v>47</v>
      </c>
      <c r="BB47" s="26"/>
      <c r="BC47" s="47"/>
      <c r="BD47" s="49"/>
      <c r="BE47" s="48">
        <f t="shared" si="19"/>
        <v>1</v>
      </c>
      <c r="BF47" s="40"/>
    </row>
    <row r="48" spans="1:58" ht="15.75" x14ac:dyDescent="0.25">
      <c r="A48" s="21">
        <f t="shared" si="10"/>
        <v>2</v>
      </c>
      <c r="B48" s="26" t="s">
        <v>107</v>
      </c>
      <c r="C48" s="41" t="s">
        <v>109</v>
      </c>
      <c r="D48" s="26"/>
      <c r="E48" s="26"/>
      <c r="F48" s="26"/>
      <c r="G48" s="47"/>
      <c r="H48" s="47"/>
      <c r="I48" s="48">
        <f t="shared" si="11"/>
        <v>0</v>
      </c>
      <c r="J48" s="26"/>
      <c r="K48" s="26"/>
      <c r="L48" s="26"/>
      <c r="M48" s="47"/>
      <c r="N48" s="47"/>
      <c r="O48" s="48">
        <f t="shared" si="12"/>
        <v>0</v>
      </c>
      <c r="P48" s="26"/>
      <c r="Q48" s="26"/>
      <c r="R48" s="26"/>
      <c r="S48" s="47"/>
      <c r="T48" s="47"/>
      <c r="U48" s="48">
        <f t="shared" si="13"/>
        <v>0</v>
      </c>
      <c r="V48" s="26"/>
      <c r="W48" s="26"/>
      <c r="X48" s="26"/>
      <c r="Y48" s="47"/>
      <c r="Z48" s="47"/>
      <c r="AA48" s="48">
        <f t="shared" si="14"/>
        <v>0</v>
      </c>
      <c r="AB48" s="26"/>
      <c r="AC48" s="26"/>
      <c r="AD48" s="26"/>
      <c r="AE48" s="47"/>
      <c r="AF48" s="47"/>
      <c r="AG48" s="48">
        <f t="shared" si="15"/>
        <v>0</v>
      </c>
      <c r="AH48" s="26"/>
      <c r="AI48" s="26"/>
      <c r="AJ48" s="26"/>
      <c r="AK48" s="47"/>
      <c r="AL48" s="47"/>
      <c r="AM48" s="48">
        <f t="shared" si="16"/>
        <v>0</v>
      </c>
      <c r="AN48" s="26"/>
      <c r="AO48" s="26"/>
      <c r="AP48" s="26"/>
      <c r="AQ48" s="47"/>
      <c r="AR48" s="47"/>
      <c r="AS48" s="48">
        <f t="shared" si="17"/>
        <v>0</v>
      </c>
      <c r="AT48" s="26"/>
      <c r="AU48" s="26"/>
      <c r="AV48" s="26"/>
      <c r="AW48" s="47"/>
      <c r="AX48" s="47"/>
      <c r="AY48" s="48">
        <f t="shared" si="18"/>
        <v>0</v>
      </c>
      <c r="AZ48" s="26"/>
      <c r="BA48" s="26" t="s">
        <v>47</v>
      </c>
      <c r="BB48" s="26"/>
      <c r="BC48" s="47"/>
      <c r="BD48" s="49"/>
      <c r="BE48" s="48">
        <f t="shared" si="19"/>
        <v>1</v>
      </c>
      <c r="BF48" s="40"/>
    </row>
    <row r="49" spans="1:58" ht="15.75" x14ac:dyDescent="0.25">
      <c r="A49" s="21">
        <f t="shared" si="10"/>
        <v>2</v>
      </c>
      <c r="B49" s="26" t="s">
        <v>99</v>
      </c>
      <c r="C49" s="41" t="s">
        <v>109</v>
      </c>
      <c r="D49" s="26"/>
      <c r="E49" s="26"/>
      <c r="F49" s="26"/>
      <c r="G49" s="47"/>
      <c r="H49" s="47"/>
      <c r="I49" s="48">
        <f t="shared" si="11"/>
        <v>0</v>
      </c>
      <c r="J49" s="26"/>
      <c r="K49" s="26"/>
      <c r="L49" s="26"/>
      <c r="M49" s="47"/>
      <c r="N49" s="47"/>
      <c r="O49" s="48">
        <f t="shared" si="12"/>
        <v>0</v>
      </c>
      <c r="P49" s="26"/>
      <c r="Q49" s="26"/>
      <c r="R49" s="26"/>
      <c r="S49" s="47"/>
      <c r="T49" s="47"/>
      <c r="U49" s="48">
        <f t="shared" si="13"/>
        <v>0</v>
      </c>
      <c r="V49" s="26"/>
      <c r="W49" s="26"/>
      <c r="X49" s="26"/>
      <c r="Y49" s="47"/>
      <c r="Z49" s="47"/>
      <c r="AA49" s="48">
        <f t="shared" si="14"/>
        <v>0</v>
      </c>
      <c r="AB49" s="26"/>
      <c r="AC49" s="26"/>
      <c r="AD49" s="26"/>
      <c r="AE49" s="47"/>
      <c r="AF49" s="47"/>
      <c r="AG49" s="48">
        <f t="shared" si="15"/>
        <v>0</v>
      </c>
      <c r="AH49" s="26"/>
      <c r="AI49" s="26"/>
      <c r="AJ49" s="26"/>
      <c r="AK49" s="47"/>
      <c r="AL49" s="47"/>
      <c r="AM49" s="48">
        <f t="shared" si="16"/>
        <v>0</v>
      </c>
      <c r="AN49" s="26"/>
      <c r="AO49" s="26"/>
      <c r="AP49" s="26"/>
      <c r="AQ49" s="47"/>
      <c r="AR49" s="47"/>
      <c r="AS49" s="48">
        <f t="shared" si="17"/>
        <v>0</v>
      </c>
      <c r="AT49" s="26"/>
      <c r="AU49" s="26"/>
      <c r="AV49" s="26"/>
      <c r="AW49" s="47"/>
      <c r="AX49" s="47"/>
      <c r="AY49" s="48">
        <f t="shared" si="18"/>
        <v>0</v>
      </c>
      <c r="AZ49" s="26"/>
      <c r="BA49" s="26"/>
      <c r="BB49" s="26"/>
      <c r="BC49" s="47"/>
      <c r="BD49" s="47"/>
      <c r="BE49" s="48">
        <f t="shared" si="19"/>
        <v>0</v>
      </c>
      <c r="BF49" s="40"/>
    </row>
    <row r="50" spans="1:58" ht="15.75" x14ac:dyDescent="0.25">
      <c r="A50" s="21">
        <f t="shared" si="10"/>
        <v>2</v>
      </c>
      <c r="B50" s="26" t="s">
        <v>100</v>
      </c>
      <c r="C50" s="41" t="s">
        <v>109</v>
      </c>
      <c r="D50" s="26"/>
      <c r="E50" s="26"/>
      <c r="F50" s="26"/>
      <c r="G50" s="47"/>
      <c r="H50" s="47"/>
      <c r="I50" s="48">
        <f t="shared" si="11"/>
        <v>0</v>
      </c>
      <c r="J50" s="26"/>
      <c r="K50" s="26"/>
      <c r="L50" s="26"/>
      <c r="M50" s="47"/>
      <c r="N50" s="47"/>
      <c r="O50" s="48">
        <f t="shared" si="12"/>
        <v>0</v>
      </c>
      <c r="P50" s="26"/>
      <c r="Q50" s="26"/>
      <c r="R50" s="26"/>
      <c r="S50" s="47"/>
      <c r="T50" s="47"/>
      <c r="U50" s="48">
        <f t="shared" si="13"/>
        <v>0</v>
      </c>
      <c r="V50" s="26"/>
      <c r="W50" s="26"/>
      <c r="X50" s="26"/>
      <c r="Y50" s="47"/>
      <c r="Z50" s="47"/>
      <c r="AA50" s="48">
        <f t="shared" si="14"/>
        <v>0</v>
      </c>
      <c r="AB50" s="26"/>
      <c r="AC50" s="26"/>
      <c r="AD50" s="26"/>
      <c r="AE50" s="47"/>
      <c r="AF50" s="47"/>
      <c r="AG50" s="48">
        <f t="shared" si="15"/>
        <v>0</v>
      </c>
      <c r="AH50" s="26"/>
      <c r="AI50" s="26"/>
      <c r="AJ50" s="26"/>
      <c r="AK50" s="47"/>
      <c r="AL50" s="47"/>
      <c r="AM50" s="48">
        <f t="shared" si="16"/>
        <v>0</v>
      </c>
      <c r="AN50" s="26"/>
      <c r="AO50" s="26"/>
      <c r="AP50" s="26"/>
      <c r="AQ50" s="47"/>
      <c r="AR50" s="47"/>
      <c r="AS50" s="48">
        <f t="shared" si="17"/>
        <v>0</v>
      </c>
      <c r="AT50" s="26"/>
      <c r="AU50" s="26"/>
      <c r="AV50" s="26"/>
      <c r="AW50" s="47"/>
      <c r="AX50" s="47" t="s">
        <v>47</v>
      </c>
      <c r="AY50" s="48">
        <f t="shared" si="18"/>
        <v>1</v>
      </c>
      <c r="AZ50" s="26"/>
      <c r="BA50" s="26"/>
      <c r="BB50" s="26"/>
      <c r="BC50" s="47"/>
      <c r="BD50" s="49"/>
      <c r="BE50" s="48">
        <f t="shared" si="19"/>
        <v>0</v>
      </c>
      <c r="BF50" s="40" t="s">
        <v>49</v>
      </c>
    </row>
    <row r="51" spans="1:58" ht="15.75" x14ac:dyDescent="0.25">
      <c r="A51" s="21">
        <f t="shared" si="10"/>
        <v>2</v>
      </c>
      <c r="B51" s="26" t="s">
        <v>101</v>
      </c>
      <c r="C51" s="41" t="s">
        <v>109</v>
      </c>
      <c r="D51" s="26"/>
      <c r="E51" s="26"/>
      <c r="F51" s="26"/>
      <c r="G51" s="47"/>
      <c r="H51" s="47"/>
      <c r="I51" s="48">
        <f t="shared" si="11"/>
        <v>0</v>
      </c>
      <c r="J51" s="26"/>
      <c r="K51" s="26"/>
      <c r="L51" s="26"/>
      <c r="M51" s="47"/>
      <c r="N51" s="47"/>
      <c r="O51" s="48">
        <f t="shared" si="12"/>
        <v>0</v>
      </c>
      <c r="P51" s="26"/>
      <c r="Q51" s="26"/>
      <c r="R51" s="26"/>
      <c r="S51" s="47"/>
      <c r="T51" s="47"/>
      <c r="U51" s="48">
        <f t="shared" si="13"/>
        <v>0</v>
      </c>
      <c r="V51" s="26"/>
      <c r="W51" s="26" t="s">
        <v>49</v>
      </c>
      <c r="X51" s="26"/>
      <c r="Y51" s="47"/>
      <c r="Z51" s="47"/>
      <c r="AA51" s="48">
        <f t="shared" si="14"/>
        <v>1</v>
      </c>
      <c r="AB51" s="26"/>
      <c r="AC51" s="26"/>
      <c r="AD51" s="26"/>
      <c r="AE51" s="47"/>
      <c r="AF51" s="47"/>
      <c r="AG51" s="48">
        <f t="shared" si="15"/>
        <v>0</v>
      </c>
      <c r="AH51" s="26"/>
      <c r="AI51" s="26"/>
      <c r="AJ51" s="26"/>
      <c r="AK51" s="47"/>
      <c r="AL51" s="47"/>
      <c r="AM51" s="48">
        <f t="shared" si="16"/>
        <v>0</v>
      </c>
      <c r="AN51" s="26"/>
      <c r="AO51" s="26"/>
      <c r="AP51" s="26"/>
      <c r="AQ51" s="47"/>
      <c r="AR51" s="47"/>
      <c r="AS51" s="48">
        <f t="shared" si="17"/>
        <v>0</v>
      </c>
      <c r="AT51" s="26"/>
      <c r="AU51" s="26"/>
      <c r="AV51" s="26"/>
      <c r="AW51" s="47"/>
      <c r="AX51" s="47"/>
      <c r="AY51" s="48">
        <f t="shared" si="18"/>
        <v>0</v>
      </c>
      <c r="AZ51" s="26" t="s">
        <v>47</v>
      </c>
      <c r="BA51" s="26"/>
      <c r="BB51" s="26"/>
      <c r="BC51" s="47" t="s">
        <v>49</v>
      </c>
      <c r="BD51" s="49"/>
      <c r="BE51" s="48">
        <f t="shared" si="19"/>
        <v>2</v>
      </c>
      <c r="BF51" s="40" t="s">
        <v>49</v>
      </c>
    </row>
    <row r="52" spans="1:58" ht="15.75" x14ac:dyDescent="0.25">
      <c r="A52" s="21">
        <f t="shared" si="10"/>
        <v>2</v>
      </c>
      <c r="B52" s="26" t="s">
        <v>102</v>
      </c>
      <c r="C52" s="41" t="s">
        <v>109</v>
      </c>
      <c r="D52" s="26"/>
      <c r="E52" s="26"/>
      <c r="F52" s="26"/>
      <c r="G52" s="47"/>
      <c r="H52" s="47"/>
      <c r="I52" s="48">
        <f t="shared" si="11"/>
        <v>0</v>
      </c>
      <c r="J52" s="26"/>
      <c r="K52" s="26"/>
      <c r="L52" s="26"/>
      <c r="M52" s="47"/>
      <c r="N52" s="47"/>
      <c r="O52" s="48">
        <f t="shared" si="12"/>
        <v>0</v>
      </c>
      <c r="P52" s="26"/>
      <c r="Q52" s="26"/>
      <c r="R52" s="26"/>
      <c r="S52" s="47"/>
      <c r="T52" s="47"/>
      <c r="U52" s="48">
        <f t="shared" si="13"/>
        <v>0</v>
      </c>
      <c r="V52" s="26"/>
      <c r="W52" s="26"/>
      <c r="X52" s="26"/>
      <c r="Y52" s="47"/>
      <c r="Z52" s="47"/>
      <c r="AA52" s="48">
        <f t="shared" si="14"/>
        <v>0</v>
      </c>
      <c r="AB52" s="26"/>
      <c r="AC52" s="26"/>
      <c r="AD52" s="26"/>
      <c r="AE52" s="47"/>
      <c r="AF52" s="47"/>
      <c r="AG52" s="48">
        <f t="shared" si="15"/>
        <v>0</v>
      </c>
      <c r="AH52" s="26"/>
      <c r="AI52" s="26"/>
      <c r="AJ52" s="26"/>
      <c r="AK52" s="47"/>
      <c r="AL52" s="47"/>
      <c r="AM52" s="48">
        <f t="shared" si="16"/>
        <v>0</v>
      </c>
      <c r="AN52" s="26"/>
      <c r="AO52" s="26"/>
      <c r="AP52" s="26"/>
      <c r="AQ52" s="47"/>
      <c r="AR52" s="47"/>
      <c r="AS52" s="48">
        <f t="shared" si="17"/>
        <v>0</v>
      </c>
      <c r="AT52" s="26"/>
      <c r="AU52" s="26"/>
      <c r="AV52" s="26"/>
      <c r="AW52" s="47"/>
      <c r="AX52" s="47"/>
      <c r="AY52" s="48">
        <f t="shared" si="18"/>
        <v>0</v>
      </c>
      <c r="AZ52" s="26"/>
      <c r="BA52" s="26"/>
      <c r="BB52" s="26"/>
      <c r="BC52" s="47"/>
      <c r="BD52" s="49"/>
      <c r="BE52" s="48">
        <f t="shared" si="19"/>
        <v>0</v>
      </c>
      <c r="BF52" s="40"/>
    </row>
    <row r="53" spans="1:58" ht="15.75" x14ac:dyDescent="0.25">
      <c r="A53" s="21">
        <f t="shared" si="10"/>
        <v>2</v>
      </c>
      <c r="B53" s="26" t="s">
        <v>103</v>
      </c>
      <c r="C53" s="41" t="s">
        <v>109</v>
      </c>
      <c r="D53" s="26"/>
      <c r="E53" s="26"/>
      <c r="F53" s="26"/>
      <c r="G53" s="47"/>
      <c r="H53" s="47"/>
      <c r="I53" s="48">
        <f t="shared" si="11"/>
        <v>0</v>
      </c>
      <c r="J53" s="26"/>
      <c r="K53" s="26"/>
      <c r="L53" s="26"/>
      <c r="M53" s="47"/>
      <c r="N53" s="47"/>
      <c r="O53" s="48">
        <f t="shared" si="12"/>
        <v>0</v>
      </c>
      <c r="P53" s="26"/>
      <c r="Q53" s="26"/>
      <c r="R53" s="26"/>
      <c r="S53" s="47"/>
      <c r="T53" s="47"/>
      <c r="U53" s="48">
        <f t="shared" si="13"/>
        <v>0</v>
      </c>
      <c r="V53" s="26"/>
      <c r="W53" s="26"/>
      <c r="X53" s="26"/>
      <c r="Y53" s="47"/>
      <c r="Z53" s="47"/>
      <c r="AA53" s="48">
        <f t="shared" si="14"/>
        <v>0</v>
      </c>
      <c r="AB53" s="26"/>
      <c r="AC53" s="26"/>
      <c r="AD53" s="26"/>
      <c r="AE53" s="47"/>
      <c r="AF53" s="47"/>
      <c r="AG53" s="48">
        <f t="shared" si="15"/>
        <v>0</v>
      </c>
      <c r="AH53" s="26"/>
      <c r="AI53" s="26"/>
      <c r="AJ53" s="26"/>
      <c r="AK53" s="47"/>
      <c r="AL53" s="47"/>
      <c r="AM53" s="48">
        <f t="shared" si="16"/>
        <v>0</v>
      </c>
      <c r="AN53" s="26"/>
      <c r="AO53" s="26"/>
      <c r="AP53" s="26"/>
      <c r="AQ53" s="47"/>
      <c r="AR53" s="47"/>
      <c r="AS53" s="48">
        <f t="shared" si="17"/>
        <v>0</v>
      </c>
      <c r="AT53" s="26"/>
      <c r="AU53" s="26"/>
      <c r="AV53" s="26"/>
      <c r="AW53" s="47"/>
      <c r="AX53" s="47"/>
      <c r="AY53" s="48">
        <f t="shared" si="18"/>
        <v>0</v>
      </c>
      <c r="AZ53" s="26"/>
      <c r="BA53" s="26"/>
      <c r="BB53" s="26"/>
      <c r="BC53" s="47"/>
      <c r="BD53" s="49"/>
      <c r="BE53" s="48">
        <f t="shared" si="19"/>
        <v>0</v>
      </c>
      <c r="BF53" s="40"/>
    </row>
    <row r="54" spans="1:58" ht="15.75" x14ac:dyDescent="0.25">
      <c r="A54" s="21">
        <f t="shared" si="10"/>
        <v>2</v>
      </c>
      <c r="B54" s="26" t="s">
        <v>80</v>
      </c>
      <c r="C54" s="41" t="s">
        <v>109</v>
      </c>
      <c r="D54" s="26"/>
      <c r="E54" s="26"/>
      <c r="F54" s="26"/>
      <c r="G54" s="47"/>
      <c r="H54" s="47"/>
      <c r="I54" s="48">
        <f t="shared" si="11"/>
        <v>0</v>
      </c>
      <c r="J54" s="26"/>
      <c r="K54" s="26"/>
      <c r="L54" s="26"/>
      <c r="M54" s="47"/>
      <c r="N54" s="47"/>
      <c r="O54" s="48">
        <f t="shared" si="12"/>
        <v>0</v>
      </c>
      <c r="P54" s="26"/>
      <c r="Q54" s="26"/>
      <c r="R54" s="26"/>
      <c r="S54" s="47"/>
      <c r="T54" s="47"/>
      <c r="U54" s="48">
        <f t="shared" si="13"/>
        <v>0</v>
      </c>
      <c r="V54" s="26"/>
      <c r="W54" s="26"/>
      <c r="X54" s="26"/>
      <c r="Y54" s="47"/>
      <c r="Z54" s="47"/>
      <c r="AA54" s="48">
        <f t="shared" si="14"/>
        <v>0</v>
      </c>
      <c r="AB54" s="26"/>
      <c r="AC54" s="26"/>
      <c r="AD54" s="26"/>
      <c r="AE54" s="47"/>
      <c r="AF54" s="47"/>
      <c r="AG54" s="48">
        <f t="shared" si="15"/>
        <v>0</v>
      </c>
      <c r="AH54" s="26"/>
      <c r="AI54" s="26"/>
      <c r="AJ54" s="26"/>
      <c r="AK54" s="47"/>
      <c r="AL54" s="47"/>
      <c r="AM54" s="48">
        <f t="shared" si="16"/>
        <v>0</v>
      </c>
      <c r="AN54" s="26"/>
      <c r="AO54" s="26"/>
      <c r="AP54" s="26"/>
      <c r="AQ54" s="47"/>
      <c r="AR54" s="47"/>
      <c r="AS54" s="48">
        <f t="shared" si="17"/>
        <v>0</v>
      </c>
      <c r="AT54" s="26"/>
      <c r="AU54" s="26"/>
      <c r="AV54" s="26"/>
      <c r="AW54" s="47"/>
      <c r="AX54" s="47"/>
      <c r="AY54" s="48">
        <f t="shared" si="18"/>
        <v>0</v>
      </c>
      <c r="AZ54" s="26"/>
      <c r="BA54" s="26" t="s">
        <v>49</v>
      </c>
      <c r="BB54" s="26"/>
      <c r="BC54" s="47"/>
      <c r="BD54" s="49"/>
      <c r="BE54" s="48">
        <f t="shared" si="19"/>
        <v>1</v>
      </c>
      <c r="BF54" s="40"/>
    </row>
    <row r="55" spans="1:58" ht="15.75" x14ac:dyDescent="0.25">
      <c r="A55" s="21">
        <f t="shared" si="10"/>
        <v>2</v>
      </c>
      <c r="B55" s="26" t="s">
        <v>81</v>
      </c>
      <c r="C55" s="41" t="s">
        <v>109</v>
      </c>
      <c r="D55" s="26"/>
      <c r="E55" s="26"/>
      <c r="F55" s="26"/>
      <c r="G55" s="47"/>
      <c r="H55" s="47"/>
      <c r="I55" s="48">
        <f t="shared" si="11"/>
        <v>0</v>
      </c>
      <c r="J55" s="26"/>
      <c r="K55" s="26"/>
      <c r="L55" s="26"/>
      <c r="M55" s="47"/>
      <c r="N55" s="47"/>
      <c r="O55" s="48">
        <f t="shared" si="12"/>
        <v>0</v>
      </c>
      <c r="P55" s="26"/>
      <c r="Q55" s="26"/>
      <c r="R55" s="26"/>
      <c r="S55" s="47"/>
      <c r="T55" s="47"/>
      <c r="U55" s="48">
        <f t="shared" si="13"/>
        <v>0</v>
      </c>
      <c r="V55" s="26"/>
      <c r="W55" s="26"/>
      <c r="X55" s="26"/>
      <c r="Y55" s="47"/>
      <c r="Z55" s="47"/>
      <c r="AA55" s="48">
        <f t="shared" si="14"/>
        <v>0</v>
      </c>
      <c r="AB55" s="26"/>
      <c r="AC55" s="26"/>
      <c r="AD55" s="26"/>
      <c r="AE55" s="47"/>
      <c r="AF55" s="47"/>
      <c r="AG55" s="48">
        <f t="shared" si="15"/>
        <v>0</v>
      </c>
      <c r="AH55" s="26"/>
      <c r="AI55" s="26"/>
      <c r="AJ55" s="26"/>
      <c r="AK55" s="47"/>
      <c r="AL55" s="47"/>
      <c r="AM55" s="48">
        <f t="shared" si="16"/>
        <v>0</v>
      </c>
      <c r="AN55" s="26"/>
      <c r="AO55" s="26"/>
      <c r="AP55" s="26"/>
      <c r="AQ55" s="47"/>
      <c r="AR55" s="47"/>
      <c r="AS55" s="48">
        <f t="shared" si="17"/>
        <v>0</v>
      </c>
      <c r="AT55" s="26"/>
      <c r="AU55" s="26"/>
      <c r="AV55" s="26"/>
      <c r="AW55" s="47"/>
      <c r="AX55" s="47"/>
      <c r="AY55" s="48">
        <f t="shared" si="18"/>
        <v>0</v>
      </c>
      <c r="AZ55" s="26"/>
      <c r="BA55" s="26"/>
      <c r="BB55" s="26" t="s">
        <v>49</v>
      </c>
      <c r="BC55" s="47"/>
      <c r="BD55" s="49"/>
      <c r="BE55" s="48">
        <f t="shared" si="19"/>
        <v>1</v>
      </c>
      <c r="BF55" s="40" t="s">
        <v>49</v>
      </c>
    </row>
    <row r="56" spans="1:58" ht="15.75" x14ac:dyDescent="0.25">
      <c r="A56" s="21">
        <f t="shared" si="10"/>
        <v>2</v>
      </c>
      <c r="B56" s="26" t="s">
        <v>82</v>
      </c>
      <c r="C56" s="41" t="s">
        <v>109</v>
      </c>
      <c r="D56" s="26"/>
      <c r="E56" s="26"/>
      <c r="F56" s="26"/>
      <c r="G56" s="47"/>
      <c r="H56" s="47"/>
      <c r="I56" s="48">
        <f t="shared" si="11"/>
        <v>0</v>
      </c>
      <c r="J56" s="26"/>
      <c r="K56" s="26"/>
      <c r="L56" s="26"/>
      <c r="M56" s="47"/>
      <c r="N56" s="47"/>
      <c r="O56" s="48">
        <f t="shared" si="12"/>
        <v>0</v>
      </c>
      <c r="P56" s="26"/>
      <c r="Q56" s="26"/>
      <c r="R56" s="26"/>
      <c r="S56" s="47"/>
      <c r="T56" s="47"/>
      <c r="U56" s="48">
        <f t="shared" si="13"/>
        <v>0</v>
      </c>
      <c r="V56" s="26"/>
      <c r="W56" s="26"/>
      <c r="X56" s="26"/>
      <c r="Y56" s="47"/>
      <c r="Z56" s="47"/>
      <c r="AA56" s="48">
        <f t="shared" si="14"/>
        <v>0</v>
      </c>
      <c r="AB56" s="26"/>
      <c r="AC56" s="26"/>
      <c r="AD56" s="26"/>
      <c r="AE56" s="47"/>
      <c r="AF56" s="47"/>
      <c r="AG56" s="48">
        <f t="shared" si="15"/>
        <v>0</v>
      </c>
      <c r="AH56" s="26"/>
      <c r="AI56" s="26"/>
      <c r="AJ56" s="26"/>
      <c r="AK56" s="47"/>
      <c r="AL56" s="47"/>
      <c r="AM56" s="48">
        <f t="shared" si="16"/>
        <v>0</v>
      </c>
      <c r="AN56" s="26"/>
      <c r="AO56" s="26"/>
      <c r="AP56" s="26"/>
      <c r="AQ56" s="47"/>
      <c r="AR56" s="47"/>
      <c r="AS56" s="48">
        <f t="shared" si="17"/>
        <v>0</v>
      </c>
      <c r="AT56" s="26"/>
      <c r="AU56" s="26"/>
      <c r="AV56" s="26"/>
      <c r="AW56" s="47"/>
      <c r="AX56" s="47"/>
      <c r="AY56" s="48">
        <f t="shared" si="18"/>
        <v>0</v>
      </c>
      <c r="AZ56" s="26"/>
      <c r="BA56" s="26"/>
      <c r="BB56" s="26" t="s">
        <v>49</v>
      </c>
      <c r="BC56" s="47"/>
      <c r="BD56" s="49"/>
      <c r="BE56" s="48">
        <f t="shared" si="19"/>
        <v>1</v>
      </c>
      <c r="BF56" s="40"/>
    </row>
    <row r="57" spans="1:58" ht="15.75" x14ac:dyDescent="0.25">
      <c r="A57" s="21">
        <f t="shared" si="10"/>
        <v>2</v>
      </c>
      <c r="B57" s="26" t="s">
        <v>83</v>
      </c>
      <c r="C57" s="41" t="s">
        <v>109</v>
      </c>
      <c r="D57" s="26"/>
      <c r="E57" s="26"/>
      <c r="F57" s="26"/>
      <c r="G57" s="47"/>
      <c r="H57" s="47"/>
      <c r="I57" s="48">
        <f t="shared" si="11"/>
        <v>0</v>
      </c>
      <c r="J57" s="26"/>
      <c r="K57" s="26"/>
      <c r="L57" s="26"/>
      <c r="M57" s="47"/>
      <c r="N57" s="47"/>
      <c r="O57" s="48">
        <f t="shared" si="12"/>
        <v>0</v>
      </c>
      <c r="P57" s="26"/>
      <c r="Q57" s="26"/>
      <c r="R57" s="26"/>
      <c r="S57" s="47"/>
      <c r="T57" s="47"/>
      <c r="U57" s="48">
        <f t="shared" si="13"/>
        <v>0</v>
      </c>
      <c r="V57" s="26"/>
      <c r="W57" s="26"/>
      <c r="X57" s="26"/>
      <c r="Y57" s="47"/>
      <c r="Z57" s="47"/>
      <c r="AA57" s="48">
        <f t="shared" si="14"/>
        <v>0</v>
      </c>
      <c r="AB57" s="26"/>
      <c r="AC57" s="26"/>
      <c r="AD57" s="26"/>
      <c r="AE57" s="47"/>
      <c r="AF57" s="47"/>
      <c r="AG57" s="48">
        <f t="shared" si="15"/>
        <v>0</v>
      </c>
      <c r="AH57" s="26"/>
      <c r="AI57" s="26"/>
      <c r="AJ57" s="26"/>
      <c r="AK57" s="47"/>
      <c r="AL57" s="47"/>
      <c r="AM57" s="48">
        <f t="shared" si="16"/>
        <v>0</v>
      </c>
      <c r="AN57" s="26"/>
      <c r="AO57" s="26"/>
      <c r="AP57" s="26"/>
      <c r="AQ57" s="47"/>
      <c r="AR57" s="47"/>
      <c r="AS57" s="48">
        <f t="shared" si="17"/>
        <v>0</v>
      </c>
      <c r="AT57" s="26"/>
      <c r="AU57" s="26"/>
      <c r="AV57" s="26"/>
      <c r="AW57" s="47"/>
      <c r="AX57" s="47"/>
      <c r="AY57" s="48">
        <f t="shared" si="18"/>
        <v>0</v>
      </c>
      <c r="AZ57" s="26"/>
      <c r="BA57" s="26"/>
      <c r="BB57" s="26"/>
      <c r="BC57" s="47"/>
      <c r="BD57" s="49"/>
      <c r="BE57" s="48">
        <f t="shared" si="19"/>
        <v>0</v>
      </c>
      <c r="BF57" s="40"/>
    </row>
    <row r="58" spans="1:58" ht="15.75" x14ac:dyDescent="0.25">
      <c r="A58" s="21">
        <f t="shared" si="10"/>
        <v>2</v>
      </c>
      <c r="B58" s="26" t="s">
        <v>104</v>
      </c>
      <c r="C58" s="41" t="s">
        <v>109</v>
      </c>
      <c r="D58" s="26"/>
      <c r="E58" s="26"/>
      <c r="F58" s="26"/>
      <c r="G58" s="47"/>
      <c r="H58" s="47"/>
      <c r="I58" s="48">
        <f t="shared" si="11"/>
        <v>0</v>
      </c>
      <c r="J58" s="26"/>
      <c r="K58" s="26"/>
      <c r="L58" s="26"/>
      <c r="M58" s="47"/>
      <c r="N58" s="47"/>
      <c r="O58" s="48">
        <f t="shared" si="12"/>
        <v>0</v>
      </c>
      <c r="P58" s="26"/>
      <c r="Q58" s="26"/>
      <c r="R58" s="26"/>
      <c r="S58" s="47"/>
      <c r="T58" s="47"/>
      <c r="U58" s="48">
        <f t="shared" si="13"/>
        <v>0</v>
      </c>
      <c r="V58" s="26"/>
      <c r="W58" s="26"/>
      <c r="X58" s="26"/>
      <c r="Y58" s="47"/>
      <c r="Z58" s="47"/>
      <c r="AA58" s="48">
        <f t="shared" si="14"/>
        <v>0</v>
      </c>
      <c r="AB58" s="26"/>
      <c r="AC58" s="26"/>
      <c r="AD58" s="26"/>
      <c r="AE58" s="47"/>
      <c r="AF58" s="47"/>
      <c r="AG58" s="48">
        <f t="shared" si="15"/>
        <v>0</v>
      </c>
      <c r="AH58" s="26"/>
      <c r="AI58" s="26"/>
      <c r="AJ58" s="26"/>
      <c r="AK58" s="47"/>
      <c r="AL58" s="47"/>
      <c r="AM58" s="48">
        <f t="shared" si="16"/>
        <v>0</v>
      </c>
      <c r="AN58" s="26"/>
      <c r="AO58" s="26"/>
      <c r="AP58" s="26"/>
      <c r="AQ58" s="47"/>
      <c r="AR58" s="47"/>
      <c r="AS58" s="48">
        <f t="shared" si="17"/>
        <v>0</v>
      </c>
      <c r="AT58" s="26"/>
      <c r="AU58" s="26"/>
      <c r="AV58" s="26"/>
      <c r="AW58" s="47"/>
      <c r="AX58" s="47"/>
      <c r="AY58" s="48">
        <f t="shared" si="18"/>
        <v>0</v>
      </c>
      <c r="AZ58" s="26"/>
      <c r="BA58" s="26"/>
      <c r="BB58" s="26"/>
      <c r="BC58" s="47"/>
      <c r="BD58" s="49"/>
      <c r="BE58" s="48">
        <f t="shared" si="19"/>
        <v>0</v>
      </c>
      <c r="BF58" s="40"/>
    </row>
    <row r="59" spans="1:58" ht="15.75" x14ac:dyDescent="0.25">
      <c r="A59" s="21">
        <f t="shared" si="10"/>
        <v>2</v>
      </c>
      <c r="B59" s="50" t="s">
        <v>84</v>
      </c>
      <c r="C59" s="41" t="s">
        <v>109</v>
      </c>
      <c r="D59" s="52"/>
      <c r="E59" s="52"/>
      <c r="F59" s="52"/>
      <c r="G59" s="53"/>
      <c r="H59" s="53"/>
      <c r="I59" s="48">
        <f t="shared" si="11"/>
        <v>0</v>
      </c>
      <c r="J59" s="52"/>
      <c r="K59" s="52"/>
      <c r="L59" s="52"/>
      <c r="M59" s="53"/>
      <c r="N59" s="53"/>
      <c r="O59" s="48">
        <f t="shared" si="12"/>
        <v>0</v>
      </c>
      <c r="P59" s="52"/>
      <c r="Q59" s="52"/>
      <c r="R59" s="52"/>
      <c r="S59" s="53"/>
      <c r="T59" s="53"/>
      <c r="U59" s="48">
        <f t="shared" si="13"/>
        <v>0</v>
      </c>
      <c r="V59" s="52"/>
      <c r="W59" s="52"/>
      <c r="X59" s="52"/>
      <c r="Y59" s="53"/>
      <c r="Z59" s="53"/>
      <c r="AA59" s="48">
        <f t="shared" si="14"/>
        <v>0</v>
      </c>
      <c r="AB59" s="52"/>
      <c r="AC59" s="52"/>
      <c r="AD59" s="52"/>
      <c r="AE59" s="53"/>
      <c r="AF59" s="53"/>
      <c r="AG59" s="48">
        <f t="shared" si="15"/>
        <v>0</v>
      </c>
      <c r="AH59" s="52"/>
      <c r="AI59" s="52"/>
      <c r="AJ59" s="52"/>
      <c r="AK59" s="53"/>
      <c r="AL59" s="53"/>
      <c r="AM59" s="48">
        <f t="shared" si="16"/>
        <v>0</v>
      </c>
      <c r="AN59" s="52"/>
      <c r="AO59" s="52"/>
      <c r="AP59" s="52"/>
      <c r="AQ59" s="53"/>
      <c r="AR59" s="53"/>
      <c r="AS59" s="48">
        <f t="shared" si="17"/>
        <v>0</v>
      </c>
      <c r="AT59" s="52"/>
      <c r="AU59" s="52"/>
      <c r="AV59" s="52"/>
      <c r="AW59" s="53"/>
      <c r="AX59" s="53"/>
      <c r="AY59" s="48">
        <f t="shared" si="18"/>
        <v>0</v>
      </c>
      <c r="AZ59" s="52"/>
      <c r="BA59" s="52"/>
      <c r="BB59" s="52"/>
      <c r="BC59" s="53"/>
      <c r="BD59" s="54"/>
      <c r="BE59" s="48">
        <f t="shared" si="19"/>
        <v>0</v>
      </c>
      <c r="BF59" s="40"/>
    </row>
    <row r="60" spans="1:58" ht="15.75" x14ac:dyDescent="0.25">
      <c r="A60" s="21">
        <f t="shared" si="10"/>
        <v>2</v>
      </c>
      <c r="B60" s="50"/>
      <c r="C60" s="26" t="s">
        <v>109</v>
      </c>
      <c r="D60" s="26"/>
      <c r="E60" s="26"/>
      <c r="F60" s="26"/>
      <c r="G60" s="47"/>
      <c r="H60" s="47"/>
      <c r="I60" s="48">
        <f t="shared" si="11"/>
        <v>0</v>
      </c>
      <c r="J60" s="26"/>
      <c r="K60" s="26"/>
      <c r="L60" s="26"/>
      <c r="M60" s="47"/>
      <c r="N60" s="47"/>
      <c r="O60" s="48">
        <f t="shared" si="12"/>
        <v>0</v>
      </c>
      <c r="P60" s="26"/>
      <c r="Q60" s="26"/>
      <c r="R60" s="26"/>
      <c r="S60" s="47"/>
      <c r="T60" s="47"/>
      <c r="U60" s="48">
        <f t="shared" si="13"/>
        <v>0</v>
      </c>
      <c r="V60" s="26"/>
      <c r="W60" s="26"/>
      <c r="X60" s="26"/>
      <c r="Y60" s="47"/>
      <c r="Z60" s="47"/>
      <c r="AA60" s="48">
        <f t="shared" si="14"/>
        <v>0</v>
      </c>
      <c r="AB60" s="26"/>
      <c r="AC60" s="26"/>
      <c r="AD60" s="26"/>
      <c r="AE60" s="47"/>
      <c r="AF60" s="47"/>
      <c r="AG60" s="48">
        <f t="shared" si="15"/>
        <v>0</v>
      </c>
      <c r="AH60" s="26"/>
      <c r="AI60" s="26"/>
      <c r="AJ60" s="26"/>
      <c r="AK60" s="47"/>
      <c r="AL60" s="47"/>
      <c r="AM60" s="48">
        <f t="shared" si="16"/>
        <v>0</v>
      </c>
      <c r="AN60" s="26"/>
      <c r="AO60" s="26"/>
      <c r="AP60" s="26"/>
      <c r="AQ60" s="47"/>
      <c r="AR60" s="47"/>
      <c r="AS60" s="48">
        <f t="shared" si="17"/>
        <v>0</v>
      </c>
      <c r="AT60" s="26"/>
      <c r="AU60" s="26"/>
      <c r="AV60" s="26"/>
      <c r="AW60" s="47"/>
      <c r="AX60" s="47"/>
      <c r="AY60" s="48">
        <f t="shared" si="18"/>
        <v>0</v>
      </c>
      <c r="AZ60" s="26"/>
      <c r="BA60" s="26"/>
      <c r="BB60" s="26"/>
      <c r="BC60" s="47"/>
      <c r="BD60" s="47"/>
      <c r="BE60" s="48">
        <f t="shared" si="19"/>
        <v>0</v>
      </c>
      <c r="BF60" s="40"/>
    </row>
    <row r="61" spans="1:58" ht="15.75" x14ac:dyDescent="0.25">
      <c r="A61" s="21">
        <f t="shared" si="10"/>
        <v>2</v>
      </c>
      <c r="B61" s="50"/>
      <c r="C61" s="26" t="s">
        <v>109</v>
      </c>
      <c r="D61" s="26"/>
      <c r="E61" s="26"/>
      <c r="F61" s="26"/>
      <c r="G61" s="47"/>
      <c r="H61" s="47"/>
      <c r="I61" s="48">
        <f t="shared" si="11"/>
        <v>0</v>
      </c>
      <c r="J61" s="26"/>
      <c r="K61" s="26"/>
      <c r="L61" s="26"/>
      <c r="M61" s="47"/>
      <c r="N61" s="47"/>
      <c r="O61" s="48">
        <f t="shared" si="12"/>
        <v>0</v>
      </c>
      <c r="P61" s="26"/>
      <c r="Q61" s="26"/>
      <c r="R61" s="26"/>
      <c r="S61" s="47"/>
      <c r="T61" s="47"/>
      <c r="U61" s="48">
        <f t="shared" si="13"/>
        <v>0</v>
      </c>
      <c r="V61" s="26"/>
      <c r="W61" s="26"/>
      <c r="X61" s="26"/>
      <c r="Y61" s="47"/>
      <c r="Z61" s="47"/>
      <c r="AA61" s="48">
        <f t="shared" si="14"/>
        <v>0</v>
      </c>
      <c r="AB61" s="26"/>
      <c r="AC61" s="26"/>
      <c r="AD61" s="26"/>
      <c r="AE61" s="47"/>
      <c r="AF61" s="47"/>
      <c r="AG61" s="48">
        <f t="shared" si="15"/>
        <v>0</v>
      </c>
      <c r="AH61" s="26"/>
      <c r="AI61" s="26"/>
      <c r="AJ61" s="26"/>
      <c r="AK61" s="47"/>
      <c r="AL61" s="47"/>
      <c r="AM61" s="48">
        <f t="shared" si="16"/>
        <v>0</v>
      </c>
      <c r="AN61" s="26"/>
      <c r="AO61" s="26"/>
      <c r="AP61" s="26"/>
      <c r="AQ61" s="47"/>
      <c r="AR61" s="47"/>
      <c r="AS61" s="48">
        <f t="shared" si="17"/>
        <v>0</v>
      </c>
      <c r="AT61" s="26"/>
      <c r="AU61" s="26"/>
      <c r="AV61" s="26"/>
      <c r="AW61" s="47"/>
      <c r="AX61" s="47"/>
      <c r="AY61" s="48">
        <f t="shared" si="18"/>
        <v>0</v>
      </c>
      <c r="AZ61" s="26"/>
      <c r="BA61" s="26"/>
      <c r="BB61" s="26"/>
      <c r="BC61" s="47"/>
      <c r="BD61" s="47"/>
      <c r="BE61" s="48">
        <f t="shared" si="19"/>
        <v>0</v>
      </c>
      <c r="BF61" s="40"/>
    </row>
    <row r="62" spans="1:58" ht="15.75" x14ac:dyDescent="0.25">
      <c r="A62" s="21">
        <f t="shared" si="10"/>
        <v>2</v>
      </c>
      <c r="B62" s="50"/>
      <c r="C62" s="26" t="s">
        <v>109</v>
      </c>
      <c r="D62" s="26"/>
      <c r="E62" s="26"/>
      <c r="F62" s="26"/>
      <c r="G62" s="47"/>
      <c r="H62" s="47"/>
      <c r="I62" s="48">
        <f t="shared" si="11"/>
        <v>0</v>
      </c>
      <c r="J62" s="26"/>
      <c r="K62" s="26"/>
      <c r="L62" s="26"/>
      <c r="M62" s="47"/>
      <c r="N62" s="47"/>
      <c r="O62" s="48">
        <f t="shared" si="12"/>
        <v>0</v>
      </c>
      <c r="P62" s="26"/>
      <c r="Q62" s="26"/>
      <c r="R62" s="26"/>
      <c r="S62" s="47"/>
      <c r="T62" s="47"/>
      <c r="U62" s="48">
        <f t="shared" si="13"/>
        <v>0</v>
      </c>
      <c r="V62" s="26"/>
      <c r="W62" s="26"/>
      <c r="X62" s="26"/>
      <c r="Y62" s="47"/>
      <c r="Z62" s="47"/>
      <c r="AA62" s="48">
        <f t="shared" si="14"/>
        <v>0</v>
      </c>
      <c r="AB62" s="26"/>
      <c r="AC62" s="26"/>
      <c r="AD62" s="26"/>
      <c r="AE62" s="47"/>
      <c r="AF62" s="47"/>
      <c r="AG62" s="48">
        <f t="shared" si="15"/>
        <v>0</v>
      </c>
      <c r="AH62" s="26"/>
      <c r="AI62" s="26"/>
      <c r="AJ62" s="26"/>
      <c r="AK62" s="47"/>
      <c r="AL62" s="47"/>
      <c r="AM62" s="48">
        <f t="shared" si="16"/>
        <v>0</v>
      </c>
      <c r="AN62" s="26"/>
      <c r="AO62" s="26"/>
      <c r="AP62" s="26"/>
      <c r="AQ62" s="47"/>
      <c r="AR62" s="47"/>
      <c r="AS62" s="48">
        <f t="shared" si="17"/>
        <v>0</v>
      </c>
      <c r="AT62" s="26"/>
      <c r="AU62" s="26"/>
      <c r="AV62" s="26"/>
      <c r="AW62" s="47"/>
      <c r="AX62" s="47"/>
      <c r="AY62" s="48">
        <f t="shared" si="18"/>
        <v>0</v>
      </c>
      <c r="AZ62" s="26"/>
      <c r="BA62" s="26"/>
      <c r="BB62" s="26"/>
      <c r="BC62" s="47"/>
      <c r="BD62" s="47"/>
      <c r="BE62" s="48">
        <f t="shared" si="19"/>
        <v>0</v>
      </c>
      <c r="BF62" s="40"/>
    </row>
    <row r="63" spans="1:58" ht="15.75" x14ac:dyDescent="0.25">
      <c r="A63" s="21">
        <f t="shared" si="10"/>
        <v>2</v>
      </c>
      <c r="B63" s="50"/>
      <c r="C63" s="26" t="s">
        <v>109</v>
      </c>
      <c r="D63" s="26"/>
      <c r="E63" s="26"/>
      <c r="F63" s="26"/>
      <c r="G63" s="47"/>
      <c r="H63" s="47"/>
      <c r="I63" s="48">
        <f t="shared" si="11"/>
        <v>0</v>
      </c>
      <c r="J63" s="26"/>
      <c r="K63" s="26"/>
      <c r="L63" s="26"/>
      <c r="M63" s="47"/>
      <c r="N63" s="47"/>
      <c r="O63" s="48">
        <f t="shared" si="12"/>
        <v>0</v>
      </c>
      <c r="P63" s="26"/>
      <c r="Q63" s="26"/>
      <c r="R63" s="26"/>
      <c r="S63" s="47"/>
      <c r="T63" s="47"/>
      <c r="U63" s="48">
        <f t="shared" si="13"/>
        <v>0</v>
      </c>
      <c r="V63" s="26"/>
      <c r="W63" s="26"/>
      <c r="X63" s="26"/>
      <c r="Y63" s="47"/>
      <c r="Z63" s="47"/>
      <c r="AA63" s="48">
        <f t="shared" si="14"/>
        <v>0</v>
      </c>
      <c r="AB63" s="26"/>
      <c r="AC63" s="26"/>
      <c r="AD63" s="26"/>
      <c r="AE63" s="47"/>
      <c r="AF63" s="47"/>
      <c r="AG63" s="48">
        <f t="shared" si="15"/>
        <v>0</v>
      </c>
      <c r="AH63" s="26"/>
      <c r="AI63" s="26"/>
      <c r="AJ63" s="26"/>
      <c r="AK63" s="47"/>
      <c r="AL63" s="47"/>
      <c r="AM63" s="48">
        <f t="shared" si="16"/>
        <v>0</v>
      </c>
      <c r="AN63" s="26"/>
      <c r="AO63" s="26"/>
      <c r="AP63" s="26"/>
      <c r="AQ63" s="47"/>
      <c r="AR63" s="47"/>
      <c r="AS63" s="48">
        <f t="shared" si="17"/>
        <v>0</v>
      </c>
      <c r="AT63" s="26"/>
      <c r="AU63" s="26"/>
      <c r="AV63" s="26"/>
      <c r="AW63" s="47"/>
      <c r="AX63" s="47"/>
      <c r="AY63" s="48">
        <f t="shared" si="18"/>
        <v>0</v>
      </c>
      <c r="AZ63" s="26"/>
      <c r="BA63" s="26"/>
      <c r="BB63" s="26"/>
      <c r="BC63" s="47"/>
      <c r="BD63" s="47"/>
      <c r="BE63" s="48">
        <f t="shared" si="19"/>
        <v>0</v>
      </c>
      <c r="BF63" s="67"/>
    </row>
    <row r="64" spans="1:58" ht="15.75" x14ac:dyDescent="0.25">
      <c r="A64" s="21">
        <f t="shared" si="10"/>
        <v>2</v>
      </c>
      <c r="B64" s="50"/>
      <c r="C64" s="26" t="s">
        <v>109</v>
      </c>
      <c r="D64" s="26"/>
      <c r="E64" s="26"/>
      <c r="F64" s="26"/>
      <c r="G64" s="47"/>
      <c r="H64" s="47"/>
      <c r="I64" s="48">
        <f t="shared" si="11"/>
        <v>0</v>
      </c>
      <c r="J64" s="26"/>
      <c r="K64" s="26"/>
      <c r="L64" s="26"/>
      <c r="M64" s="47"/>
      <c r="N64" s="47"/>
      <c r="O64" s="48">
        <f t="shared" si="12"/>
        <v>0</v>
      </c>
      <c r="P64" s="26"/>
      <c r="Q64" s="26"/>
      <c r="R64" s="26"/>
      <c r="S64" s="47"/>
      <c r="T64" s="47"/>
      <c r="U64" s="48">
        <f t="shared" si="13"/>
        <v>0</v>
      </c>
      <c r="V64" s="26"/>
      <c r="W64" s="26"/>
      <c r="X64" s="26"/>
      <c r="Y64" s="47"/>
      <c r="Z64" s="47"/>
      <c r="AA64" s="48">
        <f t="shared" si="14"/>
        <v>0</v>
      </c>
      <c r="AB64" s="26"/>
      <c r="AC64" s="26"/>
      <c r="AD64" s="26"/>
      <c r="AE64" s="47"/>
      <c r="AF64" s="47"/>
      <c r="AG64" s="48">
        <f t="shared" si="15"/>
        <v>0</v>
      </c>
      <c r="AH64" s="26"/>
      <c r="AI64" s="26"/>
      <c r="AJ64" s="26"/>
      <c r="AK64" s="47"/>
      <c r="AL64" s="47"/>
      <c r="AM64" s="48">
        <f t="shared" si="16"/>
        <v>0</v>
      </c>
      <c r="AN64" s="26"/>
      <c r="AO64" s="26"/>
      <c r="AP64" s="26"/>
      <c r="AQ64" s="47"/>
      <c r="AR64" s="47"/>
      <c r="AS64" s="48">
        <f t="shared" si="17"/>
        <v>0</v>
      </c>
      <c r="AT64" s="26"/>
      <c r="AU64" s="26"/>
      <c r="AV64" s="26"/>
      <c r="AW64" s="47"/>
      <c r="AX64" s="47"/>
      <c r="AY64" s="48">
        <f t="shared" si="18"/>
        <v>0</v>
      </c>
      <c r="AZ64" s="26"/>
      <c r="BA64" s="26"/>
      <c r="BB64" s="26"/>
      <c r="BC64" s="47"/>
      <c r="BD64" s="47"/>
      <c r="BE64" s="48">
        <f t="shared" si="19"/>
        <v>0</v>
      </c>
      <c r="BF64" s="26"/>
    </row>
    <row r="65" spans="1:58" ht="15.75" x14ac:dyDescent="0.25">
      <c r="A65" s="21">
        <f t="shared" si="10"/>
        <v>2</v>
      </c>
      <c r="B65" s="55"/>
      <c r="C65" s="56"/>
      <c r="D65" s="59"/>
      <c r="E65" s="58"/>
      <c r="F65" s="58"/>
      <c r="G65" s="58"/>
      <c r="H65" s="58"/>
      <c r="I65" s="58">
        <f>SUM(I37:I64)</f>
        <v>3</v>
      </c>
      <c r="J65" s="58"/>
      <c r="K65" s="58"/>
      <c r="L65" s="58"/>
      <c r="M65" s="58"/>
      <c r="N65" s="58"/>
      <c r="O65" s="58">
        <f>SUM(O37:O64)</f>
        <v>1</v>
      </c>
      <c r="P65" s="58"/>
      <c r="Q65" s="58"/>
      <c r="R65" s="58"/>
      <c r="S65" s="58"/>
      <c r="T65" s="58"/>
      <c r="U65" s="58">
        <f>SUM(U37:U64)</f>
        <v>2</v>
      </c>
      <c r="V65" s="58"/>
      <c r="W65" s="58"/>
      <c r="X65" s="58"/>
      <c r="Y65" s="58"/>
      <c r="Z65" s="58"/>
      <c r="AA65" s="58">
        <f>SUM(AA37:AA64)</f>
        <v>4</v>
      </c>
      <c r="AB65" s="58"/>
      <c r="AC65" s="58"/>
      <c r="AD65" s="58"/>
      <c r="AE65" s="58"/>
      <c r="AF65" s="58"/>
      <c r="AG65" s="58">
        <f>SUM(AG37:AG64)</f>
        <v>3</v>
      </c>
      <c r="AH65" s="58"/>
      <c r="AI65" s="58"/>
      <c r="AJ65" s="58"/>
      <c r="AK65" s="58"/>
      <c r="AL65" s="58"/>
      <c r="AM65" s="58">
        <f>SUM(AM37:AM64)</f>
        <v>1</v>
      </c>
      <c r="AN65" s="58"/>
      <c r="AO65" s="58"/>
      <c r="AP65" s="58"/>
      <c r="AQ65" s="58"/>
      <c r="AR65" s="58"/>
      <c r="AS65" s="58">
        <f>SUM(AS37:AS64)</f>
        <v>3</v>
      </c>
      <c r="AT65" s="58"/>
      <c r="AU65" s="58"/>
      <c r="AV65" s="58"/>
      <c r="AW65" s="58"/>
      <c r="AX65" s="58"/>
      <c r="AY65" s="58">
        <f>SUM(AY37:AY64)</f>
        <v>5</v>
      </c>
      <c r="AZ65" s="58"/>
      <c r="BA65" s="58"/>
      <c r="BB65" s="58"/>
      <c r="BC65" s="58"/>
      <c r="BD65" s="58"/>
      <c r="BE65" s="58">
        <f>SUM(BE37:BE64)</f>
        <v>12</v>
      </c>
      <c r="BF65" s="58">
        <f>COUNTIF(BF37:BF64,"*")</f>
        <v>6</v>
      </c>
    </row>
    <row r="66" spans="1:58" ht="15.75" x14ac:dyDescent="0.25">
      <c r="A66" s="21">
        <f t="shared" si="10"/>
        <v>3</v>
      </c>
      <c r="B66" s="80" t="str">
        <f>"Буква (или иное название) класса "&amp;A66&amp;":"</f>
        <v>Буква (или иное название) класса 3:</v>
      </c>
      <c r="C66" s="90"/>
      <c r="D66" s="85" t="s">
        <v>86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1"/>
      <c r="BF66" s="64"/>
    </row>
    <row r="67" spans="1:58" ht="15.75" x14ac:dyDescent="0.25">
      <c r="A67" s="21">
        <f t="shared" si="10"/>
        <v>3</v>
      </c>
      <c r="B67" s="26" t="s">
        <v>72</v>
      </c>
      <c r="C67" s="41" t="s">
        <v>109</v>
      </c>
      <c r="D67" s="26"/>
      <c r="E67" s="26" t="s">
        <v>49</v>
      </c>
      <c r="F67" s="26"/>
      <c r="G67" s="47"/>
      <c r="H67" s="47"/>
      <c r="I67" s="48">
        <f t="shared" ref="I67:I94" si="20">COUNTA(D67:H67)</f>
        <v>1</v>
      </c>
      <c r="J67" s="26"/>
      <c r="K67" s="26"/>
      <c r="L67" s="26"/>
      <c r="M67" s="47" t="s">
        <v>49</v>
      </c>
      <c r="N67" s="47"/>
      <c r="O67" s="48">
        <f t="shared" ref="O67:O94" si="21">COUNTA(J67:N67)</f>
        <v>1</v>
      </c>
      <c r="P67" s="26"/>
      <c r="Q67" s="26"/>
      <c r="R67" s="26"/>
      <c r="S67" s="47"/>
      <c r="T67" s="47"/>
      <c r="U67" s="48">
        <f t="shared" ref="U67:U94" si="22">COUNTA(P67:T67)</f>
        <v>0</v>
      </c>
      <c r="V67" s="26"/>
      <c r="W67" s="26"/>
      <c r="X67" s="26"/>
      <c r="Y67" s="47" t="s">
        <v>49</v>
      </c>
      <c r="Z67" s="47"/>
      <c r="AA67" s="48">
        <f t="shared" ref="AA67:AA94" si="23">COUNTA(V67:Z67)</f>
        <v>1</v>
      </c>
      <c r="AB67" s="26"/>
      <c r="AC67" s="26"/>
      <c r="AD67" s="26"/>
      <c r="AE67" s="47"/>
      <c r="AF67" s="47" t="s">
        <v>49</v>
      </c>
      <c r="AG67" s="48">
        <f t="shared" ref="AG67:AG94" si="24">COUNTA(AB67:AF67)</f>
        <v>1</v>
      </c>
      <c r="AH67" s="26"/>
      <c r="AI67" s="26"/>
      <c r="AJ67" s="26"/>
      <c r="AK67" s="47"/>
      <c r="AL67" s="47"/>
      <c r="AM67" s="48">
        <f t="shared" ref="AM67:AM94" si="25">COUNTA(AH67:AL67)</f>
        <v>0</v>
      </c>
      <c r="AN67" s="26" t="s">
        <v>49</v>
      </c>
      <c r="AO67" s="26"/>
      <c r="AP67" s="26"/>
      <c r="AQ67" s="47"/>
      <c r="AR67" s="47"/>
      <c r="AS67" s="48">
        <f t="shared" ref="AS67:AS94" si="26">COUNTA(AN67:AR67)</f>
        <v>1</v>
      </c>
      <c r="AT67" s="26"/>
      <c r="AU67" s="26"/>
      <c r="AV67" s="26" t="s">
        <v>47</v>
      </c>
      <c r="AW67" s="47"/>
      <c r="AX67" s="47"/>
      <c r="AY67" s="48">
        <f t="shared" ref="AY67:AY94" si="27">COUNTA(AT67:AX67)</f>
        <v>1</v>
      </c>
      <c r="AZ67" s="26"/>
      <c r="BA67" s="26" t="s">
        <v>49</v>
      </c>
      <c r="BB67" s="26"/>
      <c r="BC67" s="47"/>
      <c r="BD67" s="49"/>
      <c r="BE67" s="48">
        <f t="shared" ref="BE67:BE94" si="28">COUNTA(AZ67:BD67)</f>
        <v>1</v>
      </c>
      <c r="BF67" s="40"/>
    </row>
    <row r="68" spans="1:58" ht="15.75" x14ac:dyDescent="0.25">
      <c r="A68" s="21">
        <f t="shared" si="10"/>
        <v>3</v>
      </c>
      <c r="B68" s="26" t="s">
        <v>94</v>
      </c>
      <c r="C68" s="41" t="s">
        <v>109</v>
      </c>
      <c r="D68" s="26"/>
      <c r="E68" s="26"/>
      <c r="F68" s="26"/>
      <c r="G68" s="47"/>
      <c r="H68" s="47"/>
      <c r="I68" s="48">
        <f t="shared" si="20"/>
        <v>0</v>
      </c>
      <c r="J68" s="26"/>
      <c r="K68" s="26"/>
      <c r="L68" s="26"/>
      <c r="M68" s="47"/>
      <c r="N68" s="47"/>
      <c r="O68" s="48">
        <f t="shared" si="21"/>
        <v>0</v>
      </c>
      <c r="P68" s="26"/>
      <c r="Q68" s="26"/>
      <c r="R68" s="26"/>
      <c r="S68" s="47"/>
      <c r="T68" s="47"/>
      <c r="U68" s="48">
        <f t="shared" si="22"/>
        <v>0</v>
      </c>
      <c r="V68" s="26"/>
      <c r="W68" s="26"/>
      <c r="X68" s="26"/>
      <c r="Y68" s="47"/>
      <c r="Z68" s="47" t="s">
        <v>49</v>
      </c>
      <c r="AA68" s="48">
        <f t="shared" si="23"/>
        <v>1</v>
      </c>
      <c r="AB68" s="26"/>
      <c r="AC68" s="26"/>
      <c r="AD68" s="26"/>
      <c r="AE68" s="47"/>
      <c r="AF68" s="47"/>
      <c r="AG68" s="48">
        <f t="shared" si="24"/>
        <v>0</v>
      </c>
      <c r="AH68" s="26"/>
      <c r="AI68" s="26"/>
      <c r="AJ68" s="26"/>
      <c r="AK68" s="47"/>
      <c r="AL68" s="47"/>
      <c r="AM68" s="48">
        <f t="shared" si="25"/>
        <v>0</v>
      </c>
      <c r="AN68" s="26"/>
      <c r="AO68" s="26"/>
      <c r="AP68" s="26"/>
      <c r="AQ68" s="47"/>
      <c r="AR68" s="47"/>
      <c r="AS68" s="48">
        <f t="shared" si="26"/>
        <v>0</v>
      </c>
      <c r="AT68" s="26"/>
      <c r="AU68" s="26"/>
      <c r="AV68" s="26"/>
      <c r="AW68" s="47"/>
      <c r="AX68" s="47"/>
      <c r="AY68" s="48">
        <f t="shared" si="27"/>
        <v>0</v>
      </c>
      <c r="AZ68" s="26"/>
      <c r="BA68" s="26"/>
      <c r="BB68" s="26" t="s">
        <v>49</v>
      </c>
      <c r="BC68" s="47"/>
      <c r="BD68" s="49"/>
      <c r="BE68" s="48">
        <f t="shared" si="28"/>
        <v>1</v>
      </c>
      <c r="BF68" s="40"/>
    </row>
    <row r="69" spans="1:58" ht="15.75" x14ac:dyDescent="0.25">
      <c r="A69" s="21">
        <f t="shared" si="10"/>
        <v>3</v>
      </c>
      <c r="B69" s="26" t="s">
        <v>74</v>
      </c>
      <c r="C69" s="41" t="s">
        <v>109</v>
      </c>
      <c r="D69" s="26"/>
      <c r="E69" s="26"/>
      <c r="F69" s="26"/>
      <c r="G69" s="47"/>
      <c r="H69" s="47"/>
      <c r="I69" s="48">
        <f t="shared" si="20"/>
        <v>0</v>
      </c>
      <c r="J69" s="26"/>
      <c r="K69" s="26"/>
      <c r="L69" s="26"/>
      <c r="M69" s="47"/>
      <c r="N69" s="47"/>
      <c r="O69" s="48">
        <f t="shared" si="21"/>
        <v>0</v>
      </c>
      <c r="P69" s="26"/>
      <c r="Q69" s="26"/>
      <c r="R69" s="26"/>
      <c r="S69" s="47"/>
      <c r="T69" s="47"/>
      <c r="U69" s="48">
        <f t="shared" si="22"/>
        <v>0</v>
      </c>
      <c r="V69" s="26"/>
      <c r="W69" s="26"/>
      <c r="X69" s="26"/>
      <c r="Y69" s="47"/>
      <c r="Z69" s="47"/>
      <c r="AA69" s="48">
        <f t="shared" si="23"/>
        <v>0</v>
      </c>
      <c r="AB69" s="26"/>
      <c r="AC69" s="26"/>
      <c r="AD69" s="26"/>
      <c r="AE69" s="47"/>
      <c r="AF69" s="47"/>
      <c r="AG69" s="48">
        <f t="shared" si="24"/>
        <v>0</v>
      </c>
      <c r="AH69" s="26"/>
      <c r="AI69" s="26"/>
      <c r="AJ69" s="26"/>
      <c r="AK69" s="47"/>
      <c r="AL69" s="47"/>
      <c r="AM69" s="48">
        <f t="shared" si="25"/>
        <v>0</v>
      </c>
      <c r="AN69" s="26"/>
      <c r="AO69" s="26"/>
      <c r="AP69" s="26"/>
      <c r="AQ69" s="47"/>
      <c r="AR69" s="47"/>
      <c r="AS69" s="48">
        <f t="shared" si="26"/>
        <v>0</v>
      </c>
      <c r="AT69" s="26"/>
      <c r="AU69" s="26"/>
      <c r="AV69" s="26"/>
      <c r="AW69" s="47"/>
      <c r="AX69" s="47"/>
      <c r="AY69" s="48">
        <f t="shared" si="27"/>
        <v>0</v>
      </c>
      <c r="AZ69" s="26"/>
      <c r="BA69" s="26"/>
      <c r="BB69" s="26"/>
      <c r="BC69" s="47"/>
      <c r="BD69" s="49"/>
      <c r="BE69" s="48">
        <f t="shared" si="28"/>
        <v>0</v>
      </c>
      <c r="BF69" s="40"/>
    </row>
    <row r="70" spans="1:58" ht="15.75" x14ac:dyDescent="0.25">
      <c r="A70" s="21">
        <f t="shared" si="10"/>
        <v>3</v>
      </c>
      <c r="B70" s="26" t="s">
        <v>95</v>
      </c>
      <c r="C70" s="41" t="s">
        <v>109</v>
      </c>
      <c r="D70" s="26"/>
      <c r="E70" s="26"/>
      <c r="F70" s="26"/>
      <c r="G70" s="47"/>
      <c r="H70" s="47"/>
      <c r="I70" s="48">
        <f t="shared" si="20"/>
        <v>0</v>
      </c>
      <c r="J70" s="26"/>
      <c r="K70" s="26"/>
      <c r="L70" s="26"/>
      <c r="M70" s="47"/>
      <c r="N70" s="47"/>
      <c r="O70" s="48">
        <f t="shared" si="21"/>
        <v>0</v>
      </c>
      <c r="P70" s="26"/>
      <c r="Q70" s="26"/>
      <c r="R70" s="26"/>
      <c r="S70" s="47"/>
      <c r="T70" s="47"/>
      <c r="U70" s="48">
        <f t="shared" si="22"/>
        <v>0</v>
      </c>
      <c r="V70" s="26"/>
      <c r="W70" s="26"/>
      <c r="X70" s="26"/>
      <c r="Y70" s="47"/>
      <c r="Z70" s="47"/>
      <c r="AA70" s="48">
        <f t="shared" si="23"/>
        <v>0</v>
      </c>
      <c r="AB70" s="26"/>
      <c r="AC70" s="26"/>
      <c r="AD70" s="26"/>
      <c r="AE70" s="47"/>
      <c r="AF70" s="47"/>
      <c r="AG70" s="48">
        <f t="shared" si="24"/>
        <v>0</v>
      </c>
      <c r="AH70" s="26"/>
      <c r="AI70" s="26"/>
      <c r="AJ70" s="26"/>
      <c r="AK70" s="47"/>
      <c r="AL70" s="47"/>
      <c r="AM70" s="48">
        <f t="shared" si="25"/>
        <v>0</v>
      </c>
      <c r="AN70" s="26"/>
      <c r="AO70" s="26"/>
      <c r="AP70" s="26"/>
      <c r="AQ70" s="47"/>
      <c r="AR70" s="47"/>
      <c r="AS70" s="48">
        <f t="shared" si="26"/>
        <v>0</v>
      </c>
      <c r="AT70" s="26"/>
      <c r="AU70" s="26"/>
      <c r="AV70" s="26"/>
      <c r="AW70" s="47"/>
      <c r="AX70" s="47"/>
      <c r="AY70" s="48">
        <f t="shared" si="27"/>
        <v>0</v>
      </c>
      <c r="AZ70" s="26"/>
      <c r="BA70" s="26"/>
      <c r="BB70" s="26"/>
      <c r="BC70" s="47"/>
      <c r="BD70" s="49"/>
      <c r="BE70" s="48">
        <f t="shared" si="28"/>
        <v>0</v>
      </c>
      <c r="BF70" s="40"/>
    </row>
    <row r="71" spans="1:58" ht="15.75" x14ac:dyDescent="0.25">
      <c r="A71" s="21">
        <f t="shared" si="10"/>
        <v>3</v>
      </c>
      <c r="B71" s="26" t="s">
        <v>76</v>
      </c>
      <c r="C71" s="41" t="s">
        <v>109</v>
      </c>
      <c r="D71" s="26"/>
      <c r="E71" s="26"/>
      <c r="F71" s="26"/>
      <c r="G71" s="47" t="s">
        <v>49</v>
      </c>
      <c r="H71" s="47"/>
      <c r="I71" s="48">
        <f t="shared" si="20"/>
        <v>1</v>
      </c>
      <c r="J71" s="26"/>
      <c r="K71" s="26"/>
      <c r="L71" s="26"/>
      <c r="M71" s="47"/>
      <c r="N71" s="47"/>
      <c r="O71" s="48">
        <f t="shared" si="21"/>
        <v>0</v>
      </c>
      <c r="P71" s="26"/>
      <c r="Q71" s="26"/>
      <c r="R71" s="26"/>
      <c r="S71" s="47" t="s">
        <v>49</v>
      </c>
      <c r="T71" s="47"/>
      <c r="U71" s="48">
        <f t="shared" si="22"/>
        <v>1</v>
      </c>
      <c r="V71" s="26"/>
      <c r="W71" s="26"/>
      <c r="X71" s="26"/>
      <c r="Y71" s="47"/>
      <c r="Z71" s="47"/>
      <c r="AA71" s="48">
        <f t="shared" si="23"/>
        <v>0</v>
      </c>
      <c r="AB71" s="26"/>
      <c r="AC71" s="26"/>
      <c r="AD71" s="26"/>
      <c r="AE71" s="47"/>
      <c r="AF71" s="47"/>
      <c r="AG71" s="48">
        <f t="shared" si="24"/>
        <v>0</v>
      </c>
      <c r="AH71" s="26"/>
      <c r="AI71" s="26"/>
      <c r="AJ71" s="26"/>
      <c r="AK71" s="47" t="s">
        <v>49</v>
      </c>
      <c r="AL71" s="47"/>
      <c r="AM71" s="48">
        <f t="shared" si="25"/>
        <v>1</v>
      </c>
      <c r="AN71" s="26"/>
      <c r="AO71" s="26"/>
      <c r="AP71" s="26"/>
      <c r="AQ71" s="47"/>
      <c r="AR71" s="47"/>
      <c r="AS71" s="48">
        <f t="shared" si="26"/>
        <v>0</v>
      </c>
      <c r="AT71" s="26"/>
      <c r="AU71" s="26"/>
      <c r="AV71" s="26"/>
      <c r="AW71" s="47"/>
      <c r="AX71" s="47"/>
      <c r="AY71" s="48">
        <f t="shared" si="27"/>
        <v>0</v>
      </c>
      <c r="AZ71" s="26"/>
      <c r="BA71" s="26"/>
      <c r="BB71" s="26" t="s">
        <v>49</v>
      </c>
      <c r="BC71" s="47"/>
      <c r="BD71" s="49"/>
      <c r="BE71" s="48">
        <f t="shared" si="28"/>
        <v>1</v>
      </c>
      <c r="BF71" s="40"/>
    </row>
    <row r="72" spans="1:58" ht="15.75" x14ac:dyDescent="0.25">
      <c r="A72" s="21">
        <f t="shared" si="10"/>
        <v>3</v>
      </c>
      <c r="B72" s="26" t="s">
        <v>96</v>
      </c>
      <c r="C72" s="41" t="s">
        <v>109</v>
      </c>
      <c r="D72" s="26"/>
      <c r="E72" s="26"/>
      <c r="F72" s="26"/>
      <c r="G72" s="47"/>
      <c r="H72" s="47"/>
      <c r="I72" s="48">
        <f t="shared" si="20"/>
        <v>0</v>
      </c>
      <c r="J72" s="26"/>
      <c r="K72" s="26"/>
      <c r="L72" s="26"/>
      <c r="M72" s="47"/>
      <c r="N72" s="47"/>
      <c r="O72" s="48">
        <f t="shared" si="21"/>
        <v>0</v>
      </c>
      <c r="P72" s="26"/>
      <c r="Q72" s="26"/>
      <c r="R72" s="26"/>
      <c r="S72" s="47"/>
      <c r="T72" s="47"/>
      <c r="U72" s="48">
        <f t="shared" si="22"/>
        <v>0</v>
      </c>
      <c r="V72" s="26"/>
      <c r="W72" s="26"/>
      <c r="X72" s="26"/>
      <c r="Y72" s="47"/>
      <c r="Z72" s="47"/>
      <c r="AA72" s="48">
        <f t="shared" si="23"/>
        <v>0</v>
      </c>
      <c r="AB72" s="26"/>
      <c r="AC72" s="26"/>
      <c r="AD72" s="26"/>
      <c r="AE72" s="47"/>
      <c r="AF72" s="47"/>
      <c r="AG72" s="48">
        <f t="shared" si="24"/>
        <v>0</v>
      </c>
      <c r="AH72" s="26"/>
      <c r="AI72" s="26"/>
      <c r="AJ72" s="26"/>
      <c r="AK72" s="47"/>
      <c r="AL72" s="47"/>
      <c r="AM72" s="48">
        <f t="shared" si="25"/>
        <v>0</v>
      </c>
      <c r="AN72" s="26"/>
      <c r="AO72" s="26"/>
      <c r="AP72" s="26"/>
      <c r="AQ72" s="47"/>
      <c r="AR72" s="47"/>
      <c r="AS72" s="48">
        <f t="shared" si="26"/>
        <v>0</v>
      </c>
      <c r="AT72" s="26"/>
      <c r="AU72" s="26"/>
      <c r="AV72" s="26"/>
      <c r="AW72" s="47"/>
      <c r="AX72" s="47"/>
      <c r="AY72" s="48">
        <f t="shared" si="27"/>
        <v>0</v>
      </c>
      <c r="AZ72" s="26"/>
      <c r="BA72" s="26"/>
      <c r="BB72" s="26"/>
      <c r="BC72" s="47"/>
      <c r="BD72" s="49"/>
      <c r="BE72" s="48">
        <f t="shared" si="28"/>
        <v>0</v>
      </c>
      <c r="BF72" s="40"/>
    </row>
    <row r="73" spans="1:58" ht="15.75" x14ac:dyDescent="0.25">
      <c r="A73" s="21">
        <f t="shared" si="10"/>
        <v>3</v>
      </c>
      <c r="B73" s="26" t="s">
        <v>110</v>
      </c>
      <c r="C73" s="41" t="s">
        <v>109</v>
      </c>
      <c r="D73" s="26"/>
      <c r="E73" s="26"/>
      <c r="F73" s="26" t="s">
        <v>49</v>
      </c>
      <c r="G73" s="47"/>
      <c r="H73" s="47"/>
      <c r="I73" s="48">
        <f t="shared" si="20"/>
        <v>1</v>
      </c>
      <c r="J73" s="26"/>
      <c r="K73" s="26"/>
      <c r="L73" s="26"/>
      <c r="M73" s="47"/>
      <c r="N73" s="47"/>
      <c r="O73" s="48">
        <f t="shared" si="21"/>
        <v>0</v>
      </c>
      <c r="P73" s="26"/>
      <c r="Q73" s="26" t="s">
        <v>49</v>
      </c>
      <c r="R73" s="26"/>
      <c r="S73" s="47"/>
      <c r="T73" s="47"/>
      <c r="U73" s="48">
        <f t="shared" si="22"/>
        <v>1</v>
      </c>
      <c r="V73" s="26"/>
      <c r="W73" s="26"/>
      <c r="X73" s="26"/>
      <c r="Y73" s="47"/>
      <c r="Z73" s="47"/>
      <c r="AA73" s="48">
        <f t="shared" si="23"/>
        <v>0</v>
      </c>
      <c r="AB73" s="26"/>
      <c r="AC73" s="26"/>
      <c r="AD73" s="26"/>
      <c r="AE73" s="47" t="s">
        <v>49</v>
      </c>
      <c r="AF73" s="47"/>
      <c r="AG73" s="48">
        <f t="shared" si="24"/>
        <v>1</v>
      </c>
      <c r="AH73" s="26"/>
      <c r="AI73" s="26"/>
      <c r="AJ73" s="26"/>
      <c r="AK73" s="47"/>
      <c r="AL73" s="47"/>
      <c r="AM73" s="48">
        <f t="shared" si="25"/>
        <v>0</v>
      </c>
      <c r="AN73" s="26"/>
      <c r="AO73" s="26" t="s">
        <v>49</v>
      </c>
      <c r="AP73" s="26"/>
      <c r="AQ73" s="47"/>
      <c r="AR73" s="47"/>
      <c r="AS73" s="48">
        <f t="shared" si="26"/>
        <v>1</v>
      </c>
      <c r="AT73" s="26"/>
      <c r="AU73" s="26"/>
      <c r="AV73" s="26"/>
      <c r="AW73" s="47" t="s">
        <v>49</v>
      </c>
      <c r="AX73" s="47"/>
      <c r="AY73" s="48">
        <f t="shared" si="27"/>
        <v>1</v>
      </c>
      <c r="AZ73" s="26"/>
      <c r="BA73" s="26" t="s">
        <v>47</v>
      </c>
      <c r="BB73" s="26"/>
      <c r="BC73" s="47"/>
      <c r="BD73" s="49"/>
      <c r="BE73" s="48">
        <f t="shared" si="28"/>
        <v>1</v>
      </c>
      <c r="BF73" s="40" t="s">
        <v>49</v>
      </c>
    </row>
    <row r="74" spans="1:58" ht="15.75" x14ac:dyDescent="0.25">
      <c r="A74" s="21">
        <f t="shared" si="10"/>
        <v>3</v>
      </c>
      <c r="B74" s="26" t="s">
        <v>111</v>
      </c>
      <c r="C74" s="41" t="s">
        <v>109</v>
      </c>
      <c r="D74" s="26"/>
      <c r="E74" s="26"/>
      <c r="F74" s="26"/>
      <c r="G74" s="47"/>
      <c r="H74" s="47"/>
      <c r="I74" s="48">
        <f t="shared" si="20"/>
        <v>0</v>
      </c>
      <c r="J74" s="26"/>
      <c r="K74" s="26"/>
      <c r="L74" s="26"/>
      <c r="M74" s="47"/>
      <c r="N74" s="47"/>
      <c r="O74" s="48">
        <f t="shared" si="21"/>
        <v>0</v>
      </c>
      <c r="P74" s="26"/>
      <c r="Q74" s="26"/>
      <c r="R74" s="26"/>
      <c r="S74" s="47"/>
      <c r="T74" s="47"/>
      <c r="U74" s="48">
        <f t="shared" si="22"/>
        <v>0</v>
      </c>
      <c r="V74" s="26"/>
      <c r="W74" s="26"/>
      <c r="X74" s="26"/>
      <c r="Y74" s="47"/>
      <c r="Z74" s="47"/>
      <c r="AA74" s="48">
        <f t="shared" si="23"/>
        <v>0</v>
      </c>
      <c r="AB74" s="26"/>
      <c r="AC74" s="26"/>
      <c r="AD74" s="26" t="s">
        <v>49</v>
      </c>
      <c r="AE74" s="47"/>
      <c r="AF74" s="47"/>
      <c r="AG74" s="48">
        <f t="shared" si="24"/>
        <v>1</v>
      </c>
      <c r="AH74" s="26"/>
      <c r="AI74" s="26"/>
      <c r="AJ74" s="26"/>
      <c r="AK74" s="47"/>
      <c r="AL74" s="47"/>
      <c r="AM74" s="48">
        <f t="shared" si="25"/>
        <v>0</v>
      </c>
      <c r="AN74" s="26"/>
      <c r="AO74" s="26"/>
      <c r="AP74" s="26" t="s">
        <v>49</v>
      </c>
      <c r="AQ74" s="47"/>
      <c r="AR74" s="47"/>
      <c r="AS74" s="48">
        <f t="shared" si="26"/>
        <v>1</v>
      </c>
      <c r="AT74" s="26"/>
      <c r="AU74" s="26"/>
      <c r="AV74" s="26"/>
      <c r="AW74" s="47"/>
      <c r="AX74" s="47"/>
      <c r="AY74" s="48">
        <f t="shared" si="27"/>
        <v>0</v>
      </c>
      <c r="AZ74" s="26"/>
      <c r="BA74" s="26" t="s">
        <v>49</v>
      </c>
      <c r="BB74" s="26"/>
      <c r="BC74" s="47"/>
      <c r="BD74" s="49"/>
      <c r="BE74" s="48">
        <f t="shared" si="28"/>
        <v>1</v>
      </c>
      <c r="BF74" s="40" t="s">
        <v>49</v>
      </c>
    </row>
    <row r="75" spans="1:58" ht="15.75" x14ac:dyDescent="0.25">
      <c r="A75" s="21">
        <f t="shared" si="10"/>
        <v>3</v>
      </c>
      <c r="B75" s="26" t="s">
        <v>112</v>
      </c>
      <c r="C75" s="41" t="s">
        <v>109</v>
      </c>
      <c r="D75" s="26"/>
      <c r="E75" s="26"/>
      <c r="F75" s="26"/>
      <c r="G75" s="47"/>
      <c r="H75" s="47"/>
      <c r="I75" s="48">
        <f t="shared" si="20"/>
        <v>0</v>
      </c>
      <c r="J75" s="26"/>
      <c r="K75" s="26"/>
      <c r="L75" s="26"/>
      <c r="M75" s="47"/>
      <c r="N75" s="47"/>
      <c r="O75" s="48">
        <f t="shared" si="21"/>
        <v>0</v>
      </c>
      <c r="P75" s="26"/>
      <c r="Q75" s="26"/>
      <c r="R75" s="26"/>
      <c r="S75" s="47"/>
      <c r="T75" s="47"/>
      <c r="U75" s="48">
        <f t="shared" si="22"/>
        <v>0</v>
      </c>
      <c r="V75" s="26"/>
      <c r="W75" s="26"/>
      <c r="X75" s="26" t="s">
        <v>49</v>
      </c>
      <c r="Y75" s="47"/>
      <c r="Z75" s="47"/>
      <c r="AA75" s="48">
        <f t="shared" si="23"/>
        <v>1</v>
      </c>
      <c r="AB75" s="26"/>
      <c r="AC75" s="26"/>
      <c r="AD75" s="26"/>
      <c r="AE75" s="47"/>
      <c r="AF75" s="47"/>
      <c r="AG75" s="48">
        <f t="shared" si="24"/>
        <v>0</v>
      </c>
      <c r="AH75" s="26"/>
      <c r="AI75" s="26"/>
      <c r="AJ75" s="26"/>
      <c r="AK75" s="47"/>
      <c r="AL75" s="47"/>
      <c r="AM75" s="48">
        <f t="shared" si="25"/>
        <v>0</v>
      </c>
      <c r="AN75" s="26"/>
      <c r="AO75" s="26"/>
      <c r="AP75" s="26"/>
      <c r="AQ75" s="47"/>
      <c r="AR75" s="47"/>
      <c r="AS75" s="48">
        <f t="shared" si="26"/>
        <v>0</v>
      </c>
      <c r="AT75" s="26"/>
      <c r="AU75" s="26"/>
      <c r="AV75" s="26"/>
      <c r="AW75" s="47" t="s">
        <v>49</v>
      </c>
      <c r="AX75" s="47"/>
      <c r="AY75" s="48">
        <f t="shared" si="27"/>
        <v>1</v>
      </c>
      <c r="AZ75" s="26"/>
      <c r="BA75" s="26"/>
      <c r="BB75" s="26"/>
      <c r="BC75" s="47"/>
      <c r="BD75" s="49"/>
      <c r="BE75" s="48">
        <f t="shared" si="28"/>
        <v>0</v>
      </c>
      <c r="BF75" s="40" t="s">
        <v>49</v>
      </c>
    </row>
    <row r="76" spans="1:58" ht="15.75" x14ac:dyDescent="0.25">
      <c r="A76" s="21">
        <f t="shared" si="10"/>
        <v>3</v>
      </c>
      <c r="B76" s="26" t="s">
        <v>97</v>
      </c>
      <c r="C76" s="41" t="s">
        <v>109</v>
      </c>
      <c r="D76" s="26"/>
      <c r="E76" s="26"/>
      <c r="F76" s="26"/>
      <c r="G76" s="47"/>
      <c r="H76" s="47"/>
      <c r="I76" s="48">
        <f t="shared" si="20"/>
        <v>0</v>
      </c>
      <c r="J76" s="26"/>
      <c r="K76" s="26"/>
      <c r="L76" s="26"/>
      <c r="M76" s="47"/>
      <c r="N76" s="47"/>
      <c r="O76" s="48">
        <f t="shared" si="21"/>
        <v>0</v>
      </c>
      <c r="P76" s="26"/>
      <c r="Q76" s="26"/>
      <c r="R76" s="26"/>
      <c r="S76" s="47"/>
      <c r="T76" s="47"/>
      <c r="U76" s="48">
        <f t="shared" si="22"/>
        <v>0</v>
      </c>
      <c r="V76" s="26"/>
      <c r="W76" s="26"/>
      <c r="X76" s="26"/>
      <c r="Y76" s="47"/>
      <c r="Z76" s="47"/>
      <c r="AA76" s="48">
        <f t="shared" si="23"/>
        <v>0</v>
      </c>
      <c r="AB76" s="26"/>
      <c r="AC76" s="26"/>
      <c r="AD76" s="26"/>
      <c r="AE76" s="47"/>
      <c r="AF76" s="47"/>
      <c r="AG76" s="48">
        <f t="shared" si="24"/>
        <v>0</v>
      </c>
      <c r="AH76" s="26"/>
      <c r="AI76" s="26"/>
      <c r="AJ76" s="26"/>
      <c r="AK76" s="47"/>
      <c r="AL76" s="47"/>
      <c r="AM76" s="48">
        <f t="shared" si="25"/>
        <v>0</v>
      </c>
      <c r="AN76" s="26"/>
      <c r="AO76" s="26"/>
      <c r="AP76" s="26"/>
      <c r="AQ76" s="47"/>
      <c r="AR76" s="47"/>
      <c r="AS76" s="48">
        <f t="shared" si="26"/>
        <v>0</v>
      </c>
      <c r="AT76" s="26"/>
      <c r="AU76" s="26"/>
      <c r="AV76" s="26"/>
      <c r="AW76" s="47"/>
      <c r="AX76" s="47" t="s">
        <v>47</v>
      </c>
      <c r="AY76" s="48">
        <f t="shared" si="27"/>
        <v>1</v>
      </c>
      <c r="AZ76" s="26"/>
      <c r="BA76" s="26"/>
      <c r="BB76" s="26"/>
      <c r="BC76" s="47"/>
      <c r="BD76" s="49"/>
      <c r="BE76" s="48">
        <f t="shared" si="28"/>
        <v>0</v>
      </c>
      <c r="BF76" s="40"/>
    </row>
    <row r="77" spans="1:58" ht="15.75" x14ac:dyDescent="0.25">
      <c r="A77" s="21">
        <f t="shared" si="10"/>
        <v>3</v>
      </c>
      <c r="B77" s="26" t="s">
        <v>98</v>
      </c>
      <c r="C77" s="41" t="s">
        <v>109</v>
      </c>
      <c r="D77" s="26"/>
      <c r="E77" s="26"/>
      <c r="F77" s="26"/>
      <c r="G77" s="47"/>
      <c r="H77" s="47"/>
      <c r="I77" s="48">
        <f t="shared" si="20"/>
        <v>0</v>
      </c>
      <c r="J77" s="26"/>
      <c r="K77" s="26"/>
      <c r="L77" s="26"/>
      <c r="M77" s="47"/>
      <c r="N77" s="47"/>
      <c r="O77" s="48">
        <f t="shared" si="21"/>
        <v>0</v>
      </c>
      <c r="P77" s="26"/>
      <c r="Q77" s="26"/>
      <c r="R77" s="26"/>
      <c r="S77" s="47"/>
      <c r="T77" s="47"/>
      <c r="U77" s="48">
        <f t="shared" si="22"/>
        <v>0</v>
      </c>
      <c r="V77" s="26"/>
      <c r="W77" s="26"/>
      <c r="X77" s="26"/>
      <c r="Y77" s="47"/>
      <c r="Z77" s="47"/>
      <c r="AA77" s="48">
        <f t="shared" si="23"/>
        <v>0</v>
      </c>
      <c r="AB77" s="26"/>
      <c r="AC77" s="26"/>
      <c r="AD77" s="26"/>
      <c r="AE77" s="47"/>
      <c r="AF77" s="47"/>
      <c r="AG77" s="48">
        <f t="shared" si="24"/>
        <v>0</v>
      </c>
      <c r="AH77" s="26"/>
      <c r="AI77" s="26"/>
      <c r="AJ77" s="26"/>
      <c r="AK77" s="47"/>
      <c r="AL77" s="47"/>
      <c r="AM77" s="48">
        <f t="shared" si="25"/>
        <v>0</v>
      </c>
      <c r="AN77" s="26"/>
      <c r="AO77" s="26"/>
      <c r="AP77" s="26"/>
      <c r="AQ77" s="47"/>
      <c r="AR77" s="47"/>
      <c r="AS77" s="48">
        <f t="shared" si="26"/>
        <v>0</v>
      </c>
      <c r="AT77" s="26"/>
      <c r="AU77" s="26"/>
      <c r="AV77" s="26"/>
      <c r="AW77" s="47"/>
      <c r="AX77" s="47"/>
      <c r="AY77" s="48">
        <f t="shared" si="27"/>
        <v>0</v>
      </c>
      <c r="AZ77" s="26"/>
      <c r="BA77" s="26" t="s">
        <v>47</v>
      </c>
      <c r="BB77" s="26"/>
      <c r="BC77" s="47"/>
      <c r="BD77" s="49"/>
      <c r="BE77" s="48">
        <f t="shared" si="28"/>
        <v>1</v>
      </c>
      <c r="BF77" s="40"/>
    </row>
    <row r="78" spans="1:58" ht="15.75" x14ac:dyDescent="0.25">
      <c r="A78" s="21">
        <f t="shared" si="10"/>
        <v>3</v>
      </c>
      <c r="B78" s="26" t="s">
        <v>107</v>
      </c>
      <c r="C78" s="41" t="s">
        <v>109</v>
      </c>
      <c r="D78" s="26"/>
      <c r="E78" s="26"/>
      <c r="F78" s="26"/>
      <c r="G78" s="47"/>
      <c r="H78" s="47"/>
      <c r="I78" s="48">
        <f t="shared" si="20"/>
        <v>0</v>
      </c>
      <c r="J78" s="26"/>
      <c r="K78" s="26"/>
      <c r="L78" s="26"/>
      <c r="M78" s="47"/>
      <c r="N78" s="47"/>
      <c r="O78" s="48">
        <f t="shared" si="21"/>
        <v>0</v>
      </c>
      <c r="P78" s="26"/>
      <c r="Q78" s="26"/>
      <c r="R78" s="26"/>
      <c r="S78" s="47"/>
      <c r="T78" s="47"/>
      <c r="U78" s="48">
        <f t="shared" si="22"/>
        <v>0</v>
      </c>
      <c r="V78" s="26"/>
      <c r="W78" s="26"/>
      <c r="X78" s="26"/>
      <c r="Y78" s="47"/>
      <c r="Z78" s="47"/>
      <c r="AA78" s="48">
        <f t="shared" si="23"/>
        <v>0</v>
      </c>
      <c r="AB78" s="26"/>
      <c r="AC78" s="26"/>
      <c r="AD78" s="26"/>
      <c r="AE78" s="47"/>
      <c r="AF78" s="47"/>
      <c r="AG78" s="48">
        <f t="shared" si="24"/>
        <v>0</v>
      </c>
      <c r="AH78" s="26"/>
      <c r="AI78" s="26"/>
      <c r="AJ78" s="26"/>
      <c r="AK78" s="47"/>
      <c r="AL78" s="47"/>
      <c r="AM78" s="48">
        <f t="shared" si="25"/>
        <v>0</v>
      </c>
      <c r="AN78" s="26"/>
      <c r="AO78" s="26"/>
      <c r="AP78" s="26"/>
      <c r="AQ78" s="47"/>
      <c r="AR78" s="47"/>
      <c r="AS78" s="48">
        <f t="shared" si="26"/>
        <v>0</v>
      </c>
      <c r="AT78" s="26"/>
      <c r="AU78" s="26"/>
      <c r="AV78" s="26"/>
      <c r="AW78" s="47"/>
      <c r="AX78" s="47"/>
      <c r="AY78" s="48">
        <f t="shared" si="27"/>
        <v>0</v>
      </c>
      <c r="AZ78" s="26"/>
      <c r="BA78" s="26" t="s">
        <v>47</v>
      </c>
      <c r="BB78" s="26"/>
      <c r="BC78" s="47"/>
      <c r="BD78" s="49"/>
      <c r="BE78" s="48">
        <f t="shared" si="28"/>
        <v>1</v>
      </c>
      <c r="BF78" s="40"/>
    </row>
    <row r="79" spans="1:58" ht="15.75" x14ac:dyDescent="0.25">
      <c r="A79" s="21">
        <f t="shared" si="10"/>
        <v>3</v>
      </c>
      <c r="B79" s="26" t="s">
        <v>99</v>
      </c>
      <c r="C79" s="41" t="s">
        <v>109</v>
      </c>
      <c r="D79" s="26"/>
      <c r="E79" s="26"/>
      <c r="F79" s="26"/>
      <c r="G79" s="47"/>
      <c r="H79" s="47"/>
      <c r="I79" s="48">
        <f t="shared" si="20"/>
        <v>0</v>
      </c>
      <c r="J79" s="26"/>
      <c r="K79" s="26"/>
      <c r="L79" s="26"/>
      <c r="M79" s="47"/>
      <c r="N79" s="47"/>
      <c r="O79" s="48">
        <f t="shared" si="21"/>
        <v>0</v>
      </c>
      <c r="P79" s="26"/>
      <c r="Q79" s="26"/>
      <c r="R79" s="26"/>
      <c r="S79" s="47"/>
      <c r="T79" s="47"/>
      <c r="U79" s="48">
        <f t="shared" si="22"/>
        <v>0</v>
      </c>
      <c r="V79" s="26"/>
      <c r="W79" s="26"/>
      <c r="X79" s="26"/>
      <c r="Y79" s="47"/>
      <c r="Z79" s="47"/>
      <c r="AA79" s="48">
        <f t="shared" si="23"/>
        <v>0</v>
      </c>
      <c r="AB79" s="26"/>
      <c r="AC79" s="26"/>
      <c r="AD79" s="26"/>
      <c r="AE79" s="47"/>
      <c r="AF79" s="47"/>
      <c r="AG79" s="48">
        <f t="shared" si="24"/>
        <v>0</v>
      </c>
      <c r="AH79" s="26"/>
      <c r="AI79" s="26"/>
      <c r="AJ79" s="26"/>
      <c r="AK79" s="47"/>
      <c r="AL79" s="47"/>
      <c r="AM79" s="48">
        <f t="shared" si="25"/>
        <v>0</v>
      </c>
      <c r="AN79" s="26"/>
      <c r="AO79" s="26"/>
      <c r="AP79" s="26"/>
      <c r="AQ79" s="47"/>
      <c r="AR79" s="47"/>
      <c r="AS79" s="48">
        <f t="shared" si="26"/>
        <v>0</v>
      </c>
      <c r="AT79" s="26"/>
      <c r="AU79" s="26"/>
      <c r="AV79" s="26"/>
      <c r="AW79" s="47"/>
      <c r="AX79" s="47"/>
      <c r="AY79" s="48">
        <f t="shared" si="27"/>
        <v>0</v>
      </c>
      <c r="AZ79" s="26"/>
      <c r="BA79" s="26"/>
      <c r="BB79" s="26"/>
      <c r="BC79" s="47"/>
      <c r="BD79" s="47"/>
      <c r="BE79" s="48">
        <f t="shared" si="28"/>
        <v>0</v>
      </c>
      <c r="BF79" s="40"/>
    </row>
    <row r="80" spans="1:58" ht="15.75" x14ac:dyDescent="0.25">
      <c r="A80" s="21">
        <f t="shared" si="10"/>
        <v>3</v>
      </c>
      <c r="B80" s="26" t="s">
        <v>100</v>
      </c>
      <c r="C80" s="41" t="s">
        <v>109</v>
      </c>
      <c r="D80" s="26"/>
      <c r="E80" s="26"/>
      <c r="F80" s="26"/>
      <c r="G80" s="47"/>
      <c r="H80" s="47"/>
      <c r="I80" s="48">
        <f t="shared" si="20"/>
        <v>0</v>
      </c>
      <c r="J80" s="26"/>
      <c r="K80" s="26"/>
      <c r="L80" s="26"/>
      <c r="M80" s="47"/>
      <c r="N80" s="47"/>
      <c r="O80" s="48">
        <f t="shared" si="21"/>
        <v>0</v>
      </c>
      <c r="P80" s="26"/>
      <c r="Q80" s="26"/>
      <c r="R80" s="26"/>
      <c r="S80" s="47"/>
      <c r="T80" s="47"/>
      <c r="U80" s="48">
        <f t="shared" si="22"/>
        <v>0</v>
      </c>
      <c r="V80" s="26"/>
      <c r="W80" s="26"/>
      <c r="X80" s="26"/>
      <c r="Y80" s="47"/>
      <c r="Z80" s="47"/>
      <c r="AA80" s="48">
        <f t="shared" si="23"/>
        <v>0</v>
      </c>
      <c r="AB80" s="26"/>
      <c r="AC80" s="26"/>
      <c r="AD80" s="26"/>
      <c r="AE80" s="47"/>
      <c r="AF80" s="47"/>
      <c r="AG80" s="48">
        <f t="shared" si="24"/>
        <v>0</v>
      </c>
      <c r="AH80" s="26"/>
      <c r="AI80" s="26"/>
      <c r="AJ80" s="26"/>
      <c r="AK80" s="47"/>
      <c r="AL80" s="47"/>
      <c r="AM80" s="48">
        <f t="shared" si="25"/>
        <v>0</v>
      </c>
      <c r="AN80" s="26"/>
      <c r="AO80" s="26"/>
      <c r="AP80" s="26"/>
      <c r="AQ80" s="47"/>
      <c r="AR80" s="47"/>
      <c r="AS80" s="48">
        <f t="shared" si="26"/>
        <v>0</v>
      </c>
      <c r="AT80" s="26"/>
      <c r="AU80" s="26"/>
      <c r="AV80" s="26"/>
      <c r="AW80" s="47"/>
      <c r="AX80" s="47" t="s">
        <v>47</v>
      </c>
      <c r="AY80" s="48">
        <f t="shared" si="27"/>
        <v>1</v>
      </c>
      <c r="AZ80" s="26"/>
      <c r="BA80" s="26"/>
      <c r="BB80" s="26"/>
      <c r="BC80" s="47"/>
      <c r="BD80" s="49"/>
      <c r="BE80" s="48">
        <f t="shared" si="28"/>
        <v>0</v>
      </c>
      <c r="BF80" s="40" t="s">
        <v>49</v>
      </c>
    </row>
    <row r="81" spans="1:58" ht="15.75" x14ac:dyDescent="0.25">
      <c r="A81" s="21">
        <f t="shared" si="10"/>
        <v>3</v>
      </c>
      <c r="B81" s="26" t="s">
        <v>101</v>
      </c>
      <c r="C81" s="41" t="s">
        <v>109</v>
      </c>
      <c r="D81" s="26"/>
      <c r="E81" s="26"/>
      <c r="F81" s="26"/>
      <c r="G81" s="47"/>
      <c r="H81" s="47"/>
      <c r="I81" s="48">
        <f t="shared" si="20"/>
        <v>0</v>
      </c>
      <c r="J81" s="26"/>
      <c r="K81" s="26"/>
      <c r="L81" s="26"/>
      <c r="M81" s="47"/>
      <c r="N81" s="47"/>
      <c r="O81" s="48">
        <f t="shared" si="21"/>
        <v>0</v>
      </c>
      <c r="P81" s="26"/>
      <c r="Q81" s="26"/>
      <c r="R81" s="26"/>
      <c r="S81" s="47"/>
      <c r="T81" s="47"/>
      <c r="U81" s="48">
        <f t="shared" si="22"/>
        <v>0</v>
      </c>
      <c r="V81" s="26"/>
      <c r="W81" s="26" t="s">
        <v>49</v>
      </c>
      <c r="X81" s="26"/>
      <c r="Y81" s="47"/>
      <c r="Z81" s="47"/>
      <c r="AA81" s="48">
        <f t="shared" si="23"/>
        <v>1</v>
      </c>
      <c r="AB81" s="26"/>
      <c r="AC81" s="26"/>
      <c r="AD81" s="26"/>
      <c r="AE81" s="47"/>
      <c r="AF81" s="47"/>
      <c r="AG81" s="48">
        <f t="shared" si="24"/>
        <v>0</v>
      </c>
      <c r="AH81" s="26"/>
      <c r="AI81" s="26"/>
      <c r="AJ81" s="26"/>
      <c r="AK81" s="47"/>
      <c r="AL81" s="47"/>
      <c r="AM81" s="48">
        <f t="shared" si="25"/>
        <v>0</v>
      </c>
      <c r="AN81" s="26"/>
      <c r="AO81" s="26"/>
      <c r="AP81" s="26"/>
      <c r="AQ81" s="47"/>
      <c r="AR81" s="47"/>
      <c r="AS81" s="48">
        <f t="shared" si="26"/>
        <v>0</v>
      </c>
      <c r="AT81" s="26"/>
      <c r="AU81" s="26"/>
      <c r="AV81" s="26"/>
      <c r="AW81" s="47"/>
      <c r="AX81" s="47" t="s">
        <v>47</v>
      </c>
      <c r="AY81" s="48">
        <f t="shared" si="27"/>
        <v>1</v>
      </c>
      <c r="AZ81" s="26" t="s">
        <v>47</v>
      </c>
      <c r="BA81" s="26"/>
      <c r="BB81" s="26"/>
      <c r="BC81" s="47" t="s">
        <v>49</v>
      </c>
      <c r="BD81" s="49"/>
      <c r="BE81" s="48">
        <f t="shared" si="28"/>
        <v>2</v>
      </c>
      <c r="BF81" s="40" t="s">
        <v>49</v>
      </c>
    </row>
    <row r="82" spans="1:58" ht="15.75" x14ac:dyDescent="0.25">
      <c r="A82" s="21">
        <f t="shared" si="10"/>
        <v>3</v>
      </c>
      <c r="B82" s="26" t="s">
        <v>102</v>
      </c>
      <c r="C82" s="41" t="s">
        <v>109</v>
      </c>
      <c r="D82" s="26"/>
      <c r="E82" s="26"/>
      <c r="F82" s="26"/>
      <c r="G82" s="47"/>
      <c r="H82" s="47"/>
      <c r="I82" s="48">
        <f t="shared" si="20"/>
        <v>0</v>
      </c>
      <c r="J82" s="26"/>
      <c r="K82" s="26"/>
      <c r="L82" s="26"/>
      <c r="M82" s="47"/>
      <c r="N82" s="47"/>
      <c r="O82" s="48">
        <f t="shared" si="21"/>
        <v>0</v>
      </c>
      <c r="P82" s="26"/>
      <c r="Q82" s="26"/>
      <c r="R82" s="26"/>
      <c r="S82" s="47"/>
      <c r="T82" s="47"/>
      <c r="U82" s="48">
        <f t="shared" si="22"/>
        <v>0</v>
      </c>
      <c r="V82" s="26"/>
      <c r="W82" s="26"/>
      <c r="X82" s="26"/>
      <c r="Y82" s="47"/>
      <c r="Z82" s="47"/>
      <c r="AA82" s="48">
        <f t="shared" si="23"/>
        <v>0</v>
      </c>
      <c r="AB82" s="26"/>
      <c r="AC82" s="26"/>
      <c r="AD82" s="26"/>
      <c r="AE82" s="47"/>
      <c r="AF82" s="47"/>
      <c r="AG82" s="48">
        <f t="shared" si="24"/>
        <v>0</v>
      </c>
      <c r="AH82" s="26"/>
      <c r="AI82" s="26"/>
      <c r="AJ82" s="26"/>
      <c r="AK82" s="47"/>
      <c r="AL82" s="47"/>
      <c r="AM82" s="48">
        <f t="shared" si="25"/>
        <v>0</v>
      </c>
      <c r="AN82" s="26"/>
      <c r="AO82" s="26"/>
      <c r="AP82" s="26"/>
      <c r="AQ82" s="47"/>
      <c r="AR82" s="47"/>
      <c r="AS82" s="48">
        <f t="shared" si="26"/>
        <v>0</v>
      </c>
      <c r="AT82" s="26"/>
      <c r="AU82" s="26"/>
      <c r="AV82" s="26"/>
      <c r="AW82" s="47"/>
      <c r="AX82" s="47"/>
      <c r="AY82" s="48">
        <f t="shared" si="27"/>
        <v>0</v>
      </c>
      <c r="AZ82" s="26"/>
      <c r="BA82" s="26"/>
      <c r="BB82" s="26"/>
      <c r="BC82" s="47"/>
      <c r="BD82" s="49"/>
      <c r="BE82" s="48">
        <f t="shared" si="28"/>
        <v>0</v>
      </c>
      <c r="BF82" s="40"/>
    </row>
    <row r="83" spans="1:58" ht="15.75" x14ac:dyDescent="0.25">
      <c r="A83" s="21">
        <f t="shared" si="10"/>
        <v>3</v>
      </c>
      <c r="B83" s="26" t="s">
        <v>103</v>
      </c>
      <c r="C83" s="41" t="s">
        <v>109</v>
      </c>
      <c r="D83" s="26"/>
      <c r="E83" s="26"/>
      <c r="F83" s="26"/>
      <c r="G83" s="47"/>
      <c r="H83" s="47"/>
      <c r="I83" s="48">
        <f t="shared" si="20"/>
        <v>0</v>
      </c>
      <c r="J83" s="26"/>
      <c r="K83" s="26"/>
      <c r="L83" s="26"/>
      <c r="M83" s="47"/>
      <c r="N83" s="47"/>
      <c r="O83" s="48">
        <f t="shared" si="21"/>
        <v>0</v>
      </c>
      <c r="P83" s="26"/>
      <c r="Q83" s="26"/>
      <c r="R83" s="26"/>
      <c r="S83" s="47"/>
      <c r="T83" s="47"/>
      <c r="U83" s="48">
        <f t="shared" si="22"/>
        <v>0</v>
      </c>
      <c r="V83" s="26"/>
      <c r="W83" s="26"/>
      <c r="X83" s="26"/>
      <c r="Y83" s="47"/>
      <c r="Z83" s="47"/>
      <c r="AA83" s="48">
        <f t="shared" si="23"/>
        <v>0</v>
      </c>
      <c r="AB83" s="26"/>
      <c r="AC83" s="26"/>
      <c r="AD83" s="26"/>
      <c r="AE83" s="47"/>
      <c r="AF83" s="47"/>
      <c r="AG83" s="48">
        <f t="shared" si="24"/>
        <v>0</v>
      </c>
      <c r="AH83" s="26"/>
      <c r="AI83" s="26"/>
      <c r="AJ83" s="26"/>
      <c r="AK83" s="47"/>
      <c r="AL83" s="47"/>
      <c r="AM83" s="48">
        <f t="shared" si="25"/>
        <v>0</v>
      </c>
      <c r="AN83" s="26"/>
      <c r="AO83" s="26"/>
      <c r="AP83" s="26"/>
      <c r="AQ83" s="47"/>
      <c r="AR83" s="47"/>
      <c r="AS83" s="48">
        <f t="shared" si="26"/>
        <v>0</v>
      </c>
      <c r="AT83" s="26"/>
      <c r="AU83" s="26"/>
      <c r="AV83" s="26"/>
      <c r="AW83" s="47"/>
      <c r="AX83" s="47"/>
      <c r="AY83" s="48">
        <f t="shared" si="27"/>
        <v>0</v>
      </c>
      <c r="AZ83" s="26"/>
      <c r="BA83" s="26"/>
      <c r="BB83" s="26"/>
      <c r="BC83" s="47"/>
      <c r="BD83" s="49"/>
      <c r="BE83" s="48">
        <f t="shared" si="28"/>
        <v>0</v>
      </c>
      <c r="BF83" s="40"/>
    </row>
    <row r="84" spans="1:58" ht="15.75" x14ac:dyDescent="0.25">
      <c r="A84" s="21">
        <f t="shared" si="10"/>
        <v>3</v>
      </c>
      <c r="B84" s="26" t="s">
        <v>80</v>
      </c>
      <c r="C84" s="41" t="s">
        <v>109</v>
      </c>
      <c r="D84" s="26"/>
      <c r="E84" s="26"/>
      <c r="F84" s="26"/>
      <c r="G84" s="47"/>
      <c r="H84" s="47"/>
      <c r="I84" s="48">
        <f t="shared" si="20"/>
        <v>0</v>
      </c>
      <c r="J84" s="26"/>
      <c r="K84" s="26"/>
      <c r="L84" s="26"/>
      <c r="M84" s="47"/>
      <c r="N84" s="47"/>
      <c r="O84" s="48">
        <f t="shared" si="21"/>
        <v>0</v>
      </c>
      <c r="P84" s="26"/>
      <c r="Q84" s="26"/>
      <c r="R84" s="26"/>
      <c r="S84" s="47"/>
      <c r="T84" s="47"/>
      <c r="U84" s="48">
        <f t="shared" si="22"/>
        <v>0</v>
      </c>
      <c r="V84" s="26"/>
      <c r="W84" s="26"/>
      <c r="X84" s="26"/>
      <c r="Y84" s="47"/>
      <c r="Z84" s="47"/>
      <c r="AA84" s="48">
        <f t="shared" si="23"/>
        <v>0</v>
      </c>
      <c r="AB84" s="26"/>
      <c r="AC84" s="26"/>
      <c r="AD84" s="26"/>
      <c r="AE84" s="47"/>
      <c r="AF84" s="47"/>
      <c r="AG84" s="48">
        <f t="shared" si="24"/>
        <v>0</v>
      </c>
      <c r="AH84" s="26"/>
      <c r="AI84" s="26"/>
      <c r="AJ84" s="26"/>
      <c r="AK84" s="47"/>
      <c r="AL84" s="47"/>
      <c r="AM84" s="48">
        <f t="shared" si="25"/>
        <v>0</v>
      </c>
      <c r="AN84" s="26"/>
      <c r="AO84" s="26"/>
      <c r="AP84" s="26"/>
      <c r="AQ84" s="47"/>
      <c r="AR84" s="47"/>
      <c r="AS84" s="48">
        <f t="shared" si="26"/>
        <v>0</v>
      </c>
      <c r="AT84" s="26"/>
      <c r="AU84" s="26"/>
      <c r="AV84" s="26"/>
      <c r="AW84" s="47"/>
      <c r="AX84" s="47"/>
      <c r="AY84" s="48">
        <f t="shared" si="27"/>
        <v>0</v>
      </c>
      <c r="AZ84" s="26"/>
      <c r="BA84" s="26" t="s">
        <v>49</v>
      </c>
      <c r="BB84" s="26"/>
      <c r="BC84" s="47"/>
      <c r="BD84" s="49"/>
      <c r="BE84" s="48">
        <f t="shared" si="28"/>
        <v>1</v>
      </c>
      <c r="BF84" s="40"/>
    </row>
    <row r="85" spans="1:58" ht="15.75" x14ac:dyDescent="0.25">
      <c r="A85" s="21">
        <f t="shared" si="10"/>
        <v>3</v>
      </c>
      <c r="B85" s="26" t="s">
        <v>81</v>
      </c>
      <c r="C85" s="41" t="s">
        <v>109</v>
      </c>
      <c r="D85" s="26"/>
      <c r="E85" s="26"/>
      <c r="F85" s="26"/>
      <c r="G85" s="47"/>
      <c r="H85" s="47"/>
      <c r="I85" s="48">
        <f t="shared" si="20"/>
        <v>0</v>
      </c>
      <c r="J85" s="26"/>
      <c r="K85" s="26"/>
      <c r="L85" s="26"/>
      <c r="M85" s="47"/>
      <c r="N85" s="47"/>
      <c r="O85" s="48">
        <f t="shared" si="21"/>
        <v>0</v>
      </c>
      <c r="P85" s="26"/>
      <c r="Q85" s="26"/>
      <c r="R85" s="26"/>
      <c r="S85" s="47"/>
      <c r="T85" s="47"/>
      <c r="U85" s="48">
        <f t="shared" si="22"/>
        <v>0</v>
      </c>
      <c r="V85" s="26"/>
      <c r="W85" s="26"/>
      <c r="X85" s="26"/>
      <c r="Y85" s="47"/>
      <c r="Z85" s="47"/>
      <c r="AA85" s="48">
        <f t="shared" si="23"/>
        <v>0</v>
      </c>
      <c r="AB85" s="26"/>
      <c r="AC85" s="26"/>
      <c r="AD85" s="26"/>
      <c r="AE85" s="47"/>
      <c r="AF85" s="47"/>
      <c r="AG85" s="48">
        <f t="shared" si="24"/>
        <v>0</v>
      </c>
      <c r="AH85" s="26"/>
      <c r="AI85" s="26"/>
      <c r="AJ85" s="26"/>
      <c r="AK85" s="47"/>
      <c r="AL85" s="47"/>
      <c r="AM85" s="48">
        <f t="shared" si="25"/>
        <v>0</v>
      </c>
      <c r="AN85" s="26"/>
      <c r="AO85" s="26"/>
      <c r="AP85" s="26"/>
      <c r="AQ85" s="47"/>
      <c r="AR85" s="47"/>
      <c r="AS85" s="48">
        <f t="shared" si="26"/>
        <v>0</v>
      </c>
      <c r="AT85" s="26"/>
      <c r="AU85" s="26"/>
      <c r="AV85" s="26"/>
      <c r="AW85" s="47"/>
      <c r="AX85" s="47"/>
      <c r="AY85" s="48">
        <f t="shared" si="27"/>
        <v>0</v>
      </c>
      <c r="AZ85" s="26"/>
      <c r="BA85" s="26"/>
      <c r="BB85" s="26" t="s">
        <v>49</v>
      </c>
      <c r="BC85" s="47"/>
      <c r="BD85" s="49"/>
      <c r="BE85" s="48">
        <f t="shared" si="28"/>
        <v>1</v>
      </c>
      <c r="BF85" s="40" t="s">
        <v>49</v>
      </c>
    </row>
    <row r="86" spans="1:58" ht="15.75" x14ac:dyDescent="0.25">
      <c r="A86" s="21">
        <f t="shared" si="10"/>
        <v>3</v>
      </c>
      <c r="B86" s="26" t="s">
        <v>82</v>
      </c>
      <c r="C86" s="41" t="s">
        <v>109</v>
      </c>
      <c r="D86" s="26"/>
      <c r="E86" s="26"/>
      <c r="F86" s="26"/>
      <c r="G86" s="47"/>
      <c r="H86" s="47"/>
      <c r="I86" s="48">
        <f t="shared" si="20"/>
        <v>0</v>
      </c>
      <c r="J86" s="26"/>
      <c r="K86" s="26"/>
      <c r="L86" s="26"/>
      <c r="M86" s="47"/>
      <c r="N86" s="47"/>
      <c r="O86" s="48">
        <f t="shared" si="21"/>
        <v>0</v>
      </c>
      <c r="P86" s="26"/>
      <c r="Q86" s="26"/>
      <c r="R86" s="26"/>
      <c r="S86" s="47"/>
      <c r="T86" s="47"/>
      <c r="U86" s="48">
        <f t="shared" si="22"/>
        <v>0</v>
      </c>
      <c r="V86" s="26"/>
      <c r="W86" s="26"/>
      <c r="X86" s="26"/>
      <c r="Y86" s="47"/>
      <c r="Z86" s="47"/>
      <c r="AA86" s="48">
        <f t="shared" si="23"/>
        <v>0</v>
      </c>
      <c r="AB86" s="26"/>
      <c r="AC86" s="26"/>
      <c r="AD86" s="26"/>
      <c r="AE86" s="47"/>
      <c r="AF86" s="47"/>
      <c r="AG86" s="48">
        <f t="shared" si="24"/>
        <v>0</v>
      </c>
      <c r="AH86" s="26"/>
      <c r="AI86" s="26"/>
      <c r="AJ86" s="26"/>
      <c r="AK86" s="47"/>
      <c r="AL86" s="47"/>
      <c r="AM86" s="48">
        <f t="shared" si="25"/>
        <v>0</v>
      </c>
      <c r="AN86" s="26"/>
      <c r="AO86" s="26"/>
      <c r="AP86" s="26"/>
      <c r="AQ86" s="47"/>
      <c r="AR86" s="47"/>
      <c r="AS86" s="48">
        <f t="shared" si="26"/>
        <v>0</v>
      </c>
      <c r="AT86" s="26"/>
      <c r="AU86" s="26"/>
      <c r="AV86" s="26"/>
      <c r="AW86" s="47"/>
      <c r="AX86" s="47"/>
      <c r="AY86" s="48">
        <f t="shared" si="27"/>
        <v>0</v>
      </c>
      <c r="AZ86" s="26"/>
      <c r="BA86" s="26"/>
      <c r="BB86" s="26" t="s">
        <v>49</v>
      </c>
      <c r="BC86" s="47"/>
      <c r="BD86" s="49"/>
      <c r="BE86" s="48">
        <f t="shared" si="28"/>
        <v>1</v>
      </c>
      <c r="BF86" s="40"/>
    </row>
    <row r="87" spans="1:58" ht="15.75" x14ac:dyDescent="0.25">
      <c r="A87" s="21">
        <f t="shared" si="10"/>
        <v>3</v>
      </c>
      <c r="B87" s="26" t="s">
        <v>83</v>
      </c>
      <c r="C87" s="41" t="s">
        <v>109</v>
      </c>
      <c r="D87" s="26"/>
      <c r="E87" s="26"/>
      <c r="F87" s="26"/>
      <c r="G87" s="47"/>
      <c r="H87" s="47"/>
      <c r="I87" s="48">
        <f t="shared" si="20"/>
        <v>0</v>
      </c>
      <c r="J87" s="26"/>
      <c r="K87" s="26"/>
      <c r="L87" s="26"/>
      <c r="M87" s="47"/>
      <c r="N87" s="47"/>
      <c r="O87" s="48">
        <f t="shared" si="21"/>
        <v>0</v>
      </c>
      <c r="P87" s="26"/>
      <c r="Q87" s="26"/>
      <c r="R87" s="26"/>
      <c r="S87" s="47"/>
      <c r="T87" s="47"/>
      <c r="U87" s="48">
        <f t="shared" si="22"/>
        <v>0</v>
      </c>
      <c r="V87" s="26"/>
      <c r="W87" s="26"/>
      <c r="X87" s="26"/>
      <c r="Y87" s="47"/>
      <c r="Z87" s="47"/>
      <c r="AA87" s="48">
        <f t="shared" si="23"/>
        <v>0</v>
      </c>
      <c r="AB87" s="26"/>
      <c r="AC87" s="26"/>
      <c r="AD87" s="26"/>
      <c r="AE87" s="47"/>
      <c r="AF87" s="47"/>
      <c r="AG87" s="48">
        <f t="shared" si="24"/>
        <v>0</v>
      </c>
      <c r="AH87" s="26"/>
      <c r="AI87" s="26"/>
      <c r="AJ87" s="26"/>
      <c r="AK87" s="47"/>
      <c r="AL87" s="47"/>
      <c r="AM87" s="48">
        <f t="shared" si="25"/>
        <v>0</v>
      </c>
      <c r="AN87" s="26"/>
      <c r="AO87" s="26"/>
      <c r="AP87" s="26"/>
      <c r="AQ87" s="47"/>
      <c r="AR87" s="47"/>
      <c r="AS87" s="48">
        <f t="shared" si="26"/>
        <v>0</v>
      </c>
      <c r="AT87" s="26"/>
      <c r="AU87" s="26"/>
      <c r="AV87" s="26"/>
      <c r="AW87" s="47"/>
      <c r="AX87" s="47"/>
      <c r="AY87" s="48">
        <f t="shared" si="27"/>
        <v>0</v>
      </c>
      <c r="AZ87" s="26"/>
      <c r="BA87" s="26"/>
      <c r="BB87" s="26"/>
      <c r="BC87" s="47"/>
      <c r="BD87" s="49"/>
      <c r="BE87" s="48">
        <f t="shared" si="28"/>
        <v>0</v>
      </c>
      <c r="BF87" s="40"/>
    </row>
    <row r="88" spans="1:58" ht="15.75" x14ac:dyDescent="0.25">
      <c r="A88" s="21">
        <f t="shared" si="10"/>
        <v>3</v>
      </c>
      <c r="B88" s="26" t="s">
        <v>104</v>
      </c>
      <c r="C88" s="41" t="s">
        <v>109</v>
      </c>
      <c r="D88" s="26"/>
      <c r="E88" s="26"/>
      <c r="F88" s="26"/>
      <c r="G88" s="47"/>
      <c r="H88" s="47"/>
      <c r="I88" s="48">
        <f t="shared" si="20"/>
        <v>0</v>
      </c>
      <c r="J88" s="26"/>
      <c r="K88" s="26"/>
      <c r="L88" s="26"/>
      <c r="M88" s="47"/>
      <c r="N88" s="47"/>
      <c r="O88" s="48">
        <f t="shared" si="21"/>
        <v>0</v>
      </c>
      <c r="P88" s="26"/>
      <c r="Q88" s="26"/>
      <c r="R88" s="26"/>
      <c r="S88" s="47"/>
      <c r="T88" s="47"/>
      <c r="U88" s="48">
        <f t="shared" si="22"/>
        <v>0</v>
      </c>
      <c r="V88" s="26"/>
      <c r="W88" s="26"/>
      <c r="X88" s="26"/>
      <c r="Y88" s="47"/>
      <c r="Z88" s="47"/>
      <c r="AA88" s="48">
        <f t="shared" si="23"/>
        <v>0</v>
      </c>
      <c r="AB88" s="26"/>
      <c r="AC88" s="26"/>
      <c r="AD88" s="26"/>
      <c r="AE88" s="47"/>
      <c r="AF88" s="47"/>
      <c r="AG88" s="48">
        <f t="shared" si="24"/>
        <v>0</v>
      </c>
      <c r="AH88" s="26"/>
      <c r="AI88" s="26"/>
      <c r="AJ88" s="26"/>
      <c r="AK88" s="47"/>
      <c r="AL88" s="47"/>
      <c r="AM88" s="48">
        <f t="shared" si="25"/>
        <v>0</v>
      </c>
      <c r="AN88" s="26"/>
      <c r="AO88" s="26"/>
      <c r="AP88" s="26"/>
      <c r="AQ88" s="47"/>
      <c r="AR88" s="47"/>
      <c r="AS88" s="48">
        <f t="shared" si="26"/>
        <v>0</v>
      </c>
      <c r="AT88" s="26"/>
      <c r="AU88" s="26"/>
      <c r="AV88" s="26"/>
      <c r="AW88" s="47"/>
      <c r="AX88" s="47"/>
      <c r="AY88" s="48">
        <f t="shared" si="27"/>
        <v>0</v>
      </c>
      <c r="AZ88" s="26"/>
      <c r="BA88" s="26"/>
      <c r="BB88" s="26"/>
      <c r="BC88" s="47"/>
      <c r="BD88" s="49"/>
      <c r="BE88" s="48">
        <f t="shared" si="28"/>
        <v>0</v>
      </c>
      <c r="BF88" s="40"/>
    </row>
    <row r="89" spans="1:58" ht="15.75" x14ac:dyDescent="0.25">
      <c r="A89" s="21">
        <f t="shared" si="10"/>
        <v>3</v>
      </c>
      <c r="B89" s="50" t="s">
        <v>84</v>
      </c>
      <c r="C89" s="41" t="s">
        <v>109</v>
      </c>
      <c r="D89" s="52"/>
      <c r="E89" s="52"/>
      <c r="F89" s="52"/>
      <c r="G89" s="53"/>
      <c r="H89" s="53"/>
      <c r="I89" s="48">
        <f t="shared" si="20"/>
        <v>0</v>
      </c>
      <c r="J89" s="52"/>
      <c r="K89" s="52"/>
      <c r="L89" s="52"/>
      <c r="M89" s="53"/>
      <c r="N89" s="53"/>
      <c r="O89" s="48">
        <f t="shared" si="21"/>
        <v>0</v>
      </c>
      <c r="P89" s="52"/>
      <c r="Q89" s="52"/>
      <c r="R89" s="52"/>
      <c r="S89" s="53"/>
      <c r="T89" s="53"/>
      <c r="U89" s="48">
        <f t="shared" si="22"/>
        <v>0</v>
      </c>
      <c r="V89" s="52"/>
      <c r="W89" s="52"/>
      <c r="X89" s="52"/>
      <c r="Y89" s="53"/>
      <c r="Z89" s="53"/>
      <c r="AA89" s="48">
        <f t="shared" si="23"/>
        <v>0</v>
      </c>
      <c r="AB89" s="52"/>
      <c r="AC89" s="52"/>
      <c r="AD89" s="52"/>
      <c r="AE89" s="53"/>
      <c r="AF89" s="53"/>
      <c r="AG89" s="48">
        <f t="shared" si="24"/>
        <v>0</v>
      </c>
      <c r="AH89" s="52"/>
      <c r="AI89" s="52"/>
      <c r="AJ89" s="52"/>
      <c r="AK89" s="53"/>
      <c r="AL89" s="53"/>
      <c r="AM89" s="48">
        <f t="shared" si="25"/>
        <v>0</v>
      </c>
      <c r="AN89" s="52"/>
      <c r="AO89" s="52"/>
      <c r="AP89" s="52"/>
      <c r="AQ89" s="53"/>
      <c r="AR89" s="53"/>
      <c r="AS89" s="48">
        <f t="shared" si="26"/>
        <v>0</v>
      </c>
      <c r="AT89" s="52"/>
      <c r="AU89" s="52"/>
      <c r="AV89" s="52"/>
      <c r="AW89" s="53"/>
      <c r="AX89" s="53"/>
      <c r="AY89" s="48">
        <f t="shared" si="27"/>
        <v>0</v>
      </c>
      <c r="AZ89" s="52"/>
      <c r="BA89" s="52"/>
      <c r="BB89" s="52"/>
      <c r="BC89" s="53"/>
      <c r="BD89" s="54"/>
      <c r="BE89" s="48">
        <f t="shared" si="28"/>
        <v>0</v>
      </c>
      <c r="BF89" s="40"/>
    </row>
    <row r="90" spans="1:58" ht="15.75" x14ac:dyDescent="0.25">
      <c r="A90" s="21">
        <f t="shared" si="10"/>
        <v>3</v>
      </c>
      <c r="B90" s="50"/>
      <c r="C90" s="26" t="s">
        <v>109</v>
      </c>
      <c r="D90" s="26"/>
      <c r="E90" s="26"/>
      <c r="F90" s="26"/>
      <c r="G90" s="47"/>
      <c r="H90" s="47"/>
      <c r="I90" s="48">
        <f t="shared" si="20"/>
        <v>0</v>
      </c>
      <c r="J90" s="26"/>
      <c r="K90" s="26"/>
      <c r="L90" s="26"/>
      <c r="M90" s="47"/>
      <c r="N90" s="47"/>
      <c r="O90" s="48">
        <f t="shared" si="21"/>
        <v>0</v>
      </c>
      <c r="P90" s="26"/>
      <c r="Q90" s="26"/>
      <c r="R90" s="26"/>
      <c r="S90" s="47"/>
      <c r="T90" s="47"/>
      <c r="U90" s="48">
        <f t="shared" si="22"/>
        <v>0</v>
      </c>
      <c r="V90" s="26"/>
      <c r="W90" s="26"/>
      <c r="X90" s="26"/>
      <c r="Y90" s="47"/>
      <c r="Z90" s="47"/>
      <c r="AA90" s="48">
        <f t="shared" si="23"/>
        <v>0</v>
      </c>
      <c r="AB90" s="26"/>
      <c r="AC90" s="26"/>
      <c r="AD90" s="26"/>
      <c r="AE90" s="47"/>
      <c r="AF90" s="47"/>
      <c r="AG90" s="48">
        <f t="shared" si="24"/>
        <v>0</v>
      </c>
      <c r="AH90" s="26"/>
      <c r="AI90" s="26"/>
      <c r="AJ90" s="26"/>
      <c r="AK90" s="47"/>
      <c r="AL90" s="47"/>
      <c r="AM90" s="48">
        <f t="shared" si="25"/>
        <v>0</v>
      </c>
      <c r="AN90" s="26"/>
      <c r="AO90" s="26"/>
      <c r="AP90" s="26"/>
      <c r="AQ90" s="47"/>
      <c r="AR90" s="47"/>
      <c r="AS90" s="48">
        <f t="shared" si="26"/>
        <v>0</v>
      </c>
      <c r="AT90" s="26"/>
      <c r="AU90" s="26"/>
      <c r="AV90" s="26"/>
      <c r="AW90" s="47"/>
      <c r="AX90" s="47"/>
      <c r="AY90" s="48">
        <f t="shared" si="27"/>
        <v>0</v>
      </c>
      <c r="AZ90" s="26"/>
      <c r="BA90" s="26"/>
      <c r="BB90" s="26"/>
      <c r="BC90" s="47"/>
      <c r="BD90" s="47"/>
      <c r="BE90" s="48">
        <f t="shared" si="28"/>
        <v>0</v>
      </c>
      <c r="BF90" s="40"/>
    </row>
    <row r="91" spans="1:58" ht="15.75" x14ac:dyDescent="0.25">
      <c r="A91" s="21">
        <f t="shared" si="10"/>
        <v>3</v>
      </c>
      <c r="B91" s="50"/>
      <c r="C91" s="26" t="s">
        <v>109</v>
      </c>
      <c r="D91" s="26"/>
      <c r="E91" s="26"/>
      <c r="F91" s="26"/>
      <c r="G91" s="47"/>
      <c r="H91" s="47"/>
      <c r="I91" s="48">
        <f t="shared" si="20"/>
        <v>0</v>
      </c>
      <c r="J91" s="26"/>
      <c r="K91" s="26"/>
      <c r="L91" s="26"/>
      <c r="M91" s="47"/>
      <c r="N91" s="47"/>
      <c r="O91" s="48">
        <f t="shared" si="21"/>
        <v>0</v>
      </c>
      <c r="P91" s="26"/>
      <c r="Q91" s="26"/>
      <c r="R91" s="26"/>
      <c r="S91" s="47"/>
      <c r="T91" s="47"/>
      <c r="U91" s="48">
        <f t="shared" si="22"/>
        <v>0</v>
      </c>
      <c r="V91" s="26"/>
      <c r="W91" s="26"/>
      <c r="X91" s="26"/>
      <c r="Y91" s="47"/>
      <c r="Z91" s="47"/>
      <c r="AA91" s="48">
        <f t="shared" si="23"/>
        <v>0</v>
      </c>
      <c r="AB91" s="26"/>
      <c r="AC91" s="26"/>
      <c r="AD91" s="26"/>
      <c r="AE91" s="47"/>
      <c r="AF91" s="47"/>
      <c r="AG91" s="48">
        <f t="shared" si="24"/>
        <v>0</v>
      </c>
      <c r="AH91" s="26"/>
      <c r="AI91" s="26"/>
      <c r="AJ91" s="26"/>
      <c r="AK91" s="47"/>
      <c r="AL91" s="47"/>
      <c r="AM91" s="48">
        <f t="shared" si="25"/>
        <v>0</v>
      </c>
      <c r="AN91" s="26"/>
      <c r="AO91" s="26"/>
      <c r="AP91" s="26"/>
      <c r="AQ91" s="47"/>
      <c r="AR91" s="47"/>
      <c r="AS91" s="48">
        <f t="shared" si="26"/>
        <v>0</v>
      </c>
      <c r="AT91" s="26"/>
      <c r="AU91" s="26"/>
      <c r="AV91" s="26"/>
      <c r="AW91" s="47"/>
      <c r="AX91" s="47"/>
      <c r="AY91" s="48">
        <f t="shared" si="27"/>
        <v>0</v>
      </c>
      <c r="AZ91" s="26"/>
      <c r="BA91" s="26"/>
      <c r="BB91" s="26"/>
      <c r="BC91" s="47"/>
      <c r="BD91" s="47"/>
      <c r="BE91" s="48">
        <f t="shared" si="28"/>
        <v>0</v>
      </c>
      <c r="BF91" s="40"/>
    </row>
    <row r="92" spans="1:58" ht="15.75" x14ac:dyDescent="0.25">
      <c r="A92" s="21">
        <f t="shared" si="10"/>
        <v>3</v>
      </c>
      <c r="B92" s="50"/>
      <c r="C92" s="26" t="s">
        <v>109</v>
      </c>
      <c r="D92" s="26"/>
      <c r="E92" s="26"/>
      <c r="F92" s="26"/>
      <c r="G92" s="47"/>
      <c r="H92" s="47"/>
      <c r="I92" s="48">
        <f t="shared" si="20"/>
        <v>0</v>
      </c>
      <c r="J92" s="26"/>
      <c r="K92" s="26"/>
      <c r="L92" s="26"/>
      <c r="M92" s="47"/>
      <c r="N92" s="47"/>
      <c r="O92" s="48">
        <f t="shared" si="21"/>
        <v>0</v>
      </c>
      <c r="P92" s="26"/>
      <c r="Q92" s="26"/>
      <c r="R92" s="26"/>
      <c r="S92" s="47"/>
      <c r="T92" s="47"/>
      <c r="U92" s="48">
        <f t="shared" si="22"/>
        <v>0</v>
      </c>
      <c r="V92" s="26"/>
      <c r="W92" s="26"/>
      <c r="X92" s="26"/>
      <c r="Y92" s="47"/>
      <c r="Z92" s="47"/>
      <c r="AA92" s="48">
        <f t="shared" si="23"/>
        <v>0</v>
      </c>
      <c r="AB92" s="26"/>
      <c r="AC92" s="26"/>
      <c r="AD92" s="26"/>
      <c r="AE92" s="47"/>
      <c r="AF92" s="47"/>
      <c r="AG92" s="48">
        <f t="shared" si="24"/>
        <v>0</v>
      </c>
      <c r="AH92" s="26"/>
      <c r="AI92" s="26"/>
      <c r="AJ92" s="26"/>
      <c r="AK92" s="47"/>
      <c r="AL92" s="47"/>
      <c r="AM92" s="48">
        <f t="shared" si="25"/>
        <v>0</v>
      </c>
      <c r="AN92" s="26"/>
      <c r="AO92" s="26"/>
      <c r="AP92" s="26"/>
      <c r="AQ92" s="47"/>
      <c r="AR92" s="47"/>
      <c r="AS92" s="48">
        <f t="shared" si="26"/>
        <v>0</v>
      </c>
      <c r="AT92" s="26"/>
      <c r="AU92" s="26"/>
      <c r="AV92" s="26"/>
      <c r="AW92" s="47"/>
      <c r="AX92" s="47"/>
      <c r="AY92" s="48">
        <f t="shared" si="27"/>
        <v>0</v>
      </c>
      <c r="AZ92" s="26"/>
      <c r="BA92" s="26"/>
      <c r="BB92" s="26"/>
      <c r="BC92" s="47"/>
      <c r="BD92" s="47"/>
      <c r="BE92" s="48">
        <f t="shared" si="28"/>
        <v>0</v>
      </c>
      <c r="BF92" s="40"/>
    </row>
    <row r="93" spans="1:58" ht="15.75" x14ac:dyDescent="0.25">
      <c r="A93" s="21">
        <f t="shared" si="10"/>
        <v>3</v>
      </c>
      <c r="B93" s="50"/>
      <c r="C93" s="26" t="s">
        <v>109</v>
      </c>
      <c r="D93" s="26"/>
      <c r="E93" s="26"/>
      <c r="F93" s="26"/>
      <c r="G93" s="47"/>
      <c r="H93" s="47"/>
      <c r="I93" s="48">
        <f t="shared" si="20"/>
        <v>0</v>
      </c>
      <c r="J93" s="26"/>
      <c r="K93" s="26"/>
      <c r="L93" s="26"/>
      <c r="M93" s="47"/>
      <c r="N93" s="47"/>
      <c r="O93" s="48">
        <f t="shared" si="21"/>
        <v>0</v>
      </c>
      <c r="P93" s="26"/>
      <c r="Q93" s="26"/>
      <c r="R93" s="26"/>
      <c r="S93" s="47"/>
      <c r="T93" s="47"/>
      <c r="U93" s="48">
        <f t="shared" si="22"/>
        <v>0</v>
      </c>
      <c r="V93" s="26"/>
      <c r="W93" s="26"/>
      <c r="X93" s="26"/>
      <c r="Y93" s="47"/>
      <c r="Z93" s="47"/>
      <c r="AA93" s="48">
        <f t="shared" si="23"/>
        <v>0</v>
      </c>
      <c r="AB93" s="26"/>
      <c r="AC93" s="26"/>
      <c r="AD93" s="26"/>
      <c r="AE93" s="47"/>
      <c r="AF93" s="47"/>
      <c r="AG93" s="48">
        <f t="shared" si="24"/>
        <v>0</v>
      </c>
      <c r="AH93" s="26"/>
      <c r="AI93" s="26"/>
      <c r="AJ93" s="26"/>
      <c r="AK93" s="47"/>
      <c r="AL93" s="47"/>
      <c r="AM93" s="48">
        <f t="shared" si="25"/>
        <v>0</v>
      </c>
      <c r="AN93" s="26"/>
      <c r="AO93" s="26"/>
      <c r="AP93" s="26"/>
      <c r="AQ93" s="47"/>
      <c r="AR93" s="47"/>
      <c r="AS93" s="48">
        <f t="shared" si="26"/>
        <v>0</v>
      </c>
      <c r="AT93" s="26"/>
      <c r="AU93" s="26"/>
      <c r="AV93" s="26"/>
      <c r="AW93" s="47"/>
      <c r="AX93" s="47"/>
      <c r="AY93" s="48">
        <f t="shared" si="27"/>
        <v>0</v>
      </c>
      <c r="AZ93" s="26"/>
      <c r="BA93" s="26"/>
      <c r="BB93" s="26"/>
      <c r="BC93" s="47"/>
      <c r="BD93" s="47"/>
      <c r="BE93" s="48">
        <f t="shared" si="28"/>
        <v>0</v>
      </c>
      <c r="BF93" s="67"/>
    </row>
    <row r="94" spans="1:58" ht="15.75" x14ac:dyDescent="0.25">
      <c r="A94" s="21">
        <f t="shared" si="10"/>
        <v>3</v>
      </c>
      <c r="B94" s="50"/>
      <c r="C94" s="26" t="s">
        <v>109</v>
      </c>
      <c r="D94" s="26"/>
      <c r="E94" s="26"/>
      <c r="F94" s="26"/>
      <c r="G94" s="47"/>
      <c r="H94" s="47"/>
      <c r="I94" s="48">
        <f t="shared" si="20"/>
        <v>0</v>
      </c>
      <c r="J94" s="26"/>
      <c r="K94" s="26"/>
      <c r="L94" s="26"/>
      <c r="M94" s="47"/>
      <c r="N94" s="47"/>
      <c r="O94" s="48">
        <f t="shared" si="21"/>
        <v>0</v>
      </c>
      <c r="P94" s="26"/>
      <c r="Q94" s="26"/>
      <c r="R94" s="26"/>
      <c r="S94" s="47"/>
      <c r="T94" s="47"/>
      <c r="U94" s="48">
        <f t="shared" si="22"/>
        <v>0</v>
      </c>
      <c r="V94" s="26"/>
      <c r="W94" s="26"/>
      <c r="X94" s="26"/>
      <c r="Y94" s="47"/>
      <c r="Z94" s="47"/>
      <c r="AA94" s="48">
        <f t="shared" si="23"/>
        <v>0</v>
      </c>
      <c r="AB94" s="26"/>
      <c r="AC94" s="26"/>
      <c r="AD94" s="26"/>
      <c r="AE94" s="47"/>
      <c r="AF94" s="47"/>
      <c r="AG94" s="48">
        <f t="shared" si="24"/>
        <v>0</v>
      </c>
      <c r="AH94" s="26"/>
      <c r="AI94" s="26"/>
      <c r="AJ94" s="26"/>
      <c r="AK94" s="47"/>
      <c r="AL94" s="47"/>
      <c r="AM94" s="48">
        <f t="shared" si="25"/>
        <v>0</v>
      </c>
      <c r="AN94" s="26"/>
      <c r="AO94" s="26"/>
      <c r="AP94" s="26"/>
      <c r="AQ94" s="47"/>
      <c r="AR94" s="47"/>
      <c r="AS94" s="48">
        <f t="shared" si="26"/>
        <v>0</v>
      </c>
      <c r="AT94" s="26"/>
      <c r="AU94" s="26"/>
      <c r="AV94" s="26"/>
      <c r="AW94" s="47"/>
      <c r="AX94" s="47"/>
      <c r="AY94" s="48">
        <f t="shared" si="27"/>
        <v>0</v>
      </c>
      <c r="AZ94" s="26"/>
      <c r="BA94" s="26"/>
      <c r="BB94" s="26"/>
      <c r="BC94" s="47"/>
      <c r="BD94" s="47"/>
      <c r="BE94" s="48">
        <f t="shared" si="28"/>
        <v>0</v>
      </c>
      <c r="BF94" s="26"/>
    </row>
    <row r="95" spans="1:58" ht="15.75" x14ac:dyDescent="0.25">
      <c r="A95" s="21">
        <f t="shared" si="10"/>
        <v>3</v>
      </c>
      <c r="B95" s="55"/>
      <c r="C95" s="56"/>
      <c r="D95" s="59"/>
      <c r="E95" s="58"/>
      <c r="F95" s="58"/>
      <c r="G95" s="58"/>
      <c r="H95" s="58"/>
      <c r="I95" s="58">
        <f>SUM(I67:I94)</f>
        <v>3</v>
      </c>
      <c r="J95" s="58"/>
      <c r="K95" s="58"/>
      <c r="L95" s="58"/>
      <c r="M95" s="58"/>
      <c r="N95" s="58"/>
      <c r="O95" s="58">
        <f>SUM(O67:O94)</f>
        <v>1</v>
      </c>
      <c r="P95" s="58"/>
      <c r="Q95" s="58"/>
      <c r="R95" s="58"/>
      <c r="S95" s="58"/>
      <c r="T95" s="58"/>
      <c r="U95" s="58">
        <f>SUM(U67:U94)</f>
        <v>2</v>
      </c>
      <c r="V95" s="58"/>
      <c r="W95" s="58"/>
      <c r="X95" s="58"/>
      <c r="Y95" s="58"/>
      <c r="Z95" s="58"/>
      <c r="AA95" s="58">
        <f>SUM(AA67:AA94)</f>
        <v>4</v>
      </c>
      <c r="AB95" s="58"/>
      <c r="AC95" s="58"/>
      <c r="AD95" s="58"/>
      <c r="AE95" s="58"/>
      <c r="AF95" s="58"/>
      <c r="AG95" s="58">
        <f>SUM(AG67:AG94)</f>
        <v>3</v>
      </c>
      <c r="AH95" s="58"/>
      <c r="AI95" s="58"/>
      <c r="AJ95" s="58"/>
      <c r="AK95" s="58"/>
      <c r="AL95" s="58"/>
      <c r="AM95" s="58">
        <f>SUM(AM67:AM94)</f>
        <v>1</v>
      </c>
      <c r="AN95" s="58"/>
      <c r="AO95" s="58"/>
      <c r="AP95" s="58"/>
      <c r="AQ95" s="58"/>
      <c r="AR95" s="58"/>
      <c r="AS95" s="58">
        <f>SUM(AS67:AS94)</f>
        <v>3</v>
      </c>
      <c r="AT95" s="58"/>
      <c r="AU95" s="58"/>
      <c r="AV95" s="58"/>
      <c r="AW95" s="58"/>
      <c r="AX95" s="58"/>
      <c r="AY95" s="58">
        <f>SUM(AY67:AY94)</f>
        <v>6</v>
      </c>
      <c r="AZ95" s="58"/>
      <c r="BA95" s="58"/>
      <c r="BB95" s="58"/>
      <c r="BC95" s="58"/>
      <c r="BD95" s="58"/>
      <c r="BE95" s="58">
        <f>SUM(BE67:BE94)</f>
        <v>12</v>
      </c>
      <c r="BF95" s="58">
        <f>COUNTIF(BF67:BF94,"*")</f>
        <v>6</v>
      </c>
    </row>
  </sheetData>
  <mergeCells count="17">
    <mergeCell ref="B36:C36"/>
    <mergeCell ref="D36:BE36"/>
    <mergeCell ref="B66:C66"/>
    <mergeCell ref="D66:BE66"/>
    <mergeCell ref="B1:C1"/>
    <mergeCell ref="B3:C3"/>
    <mergeCell ref="D3:I3"/>
    <mergeCell ref="J3:O3"/>
    <mergeCell ref="P3:U3"/>
    <mergeCell ref="V3:AA3"/>
    <mergeCell ref="AB3:AG3"/>
    <mergeCell ref="AH3:AM3"/>
    <mergeCell ref="AN3:AS3"/>
    <mergeCell ref="AT3:AY3"/>
    <mergeCell ref="AZ3:BE3"/>
    <mergeCell ref="B6:C6"/>
    <mergeCell ref="D6:BE6"/>
  </mergeCells>
  <conditionalFormatting sqref="B7:BF95">
    <cfRule type="expression" dxfId="17" priority="1">
      <formula>$A7&gt;$C$2</formula>
    </cfRule>
  </conditionalFormatting>
  <conditionalFormatting sqref="C2">
    <cfRule type="expression" dxfId="16" priority="2">
      <formula>LEN($C$2)=0</formula>
    </cfRule>
  </conditionalFormatting>
  <conditionalFormatting sqref="D36:BE36 D66:BE66 D6:BE6">
    <cfRule type="expression" dxfId="15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700-000000000000}">
      <formula1>0</formula1>
    </dataValidation>
    <dataValidation type="list" allowBlank="1" showErrorMessage="1" sqref="D7:H34 J7:N34 P7:T34 V7:Z34 AB7:AF34 AH7:AL34 AN7:AR34 AT7:AX34 AZ7:BD34 D37:H64 J37:N64 P37:T64 V37:Z64 AB37:AF64 AH37:AL64 AN37:AR64 AT37:AX64 AZ37:BD64 D67:H94 J67:N94 P67:T94 V67:Z94 AB67:AF94 AH67:AL94 AN67:AR94 AT67:AX94 AZ67:BD94" xr:uid="{00000000-0002-0000-0700-000001000000}">
      <formula1>$D$1:$F$1</formula1>
    </dataValidation>
    <dataValidation type="list" allowBlank="1" showErrorMessage="1" sqref="BF7:BF32 BF37:BF62 BF67:BF92" xr:uid="{00000000-0002-0000-0700-000002000000}">
      <formula1>$F$1</formula1>
    </dataValidation>
  </dataValidations>
  <pageMargins left="0.7" right="0.7" top="0.75" bottom="0.75" header="0" footer="0"/>
  <pageSetup paperSize="9" scale="2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BF125"/>
  <sheetViews>
    <sheetView view="pageBreakPreview" zoomScale="60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11.25" defaultRowHeight="15" customHeight="1" x14ac:dyDescent="0.25"/>
  <cols>
    <col min="1" max="1" width="4.625" hidden="1" customWidth="1"/>
    <col min="2" max="2" width="42" customWidth="1"/>
    <col min="3" max="3" width="12" customWidth="1"/>
    <col min="4" max="57" width="5.62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 t="s">
        <v>49</v>
      </c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113</v>
      </c>
      <c r="C2" s="25">
        <v>4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114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114</v>
      </c>
      <c r="D7" s="26"/>
      <c r="E7" s="26" t="s">
        <v>49</v>
      </c>
      <c r="F7" s="26"/>
      <c r="G7" s="47"/>
      <c r="H7" s="47"/>
      <c r="I7" s="48">
        <f t="shared" ref="I7:I34" si="0">COUNTA(D7:H7)</f>
        <v>1</v>
      </c>
      <c r="J7" s="26"/>
      <c r="K7" s="26"/>
      <c r="L7" s="26"/>
      <c r="M7" s="47"/>
      <c r="N7" s="47"/>
      <c r="O7" s="48">
        <f t="shared" ref="O7:O34" si="1">COUNTA(J7:N7)</f>
        <v>0</v>
      </c>
      <c r="P7" s="26"/>
      <c r="Q7" s="26" t="s">
        <v>49</v>
      </c>
      <c r="R7" s="26"/>
      <c r="S7" s="47"/>
      <c r="T7" s="47"/>
      <c r="U7" s="48">
        <f t="shared" ref="U7:U34" si="2">COUNTA(P7:T7)</f>
        <v>1</v>
      </c>
      <c r="V7" s="26"/>
      <c r="W7" s="26"/>
      <c r="X7" s="26"/>
      <c r="Y7" s="47" t="s">
        <v>49</v>
      </c>
      <c r="Z7" s="47"/>
      <c r="AA7" s="48">
        <f t="shared" ref="AA7:AA34" si="3">COUNTA(V7:Z7)</f>
        <v>1</v>
      </c>
      <c r="AB7" s="26"/>
      <c r="AC7" s="26"/>
      <c r="AD7" s="26"/>
      <c r="AE7" s="47" t="s">
        <v>49</v>
      </c>
      <c r="AF7" s="47"/>
      <c r="AG7" s="48">
        <f t="shared" ref="AG7:AG34" si="4">COUNTA(AB7:AF7)</f>
        <v>1</v>
      </c>
      <c r="AH7" s="26"/>
      <c r="AI7" s="26"/>
      <c r="AJ7" s="26"/>
      <c r="AK7" s="47"/>
      <c r="AL7" s="47"/>
      <c r="AM7" s="48">
        <f t="shared" ref="AM7:AM34" si="5">COUNTA(AH7:AL7)</f>
        <v>0</v>
      </c>
      <c r="AN7" s="26"/>
      <c r="AO7" s="26"/>
      <c r="AP7" s="26" t="s">
        <v>49</v>
      </c>
      <c r="AQ7" s="47"/>
      <c r="AR7" s="47"/>
      <c r="AS7" s="48">
        <f t="shared" ref="AS7:AS34" si="6">COUNTA(AN7:AR7)</f>
        <v>1</v>
      </c>
      <c r="AT7" s="26"/>
      <c r="AU7" s="26"/>
      <c r="AV7" s="26" t="s">
        <v>47</v>
      </c>
      <c r="AW7" s="47"/>
      <c r="AX7" s="47"/>
      <c r="AY7" s="48">
        <f t="shared" ref="AY7:AY34" si="7">COUNTA(AT7:AX7)</f>
        <v>1</v>
      </c>
      <c r="AZ7" s="26"/>
      <c r="BA7" s="26"/>
      <c r="BB7" s="26"/>
      <c r="BC7" s="47" t="s">
        <v>49</v>
      </c>
      <c r="BD7" s="49"/>
      <c r="BE7" s="48">
        <f t="shared" ref="BE7:BE22" si="8">COUNTA(AZ7:BD7)</f>
        <v>1</v>
      </c>
      <c r="BF7" s="40"/>
    </row>
    <row r="8" spans="1:58" ht="15.75" x14ac:dyDescent="0.25">
      <c r="A8" s="21">
        <v>1</v>
      </c>
      <c r="B8" s="26" t="s">
        <v>94</v>
      </c>
      <c r="C8" s="41" t="s">
        <v>114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/>
      <c r="Z8" s="47"/>
      <c r="AA8" s="48">
        <f t="shared" si="3"/>
        <v>0</v>
      </c>
      <c r="AB8" s="26"/>
      <c r="AC8" s="26" t="s">
        <v>49</v>
      </c>
      <c r="AD8" s="26"/>
      <c r="AE8" s="47"/>
      <c r="AF8" s="47"/>
      <c r="AG8" s="48">
        <f t="shared" si="4"/>
        <v>1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 t="s">
        <v>49</v>
      </c>
      <c r="AV8" s="26"/>
      <c r="AW8" s="47"/>
      <c r="AX8" s="47"/>
      <c r="AY8" s="48">
        <f t="shared" si="7"/>
        <v>1</v>
      </c>
      <c r="AZ8" s="26"/>
      <c r="BA8" s="26"/>
      <c r="BB8" s="26"/>
      <c r="BC8" s="47"/>
      <c r="BD8" s="49"/>
      <c r="BE8" s="48">
        <f t="shared" si="8"/>
        <v>0</v>
      </c>
      <c r="BF8" s="40"/>
    </row>
    <row r="9" spans="1:58" ht="15.75" x14ac:dyDescent="0.25">
      <c r="A9" s="21">
        <v>1</v>
      </c>
      <c r="B9" s="26" t="s">
        <v>74</v>
      </c>
      <c r="C9" s="41" t="s">
        <v>114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114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114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/>
      <c r="BB11" s="26" t="s">
        <v>49</v>
      </c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114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110</v>
      </c>
      <c r="C13" s="41" t="s">
        <v>114</v>
      </c>
      <c r="D13" s="26"/>
      <c r="E13" s="26"/>
      <c r="F13" s="26" t="s">
        <v>49</v>
      </c>
      <c r="G13" s="47"/>
      <c r="H13" s="47"/>
      <c r="I13" s="48">
        <f t="shared" si="0"/>
        <v>1</v>
      </c>
      <c r="J13" s="26"/>
      <c r="K13" s="26"/>
      <c r="L13" s="26"/>
      <c r="M13" s="47"/>
      <c r="N13" s="47"/>
      <c r="O13" s="48">
        <f t="shared" si="1"/>
        <v>0</v>
      </c>
      <c r="P13" s="26"/>
      <c r="Q13" s="26" t="s">
        <v>49</v>
      </c>
      <c r="R13" s="26"/>
      <c r="S13" s="47"/>
      <c r="T13" s="47"/>
      <c r="U13" s="48">
        <f t="shared" si="2"/>
        <v>1</v>
      </c>
      <c r="V13" s="26"/>
      <c r="W13" s="26"/>
      <c r="X13" s="26" t="s">
        <v>49</v>
      </c>
      <c r="Y13" s="47"/>
      <c r="Z13" s="47"/>
      <c r="AA13" s="48">
        <f t="shared" si="3"/>
        <v>1</v>
      </c>
      <c r="AB13" s="26"/>
      <c r="AC13" s="26"/>
      <c r="AD13" s="26"/>
      <c r="AE13" s="47"/>
      <c r="AF13" s="47"/>
      <c r="AG13" s="48">
        <f t="shared" si="4"/>
        <v>0</v>
      </c>
      <c r="AH13" s="26" t="s">
        <v>49</v>
      </c>
      <c r="AI13" s="26"/>
      <c r="AJ13" s="26"/>
      <c r="AK13" s="47"/>
      <c r="AL13" s="47"/>
      <c r="AM13" s="48">
        <f t="shared" si="5"/>
        <v>1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 t="s">
        <v>49</v>
      </c>
      <c r="AV13" s="26"/>
      <c r="AW13" s="47"/>
      <c r="AX13" s="47"/>
      <c r="AY13" s="48">
        <f t="shared" si="7"/>
        <v>1</v>
      </c>
      <c r="AZ13" s="26"/>
      <c r="BA13" s="26" t="s">
        <v>47</v>
      </c>
      <c r="BB13" s="26"/>
      <c r="BC13" s="47"/>
      <c r="BD13" s="49"/>
      <c r="BE13" s="48">
        <f t="shared" si="8"/>
        <v>1</v>
      </c>
      <c r="BF13" s="40" t="s">
        <v>49</v>
      </c>
    </row>
    <row r="14" spans="1:58" ht="15.75" x14ac:dyDescent="0.25">
      <c r="A14" s="21">
        <v>1</v>
      </c>
      <c r="B14" s="26" t="s">
        <v>111</v>
      </c>
      <c r="C14" s="41" t="s">
        <v>114</v>
      </c>
      <c r="D14" s="26"/>
      <c r="E14" s="26"/>
      <c r="F14" s="26"/>
      <c r="G14" s="47"/>
      <c r="H14" s="47"/>
      <c r="I14" s="48">
        <f t="shared" si="0"/>
        <v>0</v>
      </c>
      <c r="J14" s="26"/>
      <c r="K14" s="26" t="s">
        <v>49</v>
      </c>
      <c r="L14" s="26"/>
      <c r="M14" s="47"/>
      <c r="N14" s="47"/>
      <c r="O14" s="48">
        <f t="shared" si="1"/>
        <v>1</v>
      </c>
      <c r="P14" s="26"/>
      <c r="Q14" s="26"/>
      <c r="R14" s="26"/>
      <c r="S14" s="47"/>
      <c r="T14" s="47"/>
      <c r="U14" s="48">
        <f t="shared" si="2"/>
        <v>0</v>
      </c>
      <c r="V14" s="26"/>
      <c r="W14" s="26" t="s">
        <v>49</v>
      </c>
      <c r="X14" s="26"/>
      <c r="Y14" s="47"/>
      <c r="Z14" s="47"/>
      <c r="AA14" s="48">
        <f t="shared" si="3"/>
        <v>1</v>
      </c>
      <c r="AB14" s="26"/>
      <c r="AC14" s="26"/>
      <c r="AD14" s="26"/>
      <c r="AE14" s="47"/>
      <c r="AF14" s="47"/>
      <c r="AG14" s="48">
        <f t="shared" si="4"/>
        <v>0</v>
      </c>
      <c r="AH14" s="26"/>
      <c r="AI14" s="26" t="s">
        <v>49</v>
      </c>
      <c r="AJ14" s="26"/>
      <c r="AK14" s="47"/>
      <c r="AL14" s="47"/>
      <c r="AM14" s="48">
        <f t="shared" si="5"/>
        <v>1</v>
      </c>
      <c r="AN14" s="26"/>
      <c r="AO14" s="26"/>
      <c r="AP14" s="26"/>
      <c r="AQ14" s="47" t="s">
        <v>49</v>
      </c>
      <c r="AR14" s="47"/>
      <c r="AS14" s="48">
        <f t="shared" si="6"/>
        <v>1</v>
      </c>
      <c r="AT14" s="26"/>
      <c r="AU14" s="26"/>
      <c r="AV14" s="26"/>
      <c r="AW14" s="47"/>
      <c r="AX14" s="47"/>
      <c r="AY14" s="48">
        <f t="shared" si="7"/>
        <v>0</v>
      </c>
      <c r="AZ14" s="26"/>
      <c r="BA14" s="26"/>
      <c r="BB14" s="26" t="s">
        <v>49</v>
      </c>
      <c r="BC14" s="47"/>
      <c r="BD14" s="49"/>
      <c r="BE14" s="48">
        <f t="shared" si="8"/>
        <v>1</v>
      </c>
      <c r="BF14" s="40" t="s">
        <v>49</v>
      </c>
    </row>
    <row r="15" spans="1:58" ht="15.75" x14ac:dyDescent="0.25">
      <c r="A15" s="21">
        <v>1</v>
      </c>
      <c r="B15" s="26" t="s">
        <v>112</v>
      </c>
      <c r="C15" s="41" t="s">
        <v>114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 t="s">
        <v>49</v>
      </c>
      <c r="W15" s="26"/>
      <c r="X15" s="26"/>
      <c r="Y15" s="47"/>
      <c r="Z15" s="47"/>
      <c r="AA15" s="48">
        <f t="shared" si="3"/>
        <v>1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49</v>
      </c>
      <c r="BB15" s="26"/>
      <c r="BC15" s="47"/>
      <c r="BD15" s="49"/>
      <c r="BE15" s="48">
        <f t="shared" si="8"/>
        <v>1</v>
      </c>
      <c r="BF15" s="40" t="s">
        <v>49</v>
      </c>
    </row>
    <row r="16" spans="1:58" ht="15.75" x14ac:dyDescent="0.25">
      <c r="A16" s="21">
        <v>1</v>
      </c>
      <c r="B16" s="26" t="s">
        <v>97</v>
      </c>
      <c r="C16" s="41" t="s">
        <v>114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 t="s">
        <v>49</v>
      </c>
      <c r="U16" s="48">
        <f t="shared" si="2"/>
        <v>1</v>
      </c>
      <c r="V16" s="26"/>
      <c r="W16" s="26"/>
      <c r="X16" s="26"/>
      <c r="Y16" s="47"/>
      <c r="Z16" s="47"/>
      <c r="AA16" s="48">
        <f t="shared" si="3"/>
        <v>0</v>
      </c>
      <c r="AB16" s="26"/>
      <c r="AC16" s="26"/>
      <c r="AD16" s="26"/>
      <c r="AE16" s="47"/>
      <c r="AF16" s="47"/>
      <c r="AG16" s="48">
        <f t="shared" si="4"/>
        <v>0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 t="s">
        <v>47</v>
      </c>
      <c r="AX16" s="47"/>
      <c r="AY16" s="48">
        <f t="shared" si="7"/>
        <v>1</v>
      </c>
      <c r="AZ16" s="26"/>
      <c r="BA16" s="26"/>
      <c r="BB16" s="26"/>
      <c r="BC16" s="47"/>
      <c r="BD16" s="49"/>
      <c r="BE16" s="48">
        <f t="shared" si="8"/>
        <v>0</v>
      </c>
      <c r="BF16" s="40"/>
    </row>
    <row r="17" spans="1:58" ht="15.75" x14ac:dyDescent="0.25">
      <c r="A17" s="21">
        <v>1</v>
      </c>
      <c r="B17" s="26" t="s">
        <v>98</v>
      </c>
      <c r="C17" s="41" t="s">
        <v>114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 t="s">
        <v>49</v>
      </c>
      <c r="N17" s="47"/>
      <c r="O17" s="48">
        <f t="shared" si="1"/>
        <v>1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/>
      <c r="BD17" s="49"/>
      <c r="BE17" s="48">
        <f t="shared" si="8"/>
        <v>0</v>
      </c>
      <c r="BF17" s="40"/>
    </row>
    <row r="18" spans="1:58" ht="15.75" x14ac:dyDescent="0.25">
      <c r="A18" s="21">
        <v>1</v>
      </c>
      <c r="B18" s="26" t="s">
        <v>107</v>
      </c>
      <c r="C18" s="41" t="s">
        <v>114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 t="s">
        <v>47</v>
      </c>
      <c r="AY18" s="48">
        <f t="shared" si="7"/>
        <v>1</v>
      </c>
      <c r="AZ18" s="26"/>
      <c r="BA18" s="26"/>
      <c r="BB18" s="26"/>
      <c r="BC18" s="47"/>
      <c r="BD18" s="49"/>
      <c r="BE18" s="48">
        <f t="shared" si="8"/>
        <v>0</v>
      </c>
      <c r="BF18" s="40"/>
    </row>
    <row r="19" spans="1:58" ht="15.75" x14ac:dyDescent="0.25">
      <c r="A19" s="21">
        <v>1</v>
      </c>
      <c r="B19" s="26" t="s">
        <v>115</v>
      </c>
      <c r="C19" s="41" t="s">
        <v>114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 t="s">
        <v>47</v>
      </c>
      <c r="AW19" s="47"/>
      <c r="AX19" s="47"/>
      <c r="AY19" s="48">
        <f t="shared" si="7"/>
        <v>1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100</v>
      </c>
      <c r="C20" s="41" t="s">
        <v>114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 t="s">
        <v>47</v>
      </c>
      <c r="AY20" s="48">
        <f t="shared" si="7"/>
        <v>1</v>
      </c>
      <c r="AZ20" s="26"/>
      <c r="BA20" s="26"/>
      <c r="BB20" s="26"/>
      <c r="BC20" s="47"/>
      <c r="BD20" s="49"/>
      <c r="BE20" s="48">
        <f t="shared" si="8"/>
        <v>0</v>
      </c>
      <c r="BF20" s="40" t="s">
        <v>49</v>
      </c>
    </row>
    <row r="21" spans="1:58" ht="15.75" x14ac:dyDescent="0.25">
      <c r="A21" s="21">
        <v>1</v>
      </c>
      <c r="B21" s="26" t="s">
        <v>101</v>
      </c>
      <c r="C21" s="41" t="s">
        <v>114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/>
      <c r="O21" s="48">
        <f t="shared" si="1"/>
        <v>0</v>
      </c>
      <c r="P21" s="26"/>
      <c r="Q21" s="26"/>
      <c r="R21" s="26"/>
      <c r="S21" s="47" t="s">
        <v>49</v>
      </c>
      <c r="T21" s="47"/>
      <c r="U21" s="48">
        <f t="shared" si="2"/>
        <v>1</v>
      </c>
      <c r="V21" s="26"/>
      <c r="W21" s="26"/>
      <c r="X21" s="26"/>
      <c r="Y21" s="47"/>
      <c r="Z21" s="47"/>
      <c r="AA21" s="48">
        <f t="shared" si="3"/>
        <v>0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 t="s">
        <v>49</v>
      </c>
      <c r="AL21" s="47"/>
      <c r="AM21" s="48">
        <f t="shared" si="5"/>
        <v>1</v>
      </c>
      <c r="AN21" s="26"/>
      <c r="AO21" s="26"/>
      <c r="AP21" s="26"/>
      <c r="AQ21" s="47"/>
      <c r="AR21" s="47"/>
      <c r="AS21" s="48">
        <f t="shared" si="6"/>
        <v>0</v>
      </c>
      <c r="AT21" s="26"/>
      <c r="AU21" s="26"/>
      <c r="AV21" s="26"/>
      <c r="AW21" s="47"/>
      <c r="AX21" s="47"/>
      <c r="AY21" s="48">
        <f t="shared" si="7"/>
        <v>0</v>
      </c>
      <c r="AZ21" s="26" t="s">
        <v>47</v>
      </c>
      <c r="BA21" s="26"/>
      <c r="BB21" s="26"/>
      <c r="BC21" s="47"/>
      <c r="BD21" s="49"/>
      <c r="BE21" s="48">
        <f t="shared" si="8"/>
        <v>1</v>
      </c>
      <c r="BF21" s="40" t="s">
        <v>49</v>
      </c>
    </row>
    <row r="22" spans="1:58" ht="15.75" x14ac:dyDescent="0.25">
      <c r="A22" s="21">
        <v>1</v>
      </c>
      <c r="B22" s="26" t="s">
        <v>102</v>
      </c>
      <c r="C22" s="41" t="s">
        <v>114</v>
      </c>
      <c r="D22" s="26"/>
      <c r="E22" s="26"/>
      <c r="F22" s="26"/>
      <c r="G22" s="47"/>
      <c r="H22" s="47"/>
      <c r="I22" s="48">
        <f t="shared" si="0"/>
        <v>0</v>
      </c>
      <c r="J22" s="26"/>
      <c r="K22" s="26"/>
      <c r="L22" s="26"/>
      <c r="M22" s="47"/>
      <c r="N22" s="47"/>
      <c r="O22" s="48">
        <f t="shared" si="1"/>
        <v>0</v>
      </c>
      <c r="P22" s="26"/>
      <c r="Q22" s="26"/>
      <c r="R22" s="26" t="s">
        <v>49</v>
      </c>
      <c r="S22" s="47"/>
      <c r="T22" s="47"/>
      <c r="U22" s="48">
        <f t="shared" si="2"/>
        <v>1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/>
      <c r="BB22" s="26"/>
      <c r="BC22" s="47"/>
      <c r="BD22" s="49"/>
      <c r="BE22" s="48">
        <f t="shared" si="8"/>
        <v>0</v>
      </c>
      <c r="BF22" s="40"/>
    </row>
    <row r="23" spans="1:58" ht="15.75" x14ac:dyDescent="0.25">
      <c r="A23" s="21">
        <v>1</v>
      </c>
      <c r="B23" s="26" t="s">
        <v>103</v>
      </c>
      <c r="C23" s="41" t="s">
        <v>114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/>
      <c r="BC23" s="47"/>
      <c r="BD23" s="49"/>
      <c r="BE23" s="48">
        <v>1</v>
      </c>
      <c r="BF23" s="40"/>
    </row>
    <row r="24" spans="1:58" ht="15.75" x14ac:dyDescent="0.25">
      <c r="A24" s="21">
        <v>1</v>
      </c>
      <c r="B24" s="26" t="s">
        <v>80</v>
      </c>
      <c r="C24" s="41" t="s">
        <v>114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/>
      <c r="AA24" s="48">
        <f t="shared" si="3"/>
        <v>0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/>
      <c r="BB24" s="26"/>
      <c r="BC24" s="47"/>
      <c r="BD24" s="49"/>
      <c r="BE24" s="48">
        <f t="shared" ref="BE24:BE34" si="9">COUNTA(AZ24:BD24)</f>
        <v>0</v>
      </c>
      <c r="BF24" s="40"/>
    </row>
    <row r="25" spans="1:58" ht="15.75" x14ac:dyDescent="0.25">
      <c r="A25" s="21">
        <v>1</v>
      </c>
      <c r="B25" s="26" t="s">
        <v>81</v>
      </c>
      <c r="C25" s="41" t="s">
        <v>114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/>
      <c r="Z25" s="47"/>
      <c r="AA25" s="48">
        <f t="shared" si="3"/>
        <v>0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 t="s">
        <v>49</v>
      </c>
      <c r="BC25" s="47"/>
      <c r="BD25" s="49"/>
      <c r="BE25" s="48">
        <f t="shared" si="9"/>
        <v>1</v>
      </c>
      <c r="BF25" s="40" t="s">
        <v>49</v>
      </c>
    </row>
    <row r="26" spans="1:58" ht="15.75" x14ac:dyDescent="0.25">
      <c r="A26" s="21">
        <v>1</v>
      </c>
      <c r="B26" s="26" t="s">
        <v>82</v>
      </c>
      <c r="C26" s="41" t="s">
        <v>114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/>
      <c r="W26" s="26"/>
      <c r="X26" s="26"/>
      <c r="Y26" s="47"/>
      <c r="Z26" s="47"/>
      <c r="AA26" s="48">
        <f t="shared" si="3"/>
        <v>0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 t="s">
        <v>49</v>
      </c>
      <c r="BC26" s="47"/>
      <c r="BD26" s="49"/>
      <c r="BE26" s="48">
        <f t="shared" si="9"/>
        <v>1</v>
      </c>
      <c r="BF26" s="40"/>
    </row>
    <row r="27" spans="1:58" ht="15.75" x14ac:dyDescent="0.25">
      <c r="A27" s="21">
        <v>1</v>
      </c>
      <c r="B27" s="26" t="s">
        <v>83</v>
      </c>
      <c r="C27" s="41" t="s">
        <v>114</v>
      </c>
      <c r="D27" s="26"/>
      <c r="E27" s="26"/>
      <c r="F27" s="26"/>
      <c r="G27" s="47"/>
      <c r="H27" s="47"/>
      <c r="I27" s="48">
        <f t="shared" si="0"/>
        <v>0</v>
      </c>
      <c r="J27" s="26"/>
      <c r="K27" s="26"/>
      <c r="L27" s="26"/>
      <c r="M27" s="47"/>
      <c r="N27" s="47"/>
      <c r="O27" s="48">
        <f t="shared" si="1"/>
        <v>0</v>
      </c>
      <c r="P27" s="26"/>
      <c r="Q27" s="26"/>
      <c r="R27" s="26"/>
      <c r="S27" s="47"/>
      <c r="T27" s="47"/>
      <c r="U27" s="48">
        <f t="shared" si="2"/>
        <v>0</v>
      </c>
      <c r="V27" s="26"/>
      <c r="W27" s="26"/>
      <c r="X27" s="26"/>
      <c r="Y27" s="47"/>
      <c r="Z27" s="47"/>
      <c r="AA27" s="48">
        <f t="shared" si="3"/>
        <v>0</v>
      </c>
      <c r="AB27" s="26"/>
      <c r="AC27" s="26"/>
      <c r="AD27" s="26"/>
      <c r="AE27" s="47"/>
      <c r="AF27" s="47"/>
      <c r="AG27" s="48">
        <f t="shared" si="4"/>
        <v>0</v>
      </c>
      <c r="AH27" s="26"/>
      <c r="AI27" s="26"/>
      <c r="AJ27" s="26"/>
      <c r="AK27" s="47"/>
      <c r="AL27" s="47"/>
      <c r="AM27" s="48">
        <f t="shared" si="5"/>
        <v>0</v>
      </c>
      <c r="AN27" s="26"/>
      <c r="AO27" s="26"/>
      <c r="AP27" s="26"/>
      <c r="AQ27" s="47"/>
      <c r="AR27" s="47"/>
      <c r="AS27" s="48">
        <f t="shared" si="6"/>
        <v>0</v>
      </c>
      <c r="AT27" s="26"/>
      <c r="AU27" s="26"/>
      <c r="AV27" s="26"/>
      <c r="AW27" s="47"/>
      <c r="AX27" s="47"/>
      <c r="AY27" s="48">
        <f t="shared" si="7"/>
        <v>0</v>
      </c>
      <c r="AZ27" s="26"/>
      <c r="BA27" s="26"/>
      <c r="BB27" s="26"/>
      <c r="BC27" s="47"/>
      <c r="BD27" s="49"/>
      <c r="BE27" s="48">
        <f t="shared" si="9"/>
        <v>0</v>
      </c>
      <c r="BF27" s="40"/>
    </row>
    <row r="28" spans="1:58" ht="15.75" x14ac:dyDescent="0.25">
      <c r="A28" s="21">
        <v>1</v>
      </c>
      <c r="B28" s="26" t="s">
        <v>104</v>
      </c>
      <c r="C28" s="41" t="s">
        <v>114</v>
      </c>
      <c r="D28" s="26"/>
      <c r="E28" s="26"/>
      <c r="F28" s="26"/>
      <c r="G28" s="47"/>
      <c r="H28" s="47"/>
      <c r="I28" s="48">
        <f t="shared" si="0"/>
        <v>0</v>
      </c>
      <c r="J28" s="26"/>
      <c r="K28" s="26"/>
      <c r="L28" s="26"/>
      <c r="M28" s="47"/>
      <c r="N28" s="47"/>
      <c r="O28" s="48">
        <f t="shared" si="1"/>
        <v>0</v>
      </c>
      <c r="P28" s="26"/>
      <c r="Q28" s="26"/>
      <c r="R28" s="26"/>
      <c r="S28" s="47"/>
      <c r="T28" s="47"/>
      <c r="U28" s="48">
        <f t="shared" si="2"/>
        <v>0</v>
      </c>
      <c r="V28" s="26"/>
      <c r="W28" s="26"/>
      <c r="X28" s="26"/>
      <c r="Y28" s="47"/>
      <c r="Z28" s="47"/>
      <c r="AA28" s="48">
        <f t="shared" si="3"/>
        <v>0</v>
      </c>
      <c r="AB28" s="26"/>
      <c r="AC28" s="26"/>
      <c r="AD28" s="26"/>
      <c r="AE28" s="47"/>
      <c r="AF28" s="47"/>
      <c r="AG28" s="48">
        <f t="shared" si="4"/>
        <v>0</v>
      </c>
      <c r="AH28" s="26"/>
      <c r="AI28" s="26"/>
      <c r="AJ28" s="26"/>
      <c r="AK28" s="47"/>
      <c r="AL28" s="47"/>
      <c r="AM28" s="48">
        <f t="shared" si="5"/>
        <v>0</v>
      </c>
      <c r="AN28" s="26"/>
      <c r="AO28" s="26"/>
      <c r="AP28" s="26"/>
      <c r="AQ28" s="47"/>
      <c r="AR28" s="47"/>
      <c r="AS28" s="48">
        <f t="shared" si="6"/>
        <v>0</v>
      </c>
      <c r="AT28" s="26"/>
      <c r="AU28" s="26"/>
      <c r="AV28" s="26"/>
      <c r="AW28" s="47"/>
      <c r="AX28" s="47"/>
      <c r="AY28" s="48">
        <f t="shared" si="7"/>
        <v>0</v>
      </c>
      <c r="AZ28" s="26"/>
      <c r="BA28" s="26"/>
      <c r="BB28" s="26"/>
      <c r="BC28" s="47"/>
      <c r="BD28" s="49"/>
      <c r="BE28" s="48">
        <f t="shared" si="9"/>
        <v>0</v>
      </c>
      <c r="BF28" s="40"/>
    </row>
    <row r="29" spans="1:58" ht="15.75" x14ac:dyDescent="0.25">
      <c r="A29" s="21">
        <v>1</v>
      </c>
      <c r="B29" s="50" t="s">
        <v>84</v>
      </c>
      <c r="C29" s="41" t="s">
        <v>114</v>
      </c>
      <c r="D29" s="52"/>
      <c r="E29" s="52"/>
      <c r="F29" s="52"/>
      <c r="G29" s="53"/>
      <c r="H29" s="53"/>
      <c r="I29" s="48">
        <f t="shared" si="0"/>
        <v>0</v>
      </c>
      <c r="J29" s="52"/>
      <c r="K29" s="52"/>
      <c r="L29" s="52"/>
      <c r="M29" s="53"/>
      <c r="N29" s="53"/>
      <c r="O29" s="48">
        <f t="shared" si="1"/>
        <v>0</v>
      </c>
      <c r="P29" s="52"/>
      <c r="Q29" s="52"/>
      <c r="R29" s="52"/>
      <c r="S29" s="53"/>
      <c r="T29" s="53"/>
      <c r="U29" s="48">
        <f t="shared" si="2"/>
        <v>0</v>
      </c>
      <c r="V29" s="52"/>
      <c r="W29" s="52"/>
      <c r="X29" s="52"/>
      <c r="Y29" s="53"/>
      <c r="Z29" s="53"/>
      <c r="AA29" s="48">
        <f t="shared" si="3"/>
        <v>0</v>
      </c>
      <c r="AB29" s="52"/>
      <c r="AC29" s="52"/>
      <c r="AD29" s="52"/>
      <c r="AE29" s="53"/>
      <c r="AF29" s="53"/>
      <c r="AG29" s="48">
        <f t="shared" si="4"/>
        <v>0</v>
      </c>
      <c r="AH29" s="52"/>
      <c r="AI29" s="52"/>
      <c r="AJ29" s="52"/>
      <c r="AK29" s="53"/>
      <c r="AL29" s="53"/>
      <c r="AM29" s="48">
        <f t="shared" si="5"/>
        <v>0</v>
      </c>
      <c r="AN29" s="52"/>
      <c r="AO29" s="52"/>
      <c r="AP29" s="52"/>
      <c r="AQ29" s="53" t="s">
        <v>49</v>
      </c>
      <c r="AR29" s="53"/>
      <c r="AS29" s="48">
        <f t="shared" si="6"/>
        <v>1</v>
      </c>
      <c r="AT29" s="52"/>
      <c r="AU29" s="52"/>
      <c r="AV29" s="52"/>
      <c r="AW29" s="53"/>
      <c r="AX29" s="53"/>
      <c r="AY29" s="48">
        <f t="shared" si="7"/>
        <v>0</v>
      </c>
      <c r="AZ29" s="52"/>
      <c r="BA29" s="52"/>
      <c r="BB29" s="52"/>
      <c r="BC29" s="53"/>
      <c r="BD29" s="54"/>
      <c r="BE29" s="48">
        <f t="shared" si="9"/>
        <v>0</v>
      </c>
      <c r="BF29" s="40"/>
    </row>
    <row r="30" spans="1:58" ht="15.75" x14ac:dyDescent="0.25">
      <c r="A30" s="21">
        <v>1</v>
      </c>
      <c r="B30" s="50"/>
      <c r="C30" s="26" t="s">
        <v>114</v>
      </c>
      <c r="D30" s="26"/>
      <c r="E30" s="26"/>
      <c r="F30" s="26"/>
      <c r="G30" s="47"/>
      <c r="H30" s="47"/>
      <c r="I30" s="48">
        <f t="shared" si="0"/>
        <v>0</v>
      </c>
      <c r="J30" s="26"/>
      <c r="K30" s="26"/>
      <c r="L30" s="26"/>
      <c r="M30" s="47"/>
      <c r="N30" s="47"/>
      <c r="O30" s="48">
        <f t="shared" si="1"/>
        <v>0</v>
      </c>
      <c r="P30" s="26"/>
      <c r="Q30" s="26"/>
      <c r="R30" s="26"/>
      <c r="S30" s="47"/>
      <c r="T30" s="47"/>
      <c r="U30" s="48">
        <f t="shared" si="2"/>
        <v>0</v>
      </c>
      <c r="V30" s="26"/>
      <c r="W30" s="26"/>
      <c r="X30" s="26"/>
      <c r="Y30" s="47"/>
      <c r="Z30" s="47"/>
      <c r="AA30" s="48">
        <f t="shared" si="3"/>
        <v>0</v>
      </c>
      <c r="AB30" s="26"/>
      <c r="AC30" s="26"/>
      <c r="AD30" s="26"/>
      <c r="AE30" s="47"/>
      <c r="AF30" s="47"/>
      <c r="AG30" s="48">
        <f t="shared" si="4"/>
        <v>0</v>
      </c>
      <c r="AH30" s="26"/>
      <c r="AI30" s="26"/>
      <c r="AJ30" s="26"/>
      <c r="AK30" s="47"/>
      <c r="AL30" s="47"/>
      <c r="AM30" s="48">
        <f t="shared" si="5"/>
        <v>0</v>
      </c>
      <c r="AN30" s="26"/>
      <c r="AO30" s="26"/>
      <c r="AP30" s="26"/>
      <c r="AQ30" s="47"/>
      <c r="AR30" s="47"/>
      <c r="AS30" s="48">
        <f t="shared" si="6"/>
        <v>0</v>
      </c>
      <c r="AT30" s="26"/>
      <c r="AU30" s="26"/>
      <c r="AV30" s="26"/>
      <c r="AW30" s="47"/>
      <c r="AX30" s="47"/>
      <c r="AY30" s="48">
        <f t="shared" si="7"/>
        <v>0</v>
      </c>
      <c r="AZ30" s="26"/>
      <c r="BA30" s="26"/>
      <c r="BB30" s="26"/>
      <c r="BC30" s="47"/>
      <c r="BD30" s="47"/>
      <c r="BE30" s="48">
        <f t="shared" si="9"/>
        <v>0</v>
      </c>
      <c r="BF30" s="40"/>
    </row>
    <row r="31" spans="1:58" ht="15.75" x14ac:dyDescent="0.25">
      <c r="A31" s="21">
        <v>1</v>
      </c>
      <c r="B31" s="50"/>
      <c r="C31" s="26" t="s">
        <v>114</v>
      </c>
      <c r="D31" s="26"/>
      <c r="E31" s="26"/>
      <c r="F31" s="26"/>
      <c r="G31" s="47"/>
      <c r="H31" s="47"/>
      <c r="I31" s="48">
        <f t="shared" si="0"/>
        <v>0</v>
      </c>
      <c r="J31" s="26"/>
      <c r="K31" s="26"/>
      <c r="L31" s="26"/>
      <c r="M31" s="47"/>
      <c r="N31" s="47"/>
      <c r="O31" s="48">
        <f t="shared" si="1"/>
        <v>0</v>
      </c>
      <c r="P31" s="26"/>
      <c r="Q31" s="26"/>
      <c r="R31" s="26"/>
      <c r="S31" s="47"/>
      <c r="T31" s="47"/>
      <c r="U31" s="48">
        <f t="shared" si="2"/>
        <v>0</v>
      </c>
      <c r="V31" s="26"/>
      <c r="W31" s="26"/>
      <c r="X31" s="26"/>
      <c r="Y31" s="47"/>
      <c r="Z31" s="47"/>
      <c r="AA31" s="48">
        <f t="shared" si="3"/>
        <v>0</v>
      </c>
      <c r="AB31" s="26"/>
      <c r="AC31" s="26"/>
      <c r="AD31" s="26"/>
      <c r="AE31" s="47"/>
      <c r="AF31" s="47"/>
      <c r="AG31" s="48">
        <f t="shared" si="4"/>
        <v>0</v>
      </c>
      <c r="AH31" s="26"/>
      <c r="AI31" s="26"/>
      <c r="AJ31" s="26"/>
      <c r="AK31" s="47"/>
      <c r="AL31" s="47"/>
      <c r="AM31" s="48">
        <f t="shared" si="5"/>
        <v>0</v>
      </c>
      <c r="AN31" s="26"/>
      <c r="AO31" s="26"/>
      <c r="AP31" s="26"/>
      <c r="AQ31" s="47"/>
      <c r="AR31" s="47"/>
      <c r="AS31" s="48">
        <f t="shared" si="6"/>
        <v>0</v>
      </c>
      <c r="AT31" s="26"/>
      <c r="AU31" s="26"/>
      <c r="AV31" s="26"/>
      <c r="AW31" s="47"/>
      <c r="AX31" s="47"/>
      <c r="AY31" s="48">
        <f t="shared" si="7"/>
        <v>0</v>
      </c>
      <c r="AZ31" s="26"/>
      <c r="BA31" s="26"/>
      <c r="BB31" s="26"/>
      <c r="BC31" s="47"/>
      <c r="BD31" s="47"/>
      <c r="BE31" s="48">
        <f t="shared" si="9"/>
        <v>0</v>
      </c>
      <c r="BF31" s="40"/>
    </row>
    <row r="32" spans="1:58" ht="15.75" x14ac:dyDescent="0.25">
      <c r="A32" s="21">
        <v>1</v>
      </c>
      <c r="B32" s="50"/>
      <c r="C32" s="26" t="s">
        <v>114</v>
      </c>
      <c r="D32" s="26"/>
      <c r="E32" s="26"/>
      <c r="F32" s="26"/>
      <c r="G32" s="47"/>
      <c r="H32" s="47"/>
      <c r="I32" s="48">
        <f t="shared" si="0"/>
        <v>0</v>
      </c>
      <c r="J32" s="26"/>
      <c r="K32" s="26"/>
      <c r="L32" s="26"/>
      <c r="M32" s="47"/>
      <c r="N32" s="47"/>
      <c r="O32" s="48">
        <f t="shared" si="1"/>
        <v>0</v>
      </c>
      <c r="P32" s="26"/>
      <c r="Q32" s="26"/>
      <c r="R32" s="26"/>
      <c r="S32" s="47"/>
      <c r="T32" s="47"/>
      <c r="U32" s="48">
        <f t="shared" si="2"/>
        <v>0</v>
      </c>
      <c r="V32" s="26"/>
      <c r="W32" s="26"/>
      <c r="X32" s="26"/>
      <c r="Y32" s="47"/>
      <c r="Z32" s="47"/>
      <c r="AA32" s="48">
        <f t="shared" si="3"/>
        <v>0</v>
      </c>
      <c r="AB32" s="26"/>
      <c r="AC32" s="26"/>
      <c r="AD32" s="26"/>
      <c r="AE32" s="47"/>
      <c r="AF32" s="47"/>
      <c r="AG32" s="48">
        <f t="shared" si="4"/>
        <v>0</v>
      </c>
      <c r="AH32" s="26"/>
      <c r="AI32" s="26"/>
      <c r="AJ32" s="26"/>
      <c r="AK32" s="47"/>
      <c r="AL32" s="47"/>
      <c r="AM32" s="48">
        <f t="shared" si="5"/>
        <v>0</v>
      </c>
      <c r="AN32" s="26"/>
      <c r="AO32" s="26"/>
      <c r="AP32" s="26"/>
      <c r="AQ32" s="47"/>
      <c r="AR32" s="47"/>
      <c r="AS32" s="48">
        <f t="shared" si="6"/>
        <v>0</v>
      </c>
      <c r="AT32" s="26"/>
      <c r="AU32" s="26"/>
      <c r="AV32" s="26"/>
      <c r="AW32" s="47"/>
      <c r="AX32" s="47"/>
      <c r="AY32" s="48">
        <f t="shared" si="7"/>
        <v>0</v>
      </c>
      <c r="AZ32" s="26"/>
      <c r="BA32" s="26"/>
      <c r="BB32" s="26"/>
      <c r="BC32" s="47"/>
      <c r="BD32" s="47"/>
      <c r="BE32" s="48">
        <f t="shared" si="9"/>
        <v>0</v>
      </c>
      <c r="BF32" s="40"/>
    </row>
    <row r="33" spans="1:58" ht="15.75" x14ac:dyDescent="0.25">
      <c r="A33" s="21">
        <v>1</v>
      </c>
      <c r="B33" s="50"/>
      <c r="C33" s="26" t="s">
        <v>114</v>
      </c>
      <c r="D33" s="26"/>
      <c r="E33" s="26"/>
      <c r="F33" s="26"/>
      <c r="G33" s="47"/>
      <c r="H33" s="47"/>
      <c r="I33" s="48">
        <f t="shared" si="0"/>
        <v>0</v>
      </c>
      <c r="J33" s="26"/>
      <c r="K33" s="26"/>
      <c r="L33" s="26"/>
      <c r="M33" s="47"/>
      <c r="N33" s="47"/>
      <c r="O33" s="48">
        <f t="shared" si="1"/>
        <v>0</v>
      </c>
      <c r="P33" s="26"/>
      <c r="Q33" s="26"/>
      <c r="R33" s="26"/>
      <c r="S33" s="47"/>
      <c r="T33" s="47"/>
      <c r="U33" s="48">
        <f t="shared" si="2"/>
        <v>0</v>
      </c>
      <c r="V33" s="26"/>
      <c r="W33" s="26"/>
      <c r="X33" s="26"/>
      <c r="Y33" s="47"/>
      <c r="Z33" s="47"/>
      <c r="AA33" s="48">
        <f t="shared" si="3"/>
        <v>0</v>
      </c>
      <c r="AB33" s="26"/>
      <c r="AC33" s="26"/>
      <c r="AD33" s="26"/>
      <c r="AE33" s="47"/>
      <c r="AF33" s="47"/>
      <c r="AG33" s="48">
        <f t="shared" si="4"/>
        <v>0</v>
      </c>
      <c r="AH33" s="26"/>
      <c r="AI33" s="26"/>
      <c r="AJ33" s="26"/>
      <c r="AK33" s="47"/>
      <c r="AL33" s="47"/>
      <c r="AM33" s="48">
        <f t="shared" si="5"/>
        <v>0</v>
      </c>
      <c r="AN33" s="26"/>
      <c r="AO33" s="26"/>
      <c r="AP33" s="26"/>
      <c r="AQ33" s="47"/>
      <c r="AR33" s="47"/>
      <c r="AS33" s="48">
        <f t="shared" si="6"/>
        <v>0</v>
      </c>
      <c r="AT33" s="26"/>
      <c r="AU33" s="26"/>
      <c r="AV33" s="26"/>
      <c r="AW33" s="47"/>
      <c r="AX33" s="47"/>
      <c r="AY33" s="48">
        <f t="shared" si="7"/>
        <v>0</v>
      </c>
      <c r="AZ33" s="26"/>
      <c r="BA33" s="26"/>
      <c r="BB33" s="26"/>
      <c r="BC33" s="47"/>
      <c r="BD33" s="47"/>
      <c r="BE33" s="48">
        <f t="shared" si="9"/>
        <v>0</v>
      </c>
      <c r="BF33" s="67"/>
    </row>
    <row r="34" spans="1:58" ht="15.75" x14ac:dyDescent="0.25">
      <c r="A34" s="21">
        <v>1</v>
      </c>
      <c r="B34" s="50"/>
      <c r="C34" s="26" t="s">
        <v>114</v>
      </c>
      <c r="D34" s="26"/>
      <c r="E34" s="26"/>
      <c r="F34" s="26"/>
      <c r="G34" s="47"/>
      <c r="H34" s="47"/>
      <c r="I34" s="48">
        <f t="shared" si="0"/>
        <v>0</v>
      </c>
      <c r="J34" s="26"/>
      <c r="K34" s="26"/>
      <c r="L34" s="26"/>
      <c r="M34" s="47"/>
      <c r="N34" s="47"/>
      <c r="O34" s="48">
        <f t="shared" si="1"/>
        <v>0</v>
      </c>
      <c r="P34" s="26"/>
      <c r="Q34" s="26"/>
      <c r="R34" s="26"/>
      <c r="S34" s="47"/>
      <c r="T34" s="47"/>
      <c r="U34" s="48">
        <f t="shared" si="2"/>
        <v>0</v>
      </c>
      <c r="V34" s="26"/>
      <c r="W34" s="26"/>
      <c r="X34" s="26"/>
      <c r="Y34" s="47"/>
      <c r="Z34" s="47"/>
      <c r="AA34" s="48">
        <f t="shared" si="3"/>
        <v>0</v>
      </c>
      <c r="AB34" s="26"/>
      <c r="AC34" s="26"/>
      <c r="AD34" s="26"/>
      <c r="AE34" s="47"/>
      <c r="AF34" s="47"/>
      <c r="AG34" s="48">
        <f t="shared" si="4"/>
        <v>0</v>
      </c>
      <c r="AH34" s="26"/>
      <c r="AI34" s="26"/>
      <c r="AJ34" s="26"/>
      <c r="AK34" s="47"/>
      <c r="AL34" s="47"/>
      <c r="AM34" s="48">
        <f t="shared" si="5"/>
        <v>0</v>
      </c>
      <c r="AN34" s="26"/>
      <c r="AO34" s="26"/>
      <c r="AP34" s="26"/>
      <c r="AQ34" s="47"/>
      <c r="AR34" s="47"/>
      <c r="AS34" s="48">
        <f t="shared" si="6"/>
        <v>0</v>
      </c>
      <c r="AT34" s="26"/>
      <c r="AU34" s="26"/>
      <c r="AV34" s="26"/>
      <c r="AW34" s="47"/>
      <c r="AX34" s="47"/>
      <c r="AY34" s="48">
        <f t="shared" si="7"/>
        <v>0</v>
      </c>
      <c r="AZ34" s="26"/>
      <c r="BA34" s="26"/>
      <c r="BB34" s="26"/>
      <c r="BC34" s="47"/>
      <c r="BD34" s="47"/>
      <c r="BE34" s="48">
        <f t="shared" si="9"/>
        <v>0</v>
      </c>
      <c r="BF34" s="26"/>
    </row>
    <row r="35" spans="1:58" ht="15.75" x14ac:dyDescent="0.25">
      <c r="A35" s="21">
        <v>1</v>
      </c>
      <c r="B35" s="55"/>
      <c r="C35" s="56"/>
      <c r="D35" s="59"/>
      <c r="E35" s="58"/>
      <c r="F35" s="58"/>
      <c r="G35" s="58"/>
      <c r="H35" s="58"/>
      <c r="I35" s="58">
        <f>SUM(I7:I34)</f>
        <v>3</v>
      </c>
      <c r="J35" s="58"/>
      <c r="K35" s="58"/>
      <c r="L35" s="58"/>
      <c r="M35" s="58"/>
      <c r="N35" s="58"/>
      <c r="O35" s="58">
        <f>SUM(O7:O34)</f>
        <v>2</v>
      </c>
      <c r="P35" s="58"/>
      <c r="Q35" s="58"/>
      <c r="R35" s="58"/>
      <c r="S35" s="58"/>
      <c r="T35" s="58"/>
      <c r="U35" s="58">
        <f>SUM(U7:U34)</f>
        <v>6</v>
      </c>
      <c r="V35" s="58"/>
      <c r="W35" s="58"/>
      <c r="X35" s="58"/>
      <c r="Y35" s="58"/>
      <c r="Z35" s="58"/>
      <c r="AA35" s="58">
        <f>SUM(AA7:AA34)</f>
        <v>4</v>
      </c>
      <c r="AB35" s="58"/>
      <c r="AC35" s="58"/>
      <c r="AD35" s="58"/>
      <c r="AE35" s="58"/>
      <c r="AF35" s="58"/>
      <c r="AG35" s="58">
        <f>SUM(AG7:AG34)</f>
        <v>2</v>
      </c>
      <c r="AH35" s="58"/>
      <c r="AI35" s="58"/>
      <c r="AJ35" s="58"/>
      <c r="AK35" s="58"/>
      <c r="AL35" s="58"/>
      <c r="AM35" s="58">
        <f>SUM(AM7:AM34)</f>
        <v>4</v>
      </c>
      <c r="AN35" s="58"/>
      <c r="AO35" s="58"/>
      <c r="AP35" s="58"/>
      <c r="AQ35" s="58"/>
      <c r="AR35" s="58"/>
      <c r="AS35" s="58">
        <f>SUM(AS7:AS34)</f>
        <v>3</v>
      </c>
      <c r="AT35" s="58"/>
      <c r="AU35" s="58"/>
      <c r="AV35" s="58"/>
      <c r="AW35" s="58"/>
      <c r="AX35" s="58"/>
      <c r="AY35" s="58">
        <f>SUM(AY7:AY34)</f>
        <v>7</v>
      </c>
      <c r="AZ35" s="58"/>
      <c r="BA35" s="58"/>
      <c r="BB35" s="58"/>
      <c r="BC35" s="58"/>
      <c r="BD35" s="58"/>
      <c r="BE35" s="58">
        <f>SUM(BE7:BE34)</f>
        <v>9</v>
      </c>
      <c r="BF35" s="58">
        <f>COUNTIF(BF7:BF34,"*")</f>
        <v>7</v>
      </c>
    </row>
    <row r="36" spans="1:58" ht="15.75" x14ac:dyDescent="0.25">
      <c r="A36" s="21">
        <f t="shared" ref="A36:A125" si="10">A6+1</f>
        <v>2</v>
      </c>
      <c r="B36" s="80" t="str">
        <f>"Буква (или иное название) класса "&amp;A36&amp;":"</f>
        <v>Буква (или иное название) класса 2:</v>
      </c>
      <c r="C36" s="90"/>
      <c r="D36" s="85" t="s">
        <v>85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64"/>
    </row>
    <row r="37" spans="1:58" ht="15.75" x14ac:dyDescent="0.25">
      <c r="A37" s="21">
        <f t="shared" si="10"/>
        <v>2</v>
      </c>
      <c r="B37" s="26" t="s">
        <v>72</v>
      </c>
      <c r="C37" s="41" t="s">
        <v>114</v>
      </c>
      <c r="D37" s="26"/>
      <c r="E37" s="26" t="s">
        <v>49</v>
      </c>
      <c r="F37" s="26"/>
      <c r="G37" s="47"/>
      <c r="H37" s="47"/>
      <c r="I37" s="48">
        <f t="shared" ref="I37:I64" si="11">COUNTA(D37:H37)</f>
        <v>1</v>
      </c>
      <c r="J37" s="26"/>
      <c r="K37" s="26"/>
      <c r="L37" s="26"/>
      <c r="M37" s="47"/>
      <c r="N37" s="47"/>
      <c r="O37" s="48">
        <f t="shared" ref="O37:O64" si="12">COUNTA(J37:N37)</f>
        <v>0</v>
      </c>
      <c r="P37" s="26"/>
      <c r="Q37" s="26" t="s">
        <v>49</v>
      </c>
      <c r="R37" s="26"/>
      <c r="S37" s="47"/>
      <c r="T37" s="47"/>
      <c r="U37" s="48">
        <f t="shared" ref="U37:U64" si="13">COUNTA(P37:T37)</f>
        <v>1</v>
      </c>
      <c r="V37" s="26"/>
      <c r="W37" s="26"/>
      <c r="X37" s="26"/>
      <c r="Y37" s="47" t="s">
        <v>49</v>
      </c>
      <c r="Z37" s="47"/>
      <c r="AA37" s="48">
        <f t="shared" ref="AA37:AA64" si="14">COUNTA(V37:Z37)</f>
        <v>1</v>
      </c>
      <c r="AB37" s="26"/>
      <c r="AC37" s="26"/>
      <c r="AD37" s="26"/>
      <c r="AE37" s="47" t="s">
        <v>49</v>
      </c>
      <c r="AF37" s="47"/>
      <c r="AG37" s="48">
        <f t="shared" ref="AG37:AG64" si="15">COUNTA(AB37:AF37)</f>
        <v>1</v>
      </c>
      <c r="AH37" s="26"/>
      <c r="AI37" s="26"/>
      <c r="AJ37" s="26"/>
      <c r="AK37" s="47"/>
      <c r="AL37" s="47"/>
      <c r="AM37" s="48">
        <f t="shared" ref="AM37:AM64" si="16">COUNTA(AH37:AL37)</f>
        <v>0</v>
      </c>
      <c r="AN37" s="26"/>
      <c r="AO37" s="26"/>
      <c r="AP37" s="26" t="s">
        <v>49</v>
      </c>
      <c r="AQ37" s="47"/>
      <c r="AR37" s="47"/>
      <c r="AS37" s="48">
        <f t="shared" ref="AS37:AS64" si="17">COUNTA(AN37:AR37)</f>
        <v>1</v>
      </c>
      <c r="AT37" s="26"/>
      <c r="AU37" s="26"/>
      <c r="AV37" s="26" t="s">
        <v>47</v>
      </c>
      <c r="AW37" s="47"/>
      <c r="AX37" s="47"/>
      <c r="AY37" s="48">
        <f t="shared" ref="AY37:AY64" si="18">COUNTA(AT37:AX37)</f>
        <v>1</v>
      </c>
      <c r="AZ37" s="26"/>
      <c r="BA37" s="26"/>
      <c r="BB37" s="26"/>
      <c r="BC37" s="47" t="s">
        <v>49</v>
      </c>
      <c r="BD37" s="49"/>
      <c r="BE37" s="48">
        <f t="shared" ref="BE37:BE64" si="19">COUNTA(AZ37:BD37)</f>
        <v>1</v>
      </c>
      <c r="BF37" s="40"/>
    </row>
    <row r="38" spans="1:58" ht="15.75" x14ac:dyDescent="0.25">
      <c r="A38" s="21">
        <f t="shared" si="10"/>
        <v>2</v>
      </c>
      <c r="B38" s="26" t="s">
        <v>94</v>
      </c>
      <c r="C38" s="41" t="s">
        <v>114</v>
      </c>
      <c r="D38" s="26"/>
      <c r="E38" s="26"/>
      <c r="F38" s="26"/>
      <c r="G38" s="47"/>
      <c r="H38" s="47"/>
      <c r="I38" s="48">
        <f t="shared" si="11"/>
        <v>0</v>
      </c>
      <c r="J38" s="26"/>
      <c r="K38" s="26"/>
      <c r="L38" s="26"/>
      <c r="M38" s="47"/>
      <c r="N38" s="47"/>
      <c r="O38" s="48">
        <f t="shared" si="12"/>
        <v>0</v>
      </c>
      <c r="P38" s="26"/>
      <c r="Q38" s="26"/>
      <c r="R38" s="26"/>
      <c r="S38" s="47"/>
      <c r="T38" s="47"/>
      <c r="U38" s="48">
        <f t="shared" si="13"/>
        <v>0</v>
      </c>
      <c r="V38" s="26"/>
      <c r="W38" s="26"/>
      <c r="X38" s="26"/>
      <c r="Y38" s="47"/>
      <c r="Z38" s="47"/>
      <c r="AA38" s="48">
        <f t="shared" si="14"/>
        <v>0</v>
      </c>
      <c r="AB38" s="26"/>
      <c r="AC38" s="26"/>
      <c r="AD38" s="26"/>
      <c r="AE38" s="47"/>
      <c r="AF38" s="47"/>
      <c r="AG38" s="48">
        <f t="shared" si="15"/>
        <v>0</v>
      </c>
      <c r="AH38" s="26"/>
      <c r="AI38" s="26"/>
      <c r="AJ38" s="26"/>
      <c r="AK38" s="47"/>
      <c r="AL38" s="47"/>
      <c r="AM38" s="48">
        <f t="shared" si="16"/>
        <v>0</v>
      </c>
      <c r="AN38" s="26"/>
      <c r="AO38" s="26"/>
      <c r="AP38" s="26"/>
      <c r="AQ38" s="47"/>
      <c r="AR38" s="47"/>
      <c r="AS38" s="48">
        <f t="shared" si="17"/>
        <v>0</v>
      </c>
      <c r="AT38" s="26"/>
      <c r="AU38" s="26"/>
      <c r="AV38" s="26"/>
      <c r="AW38" s="47"/>
      <c r="AX38" s="47"/>
      <c r="AY38" s="48">
        <f t="shared" si="18"/>
        <v>0</v>
      </c>
      <c r="AZ38" s="26"/>
      <c r="BA38" s="26"/>
      <c r="BB38" s="26"/>
      <c r="BC38" s="47"/>
      <c r="BD38" s="49"/>
      <c r="BE38" s="48">
        <f t="shared" si="19"/>
        <v>0</v>
      </c>
      <c r="BF38" s="40"/>
    </row>
    <row r="39" spans="1:58" ht="15.75" x14ac:dyDescent="0.25">
      <c r="A39" s="21">
        <f t="shared" si="10"/>
        <v>2</v>
      </c>
      <c r="B39" s="26" t="s">
        <v>74</v>
      </c>
      <c r="C39" s="41" t="s">
        <v>114</v>
      </c>
      <c r="D39" s="26"/>
      <c r="E39" s="26"/>
      <c r="F39" s="26"/>
      <c r="G39" s="47"/>
      <c r="H39" s="47"/>
      <c r="I39" s="48">
        <f t="shared" si="11"/>
        <v>0</v>
      </c>
      <c r="J39" s="26"/>
      <c r="K39" s="26"/>
      <c r="L39" s="26"/>
      <c r="M39" s="47"/>
      <c r="N39" s="47"/>
      <c r="O39" s="48">
        <f t="shared" si="12"/>
        <v>0</v>
      </c>
      <c r="P39" s="26"/>
      <c r="Q39" s="26"/>
      <c r="R39" s="26"/>
      <c r="S39" s="47"/>
      <c r="T39" s="47"/>
      <c r="U39" s="48">
        <f t="shared" si="13"/>
        <v>0</v>
      </c>
      <c r="V39" s="26"/>
      <c r="W39" s="26"/>
      <c r="X39" s="26"/>
      <c r="Y39" s="47"/>
      <c r="Z39" s="47"/>
      <c r="AA39" s="48">
        <f t="shared" si="14"/>
        <v>0</v>
      </c>
      <c r="AB39" s="26"/>
      <c r="AC39" s="26"/>
      <c r="AD39" s="26"/>
      <c r="AE39" s="47"/>
      <c r="AF39" s="47"/>
      <c r="AG39" s="48">
        <f t="shared" si="15"/>
        <v>0</v>
      </c>
      <c r="AH39" s="26"/>
      <c r="AI39" s="26"/>
      <c r="AJ39" s="26"/>
      <c r="AK39" s="47"/>
      <c r="AL39" s="47"/>
      <c r="AM39" s="48">
        <f t="shared" si="16"/>
        <v>0</v>
      </c>
      <c r="AN39" s="26"/>
      <c r="AO39" s="26"/>
      <c r="AP39" s="26"/>
      <c r="AQ39" s="47"/>
      <c r="AR39" s="47"/>
      <c r="AS39" s="48">
        <f t="shared" si="17"/>
        <v>0</v>
      </c>
      <c r="AT39" s="26"/>
      <c r="AU39" s="26"/>
      <c r="AV39" s="26"/>
      <c r="AW39" s="47"/>
      <c r="AX39" s="47"/>
      <c r="AY39" s="48">
        <f t="shared" si="18"/>
        <v>0</v>
      </c>
      <c r="AZ39" s="26"/>
      <c r="BA39" s="26"/>
      <c r="BB39" s="26"/>
      <c r="BC39" s="47"/>
      <c r="BD39" s="49"/>
      <c r="BE39" s="48">
        <f t="shared" si="19"/>
        <v>0</v>
      </c>
      <c r="BF39" s="40"/>
    </row>
    <row r="40" spans="1:58" ht="15.75" x14ac:dyDescent="0.25">
      <c r="A40" s="21">
        <f t="shared" si="10"/>
        <v>2</v>
      </c>
      <c r="B40" s="26" t="s">
        <v>95</v>
      </c>
      <c r="C40" s="41" t="s">
        <v>114</v>
      </c>
      <c r="D40" s="26"/>
      <c r="E40" s="26"/>
      <c r="F40" s="26"/>
      <c r="G40" s="47"/>
      <c r="H40" s="47"/>
      <c r="I40" s="48">
        <f t="shared" si="11"/>
        <v>0</v>
      </c>
      <c r="J40" s="26"/>
      <c r="K40" s="26"/>
      <c r="L40" s="26"/>
      <c r="M40" s="47"/>
      <c r="N40" s="47"/>
      <c r="O40" s="48">
        <f t="shared" si="12"/>
        <v>0</v>
      </c>
      <c r="P40" s="26"/>
      <c r="Q40" s="26"/>
      <c r="R40" s="26"/>
      <c r="S40" s="47"/>
      <c r="T40" s="47"/>
      <c r="U40" s="48">
        <f t="shared" si="13"/>
        <v>0</v>
      </c>
      <c r="V40" s="26"/>
      <c r="W40" s="26"/>
      <c r="X40" s="26"/>
      <c r="Y40" s="47"/>
      <c r="Z40" s="47"/>
      <c r="AA40" s="48">
        <f t="shared" si="14"/>
        <v>0</v>
      </c>
      <c r="AB40" s="26"/>
      <c r="AC40" s="26"/>
      <c r="AD40" s="26"/>
      <c r="AE40" s="47"/>
      <c r="AF40" s="47"/>
      <c r="AG40" s="48">
        <f t="shared" si="15"/>
        <v>0</v>
      </c>
      <c r="AH40" s="26"/>
      <c r="AI40" s="26"/>
      <c r="AJ40" s="26"/>
      <c r="AK40" s="47"/>
      <c r="AL40" s="47"/>
      <c r="AM40" s="48">
        <f t="shared" si="16"/>
        <v>0</v>
      </c>
      <c r="AN40" s="26"/>
      <c r="AO40" s="26"/>
      <c r="AP40" s="26"/>
      <c r="AQ40" s="47"/>
      <c r="AR40" s="47"/>
      <c r="AS40" s="48">
        <f t="shared" si="17"/>
        <v>0</v>
      </c>
      <c r="AT40" s="26"/>
      <c r="AU40" s="26"/>
      <c r="AV40" s="26"/>
      <c r="AW40" s="47"/>
      <c r="AX40" s="47"/>
      <c r="AY40" s="48">
        <f t="shared" si="18"/>
        <v>0</v>
      </c>
      <c r="AZ40" s="26"/>
      <c r="BA40" s="26"/>
      <c r="BB40" s="26"/>
      <c r="BC40" s="47"/>
      <c r="BD40" s="49"/>
      <c r="BE40" s="48">
        <f t="shared" si="19"/>
        <v>0</v>
      </c>
      <c r="BF40" s="40"/>
    </row>
    <row r="41" spans="1:58" ht="15.75" x14ac:dyDescent="0.25">
      <c r="A41" s="21">
        <f t="shared" si="10"/>
        <v>2</v>
      </c>
      <c r="B41" s="26" t="s">
        <v>76</v>
      </c>
      <c r="C41" s="41" t="s">
        <v>114</v>
      </c>
      <c r="D41" s="26"/>
      <c r="E41" s="26"/>
      <c r="F41" s="26"/>
      <c r="G41" s="47" t="s">
        <v>49</v>
      </c>
      <c r="H41" s="47"/>
      <c r="I41" s="48">
        <f t="shared" si="11"/>
        <v>1</v>
      </c>
      <c r="J41" s="26"/>
      <c r="K41" s="26"/>
      <c r="L41" s="26"/>
      <c r="M41" s="47"/>
      <c r="N41" s="47"/>
      <c r="O41" s="48">
        <f t="shared" si="12"/>
        <v>0</v>
      </c>
      <c r="P41" s="26"/>
      <c r="Q41" s="26"/>
      <c r="R41" s="26"/>
      <c r="S41" s="47" t="s">
        <v>49</v>
      </c>
      <c r="T41" s="47"/>
      <c r="U41" s="48">
        <f t="shared" si="13"/>
        <v>1</v>
      </c>
      <c r="V41" s="26"/>
      <c r="W41" s="26"/>
      <c r="X41" s="26"/>
      <c r="Y41" s="47"/>
      <c r="Z41" s="47"/>
      <c r="AA41" s="48">
        <f t="shared" si="14"/>
        <v>0</v>
      </c>
      <c r="AB41" s="26"/>
      <c r="AC41" s="26"/>
      <c r="AD41" s="26"/>
      <c r="AE41" s="47"/>
      <c r="AF41" s="47"/>
      <c r="AG41" s="48">
        <f t="shared" si="15"/>
        <v>0</v>
      </c>
      <c r="AH41" s="26"/>
      <c r="AI41" s="26"/>
      <c r="AJ41" s="26"/>
      <c r="AK41" s="47" t="s">
        <v>49</v>
      </c>
      <c r="AL41" s="47"/>
      <c r="AM41" s="48">
        <f t="shared" si="16"/>
        <v>1</v>
      </c>
      <c r="AN41" s="26"/>
      <c r="AO41" s="26"/>
      <c r="AP41" s="26"/>
      <c r="AQ41" s="47"/>
      <c r="AR41" s="47"/>
      <c r="AS41" s="48">
        <f t="shared" si="17"/>
        <v>0</v>
      </c>
      <c r="AT41" s="26"/>
      <c r="AU41" s="26"/>
      <c r="AV41" s="26"/>
      <c r="AW41" s="47"/>
      <c r="AX41" s="47"/>
      <c r="AY41" s="48">
        <f t="shared" si="18"/>
        <v>0</v>
      </c>
      <c r="AZ41" s="26"/>
      <c r="BA41" s="26"/>
      <c r="BB41" s="26" t="s">
        <v>49</v>
      </c>
      <c r="BC41" s="47"/>
      <c r="BD41" s="49"/>
      <c r="BE41" s="48">
        <f t="shared" si="19"/>
        <v>1</v>
      </c>
      <c r="BF41" s="40"/>
    </row>
    <row r="42" spans="1:58" ht="15.75" x14ac:dyDescent="0.25">
      <c r="A42" s="21">
        <f t="shared" si="10"/>
        <v>2</v>
      </c>
      <c r="B42" s="26" t="s">
        <v>96</v>
      </c>
      <c r="C42" s="41" t="s">
        <v>114</v>
      </c>
      <c r="D42" s="26"/>
      <c r="E42" s="26"/>
      <c r="F42" s="26"/>
      <c r="G42" s="47"/>
      <c r="H42" s="47"/>
      <c r="I42" s="48">
        <f t="shared" si="11"/>
        <v>0</v>
      </c>
      <c r="J42" s="26"/>
      <c r="K42" s="26"/>
      <c r="L42" s="26"/>
      <c r="M42" s="47"/>
      <c r="N42" s="47"/>
      <c r="O42" s="48">
        <f t="shared" si="12"/>
        <v>0</v>
      </c>
      <c r="P42" s="26"/>
      <c r="Q42" s="26"/>
      <c r="R42" s="26"/>
      <c r="S42" s="47"/>
      <c r="T42" s="47"/>
      <c r="U42" s="48">
        <f t="shared" si="13"/>
        <v>0</v>
      </c>
      <c r="V42" s="26"/>
      <c r="W42" s="26"/>
      <c r="X42" s="26"/>
      <c r="Y42" s="47"/>
      <c r="Z42" s="47"/>
      <c r="AA42" s="48">
        <f t="shared" si="14"/>
        <v>0</v>
      </c>
      <c r="AB42" s="26"/>
      <c r="AC42" s="26"/>
      <c r="AD42" s="26"/>
      <c r="AE42" s="47"/>
      <c r="AF42" s="47"/>
      <c r="AG42" s="48">
        <f t="shared" si="15"/>
        <v>0</v>
      </c>
      <c r="AH42" s="26"/>
      <c r="AI42" s="26"/>
      <c r="AJ42" s="26"/>
      <c r="AK42" s="47"/>
      <c r="AL42" s="47"/>
      <c r="AM42" s="48">
        <f t="shared" si="16"/>
        <v>0</v>
      </c>
      <c r="AN42" s="26"/>
      <c r="AO42" s="26"/>
      <c r="AP42" s="26"/>
      <c r="AQ42" s="47"/>
      <c r="AR42" s="47"/>
      <c r="AS42" s="48">
        <f t="shared" si="17"/>
        <v>0</v>
      </c>
      <c r="AT42" s="26"/>
      <c r="AU42" s="26"/>
      <c r="AV42" s="26"/>
      <c r="AW42" s="47"/>
      <c r="AX42" s="47"/>
      <c r="AY42" s="48">
        <f t="shared" si="18"/>
        <v>0</v>
      </c>
      <c r="AZ42" s="26"/>
      <c r="BA42" s="26"/>
      <c r="BB42" s="26"/>
      <c r="BC42" s="47"/>
      <c r="BD42" s="49"/>
      <c r="BE42" s="48">
        <f t="shared" si="19"/>
        <v>0</v>
      </c>
      <c r="BF42" s="40"/>
    </row>
    <row r="43" spans="1:58" ht="15.75" x14ac:dyDescent="0.25">
      <c r="A43" s="21">
        <f t="shared" si="10"/>
        <v>2</v>
      </c>
      <c r="B43" s="26" t="s">
        <v>110</v>
      </c>
      <c r="C43" s="41" t="s">
        <v>114</v>
      </c>
      <c r="D43" s="26"/>
      <c r="E43" s="26"/>
      <c r="F43" s="26" t="s">
        <v>49</v>
      </c>
      <c r="G43" s="47"/>
      <c r="H43" s="47"/>
      <c r="I43" s="48">
        <f t="shared" si="11"/>
        <v>1</v>
      </c>
      <c r="J43" s="26"/>
      <c r="K43" s="26"/>
      <c r="L43" s="26"/>
      <c r="M43" s="47"/>
      <c r="N43" s="47"/>
      <c r="O43" s="48">
        <f t="shared" si="12"/>
        <v>0</v>
      </c>
      <c r="P43" s="26"/>
      <c r="Q43" s="26" t="s">
        <v>49</v>
      </c>
      <c r="R43" s="26"/>
      <c r="S43" s="47"/>
      <c r="T43" s="47"/>
      <c r="U43" s="48">
        <f t="shared" si="13"/>
        <v>1</v>
      </c>
      <c r="V43" s="26"/>
      <c r="W43" s="26"/>
      <c r="X43" s="26" t="s">
        <v>49</v>
      </c>
      <c r="Y43" s="47"/>
      <c r="Z43" s="47"/>
      <c r="AA43" s="48">
        <f t="shared" si="14"/>
        <v>1</v>
      </c>
      <c r="AB43" s="26"/>
      <c r="AC43" s="26"/>
      <c r="AD43" s="26"/>
      <c r="AE43" s="47"/>
      <c r="AF43" s="47"/>
      <c r="AG43" s="48">
        <f t="shared" si="15"/>
        <v>0</v>
      </c>
      <c r="AH43" s="26" t="s">
        <v>49</v>
      </c>
      <c r="AI43" s="26"/>
      <c r="AJ43" s="26"/>
      <c r="AK43" s="47"/>
      <c r="AL43" s="47"/>
      <c r="AM43" s="48">
        <f t="shared" si="16"/>
        <v>1</v>
      </c>
      <c r="AN43" s="26"/>
      <c r="AO43" s="26"/>
      <c r="AP43" s="26"/>
      <c r="AQ43" s="47"/>
      <c r="AR43" s="47"/>
      <c r="AS43" s="48">
        <f t="shared" si="17"/>
        <v>0</v>
      </c>
      <c r="AT43" s="26"/>
      <c r="AU43" s="26" t="s">
        <v>49</v>
      </c>
      <c r="AV43" s="26"/>
      <c r="AW43" s="47"/>
      <c r="AX43" s="47"/>
      <c r="AY43" s="48">
        <f t="shared" si="18"/>
        <v>1</v>
      </c>
      <c r="AZ43" s="26"/>
      <c r="BA43" s="26" t="s">
        <v>47</v>
      </c>
      <c r="BB43" s="26"/>
      <c r="BC43" s="47"/>
      <c r="BD43" s="49"/>
      <c r="BE43" s="48">
        <f t="shared" si="19"/>
        <v>1</v>
      </c>
      <c r="BF43" s="40" t="s">
        <v>49</v>
      </c>
    </row>
    <row r="44" spans="1:58" ht="15.75" x14ac:dyDescent="0.25">
      <c r="A44" s="21">
        <f t="shared" si="10"/>
        <v>2</v>
      </c>
      <c r="B44" s="26" t="s">
        <v>111</v>
      </c>
      <c r="C44" s="41" t="s">
        <v>114</v>
      </c>
      <c r="D44" s="26"/>
      <c r="E44" s="26"/>
      <c r="F44" s="26"/>
      <c r="G44" s="47"/>
      <c r="H44" s="47"/>
      <c r="I44" s="48">
        <f t="shared" si="11"/>
        <v>0</v>
      </c>
      <c r="J44" s="26"/>
      <c r="K44" s="26" t="s">
        <v>49</v>
      </c>
      <c r="L44" s="26"/>
      <c r="M44" s="47"/>
      <c r="N44" s="47"/>
      <c r="O44" s="48">
        <f t="shared" si="12"/>
        <v>1</v>
      </c>
      <c r="P44" s="26"/>
      <c r="Q44" s="26"/>
      <c r="R44" s="26"/>
      <c r="S44" s="47"/>
      <c r="T44" s="47"/>
      <c r="U44" s="48">
        <f t="shared" si="13"/>
        <v>0</v>
      </c>
      <c r="V44" s="26"/>
      <c r="W44" s="26" t="s">
        <v>49</v>
      </c>
      <c r="X44" s="26"/>
      <c r="Y44" s="47"/>
      <c r="Z44" s="47"/>
      <c r="AA44" s="48">
        <f t="shared" si="14"/>
        <v>1</v>
      </c>
      <c r="AB44" s="26"/>
      <c r="AC44" s="26"/>
      <c r="AD44" s="26"/>
      <c r="AE44" s="47"/>
      <c r="AF44" s="47"/>
      <c r="AG44" s="48">
        <f t="shared" si="15"/>
        <v>0</v>
      </c>
      <c r="AH44" s="26"/>
      <c r="AI44" s="26" t="s">
        <v>49</v>
      </c>
      <c r="AJ44" s="26"/>
      <c r="AK44" s="47"/>
      <c r="AL44" s="47"/>
      <c r="AM44" s="48">
        <f t="shared" si="16"/>
        <v>1</v>
      </c>
      <c r="AN44" s="26"/>
      <c r="AO44" s="26"/>
      <c r="AP44" s="26"/>
      <c r="AQ44" s="47" t="s">
        <v>49</v>
      </c>
      <c r="AR44" s="47"/>
      <c r="AS44" s="48">
        <f t="shared" si="17"/>
        <v>1</v>
      </c>
      <c r="AT44" s="26"/>
      <c r="AU44" s="26"/>
      <c r="AV44" s="26"/>
      <c r="AW44" s="47"/>
      <c r="AX44" s="47"/>
      <c r="AY44" s="48">
        <f t="shared" si="18"/>
        <v>0</v>
      </c>
      <c r="AZ44" s="26"/>
      <c r="BA44" s="26"/>
      <c r="BB44" s="26" t="s">
        <v>49</v>
      </c>
      <c r="BC44" s="47"/>
      <c r="BD44" s="49"/>
      <c r="BE44" s="48">
        <f t="shared" si="19"/>
        <v>1</v>
      </c>
      <c r="BF44" s="40" t="s">
        <v>49</v>
      </c>
    </row>
    <row r="45" spans="1:58" ht="15.75" x14ac:dyDescent="0.25">
      <c r="A45" s="21">
        <f t="shared" si="10"/>
        <v>2</v>
      </c>
      <c r="B45" s="26" t="s">
        <v>112</v>
      </c>
      <c r="C45" s="41" t="s">
        <v>114</v>
      </c>
      <c r="D45" s="26"/>
      <c r="E45" s="26"/>
      <c r="F45" s="26"/>
      <c r="G45" s="47"/>
      <c r="H45" s="47"/>
      <c r="I45" s="48">
        <f t="shared" si="11"/>
        <v>0</v>
      </c>
      <c r="J45" s="26"/>
      <c r="K45" s="26"/>
      <c r="L45" s="26"/>
      <c r="M45" s="47"/>
      <c r="N45" s="47"/>
      <c r="O45" s="48">
        <f t="shared" si="12"/>
        <v>0</v>
      </c>
      <c r="P45" s="26"/>
      <c r="Q45" s="26"/>
      <c r="R45" s="26"/>
      <c r="S45" s="47"/>
      <c r="T45" s="47"/>
      <c r="U45" s="48">
        <f t="shared" si="13"/>
        <v>0</v>
      </c>
      <c r="V45" s="26" t="s">
        <v>49</v>
      </c>
      <c r="W45" s="26"/>
      <c r="X45" s="26"/>
      <c r="Y45" s="47"/>
      <c r="Z45" s="47"/>
      <c r="AA45" s="48">
        <f t="shared" si="14"/>
        <v>1</v>
      </c>
      <c r="AB45" s="26"/>
      <c r="AC45" s="26"/>
      <c r="AD45" s="26"/>
      <c r="AE45" s="47"/>
      <c r="AF45" s="47"/>
      <c r="AG45" s="48">
        <f t="shared" si="15"/>
        <v>0</v>
      </c>
      <c r="AH45" s="26"/>
      <c r="AI45" s="26"/>
      <c r="AJ45" s="26"/>
      <c r="AK45" s="47"/>
      <c r="AL45" s="47"/>
      <c r="AM45" s="48">
        <f t="shared" si="16"/>
        <v>0</v>
      </c>
      <c r="AN45" s="26"/>
      <c r="AO45" s="26"/>
      <c r="AP45" s="26"/>
      <c r="AQ45" s="47"/>
      <c r="AR45" s="47"/>
      <c r="AS45" s="48">
        <f t="shared" si="17"/>
        <v>0</v>
      </c>
      <c r="AT45" s="26"/>
      <c r="AU45" s="26"/>
      <c r="AV45" s="26"/>
      <c r="AW45" s="47"/>
      <c r="AX45" s="47"/>
      <c r="AY45" s="48">
        <f t="shared" si="18"/>
        <v>0</v>
      </c>
      <c r="AZ45" s="26"/>
      <c r="BA45" s="26" t="s">
        <v>49</v>
      </c>
      <c r="BB45" s="26"/>
      <c r="BC45" s="47"/>
      <c r="BD45" s="49"/>
      <c r="BE45" s="48">
        <f t="shared" si="19"/>
        <v>1</v>
      </c>
      <c r="BF45" s="40" t="s">
        <v>49</v>
      </c>
    </row>
    <row r="46" spans="1:58" ht="15.75" x14ac:dyDescent="0.25">
      <c r="A46" s="21">
        <f t="shared" si="10"/>
        <v>2</v>
      </c>
      <c r="B46" s="26" t="s">
        <v>97</v>
      </c>
      <c r="C46" s="41" t="s">
        <v>114</v>
      </c>
      <c r="D46" s="26"/>
      <c r="E46" s="26"/>
      <c r="F46" s="26"/>
      <c r="G46" s="47"/>
      <c r="H46" s="47"/>
      <c r="I46" s="48">
        <f t="shared" si="11"/>
        <v>0</v>
      </c>
      <c r="J46" s="26"/>
      <c r="K46" s="26"/>
      <c r="L46" s="26"/>
      <c r="M46" s="47"/>
      <c r="N46" s="47"/>
      <c r="O46" s="48">
        <f t="shared" si="12"/>
        <v>0</v>
      </c>
      <c r="P46" s="26"/>
      <c r="Q46" s="26"/>
      <c r="R46" s="26"/>
      <c r="S46" s="47"/>
      <c r="T46" s="47" t="s">
        <v>49</v>
      </c>
      <c r="U46" s="48">
        <f t="shared" si="13"/>
        <v>1</v>
      </c>
      <c r="V46" s="26"/>
      <c r="W46" s="26"/>
      <c r="X46" s="26"/>
      <c r="Y46" s="47"/>
      <c r="Z46" s="47"/>
      <c r="AA46" s="48">
        <f t="shared" si="14"/>
        <v>0</v>
      </c>
      <c r="AB46" s="26"/>
      <c r="AC46" s="26"/>
      <c r="AD46" s="26"/>
      <c r="AE46" s="47"/>
      <c r="AF46" s="47"/>
      <c r="AG46" s="48">
        <f t="shared" si="15"/>
        <v>0</v>
      </c>
      <c r="AH46" s="26"/>
      <c r="AI46" s="26"/>
      <c r="AJ46" s="26"/>
      <c r="AK46" s="47"/>
      <c r="AL46" s="47"/>
      <c r="AM46" s="48">
        <f t="shared" si="16"/>
        <v>0</v>
      </c>
      <c r="AN46" s="26"/>
      <c r="AO46" s="26"/>
      <c r="AP46" s="26"/>
      <c r="AQ46" s="47"/>
      <c r="AR46" s="47"/>
      <c r="AS46" s="48">
        <f t="shared" si="17"/>
        <v>0</v>
      </c>
      <c r="AT46" s="26"/>
      <c r="AU46" s="26"/>
      <c r="AV46" s="26"/>
      <c r="AW46" s="47" t="s">
        <v>47</v>
      </c>
      <c r="AX46" s="47"/>
      <c r="AY46" s="48">
        <f t="shared" si="18"/>
        <v>1</v>
      </c>
      <c r="AZ46" s="26"/>
      <c r="BA46" s="26"/>
      <c r="BB46" s="26"/>
      <c r="BC46" s="47"/>
      <c r="BD46" s="49"/>
      <c r="BE46" s="48">
        <f t="shared" si="19"/>
        <v>0</v>
      </c>
      <c r="BF46" s="40"/>
    </row>
    <row r="47" spans="1:58" ht="15.75" x14ac:dyDescent="0.25">
      <c r="A47" s="21">
        <f t="shared" si="10"/>
        <v>2</v>
      </c>
      <c r="B47" s="26" t="s">
        <v>98</v>
      </c>
      <c r="C47" s="41" t="s">
        <v>114</v>
      </c>
      <c r="D47" s="26"/>
      <c r="E47" s="26"/>
      <c r="F47" s="26"/>
      <c r="G47" s="47"/>
      <c r="H47" s="47"/>
      <c r="I47" s="48">
        <f t="shared" si="11"/>
        <v>0</v>
      </c>
      <c r="J47" s="26"/>
      <c r="K47" s="26"/>
      <c r="L47" s="26"/>
      <c r="M47" s="47" t="s">
        <v>49</v>
      </c>
      <c r="N47" s="47"/>
      <c r="O47" s="48">
        <f t="shared" si="12"/>
        <v>1</v>
      </c>
      <c r="P47" s="26"/>
      <c r="Q47" s="26"/>
      <c r="R47" s="26"/>
      <c r="S47" s="47"/>
      <c r="T47" s="47"/>
      <c r="U47" s="48">
        <f t="shared" si="13"/>
        <v>0</v>
      </c>
      <c r="V47" s="26"/>
      <c r="W47" s="26"/>
      <c r="X47" s="26"/>
      <c r="Y47" s="47"/>
      <c r="Z47" s="47"/>
      <c r="AA47" s="48">
        <f t="shared" si="14"/>
        <v>0</v>
      </c>
      <c r="AB47" s="26"/>
      <c r="AC47" s="26"/>
      <c r="AD47" s="26"/>
      <c r="AE47" s="47"/>
      <c r="AF47" s="47"/>
      <c r="AG47" s="48">
        <f t="shared" si="15"/>
        <v>0</v>
      </c>
      <c r="AH47" s="26"/>
      <c r="AI47" s="26"/>
      <c r="AJ47" s="26"/>
      <c r="AK47" s="47"/>
      <c r="AL47" s="47"/>
      <c r="AM47" s="48">
        <f t="shared" si="16"/>
        <v>0</v>
      </c>
      <c r="AN47" s="26"/>
      <c r="AO47" s="26"/>
      <c r="AP47" s="26"/>
      <c r="AQ47" s="47"/>
      <c r="AR47" s="47"/>
      <c r="AS47" s="48">
        <f t="shared" si="17"/>
        <v>0</v>
      </c>
      <c r="AT47" s="26"/>
      <c r="AU47" s="26"/>
      <c r="AV47" s="26"/>
      <c r="AW47" s="47"/>
      <c r="AX47" s="47"/>
      <c r="AY47" s="48">
        <f t="shared" si="18"/>
        <v>0</v>
      </c>
      <c r="AZ47" s="26"/>
      <c r="BA47" s="26"/>
      <c r="BB47" s="26"/>
      <c r="BC47" s="47"/>
      <c r="BD47" s="49"/>
      <c r="BE47" s="48">
        <f t="shared" si="19"/>
        <v>0</v>
      </c>
      <c r="BF47" s="40"/>
    </row>
    <row r="48" spans="1:58" ht="15.75" x14ac:dyDescent="0.25">
      <c r="A48" s="21">
        <f t="shared" si="10"/>
        <v>2</v>
      </c>
      <c r="B48" s="26" t="s">
        <v>107</v>
      </c>
      <c r="C48" s="41" t="s">
        <v>114</v>
      </c>
      <c r="D48" s="26"/>
      <c r="E48" s="26"/>
      <c r="F48" s="26"/>
      <c r="G48" s="47"/>
      <c r="H48" s="47"/>
      <c r="I48" s="48">
        <f t="shared" si="11"/>
        <v>0</v>
      </c>
      <c r="J48" s="26"/>
      <c r="K48" s="26"/>
      <c r="L48" s="26"/>
      <c r="M48" s="47"/>
      <c r="N48" s="47"/>
      <c r="O48" s="48">
        <f t="shared" si="12"/>
        <v>0</v>
      </c>
      <c r="P48" s="26"/>
      <c r="Q48" s="26"/>
      <c r="R48" s="26"/>
      <c r="S48" s="47"/>
      <c r="T48" s="47"/>
      <c r="U48" s="48">
        <f t="shared" si="13"/>
        <v>0</v>
      </c>
      <c r="V48" s="26"/>
      <c r="W48" s="26"/>
      <c r="X48" s="26"/>
      <c r="Y48" s="47"/>
      <c r="Z48" s="47"/>
      <c r="AA48" s="48">
        <f t="shared" si="14"/>
        <v>0</v>
      </c>
      <c r="AB48" s="26"/>
      <c r="AC48" s="26"/>
      <c r="AD48" s="26"/>
      <c r="AE48" s="47"/>
      <c r="AF48" s="47"/>
      <c r="AG48" s="48">
        <f t="shared" si="15"/>
        <v>0</v>
      </c>
      <c r="AH48" s="26"/>
      <c r="AI48" s="26"/>
      <c r="AJ48" s="26"/>
      <c r="AK48" s="47"/>
      <c r="AL48" s="47"/>
      <c r="AM48" s="48">
        <f t="shared" si="16"/>
        <v>0</v>
      </c>
      <c r="AN48" s="26"/>
      <c r="AO48" s="26"/>
      <c r="AP48" s="26"/>
      <c r="AQ48" s="47"/>
      <c r="AR48" s="47"/>
      <c r="AS48" s="48">
        <f t="shared" si="17"/>
        <v>0</v>
      </c>
      <c r="AT48" s="26"/>
      <c r="AU48" s="26"/>
      <c r="AV48" s="26" t="s">
        <v>47</v>
      </c>
      <c r="AW48" s="47"/>
      <c r="AX48" s="47" t="s">
        <v>47</v>
      </c>
      <c r="AY48" s="48">
        <f t="shared" si="18"/>
        <v>2</v>
      </c>
      <c r="AZ48" s="26"/>
      <c r="BA48" s="26"/>
      <c r="BB48" s="26"/>
      <c r="BC48" s="47"/>
      <c r="BD48" s="49"/>
      <c r="BE48" s="48">
        <f t="shared" si="19"/>
        <v>0</v>
      </c>
      <c r="BF48" s="40"/>
    </row>
    <row r="49" spans="1:58" ht="15.75" x14ac:dyDescent="0.25">
      <c r="A49" s="21">
        <f t="shared" si="10"/>
        <v>2</v>
      </c>
      <c r="B49" s="26" t="s">
        <v>115</v>
      </c>
      <c r="C49" s="41" t="s">
        <v>114</v>
      </c>
      <c r="D49" s="26"/>
      <c r="E49" s="26"/>
      <c r="F49" s="26"/>
      <c r="G49" s="47"/>
      <c r="H49" s="47"/>
      <c r="I49" s="48">
        <f t="shared" si="11"/>
        <v>0</v>
      </c>
      <c r="J49" s="26"/>
      <c r="K49" s="26"/>
      <c r="L49" s="26"/>
      <c r="M49" s="47"/>
      <c r="N49" s="47"/>
      <c r="O49" s="48">
        <f t="shared" si="12"/>
        <v>0</v>
      </c>
      <c r="P49" s="26"/>
      <c r="Q49" s="26"/>
      <c r="R49" s="26"/>
      <c r="S49" s="47"/>
      <c r="T49" s="47"/>
      <c r="U49" s="48">
        <f t="shared" si="13"/>
        <v>0</v>
      </c>
      <c r="V49" s="26"/>
      <c r="W49" s="26"/>
      <c r="X49" s="26"/>
      <c r="Y49" s="47"/>
      <c r="Z49" s="47"/>
      <c r="AA49" s="48">
        <f t="shared" si="14"/>
        <v>0</v>
      </c>
      <c r="AB49" s="26"/>
      <c r="AC49" s="26"/>
      <c r="AD49" s="26"/>
      <c r="AE49" s="47"/>
      <c r="AF49" s="47"/>
      <c r="AG49" s="48">
        <f t="shared" si="15"/>
        <v>0</v>
      </c>
      <c r="AH49" s="26"/>
      <c r="AI49" s="26"/>
      <c r="AJ49" s="26"/>
      <c r="AK49" s="47"/>
      <c r="AL49" s="47"/>
      <c r="AM49" s="48">
        <f t="shared" si="16"/>
        <v>0</v>
      </c>
      <c r="AN49" s="26"/>
      <c r="AO49" s="26"/>
      <c r="AP49" s="26"/>
      <c r="AQ49" s="47"/>
      <c r="AR49" s="47"/>
      <c r="AS49" s="48">
        <f t="shared" si="17"/>
        <v>0</v>
      </c>
      <c r="AT49" s="26"/>
      <c r="AU49" s="26"/>
      <c r="AV49" s="26"/>
      <c r="AW49" s="47"/>
      <c r="AX49" s="47"/>
      <c r="AY49" s="48">
        <f t="shared" si="18"/>
        <v>0</v>
      </c>
      <c r="AZ49" s="26"/>
      <c r="BA49" s="26"/>
      <c r="BB49" s="26"/>
      <c r="BC49" s="47"/>
      <c r="BD49" s="49"/>
      <c r="BE49" s="48">
        <f t="shared" si="19"/>
        <v>0</v>
      </c>
      <c r="BF49" s="40"/>
    </row>
    <row r="50" spans="1:58" ht="15.75" x14ac:dyDescent="0.25">
      <c r="A50" s="21">
        <f t="shared" si="10"/>
        <v>2</v>
      </c>
      <c r="B50" s="26" t="s">
        <v>100</v>
      </c>
      <c r="C50" s="41" t="s">
        <v>114</v>
      </c>
      <c r="D50" s="26"/>
      <c r="E50" s="26"/>
      <c r="F50" s="26"/>
      <c r="G50" s="47"/>
      <c r="H50" s="47"/>
      <c r="I50" s="48">
        <f t="shared" si="11"/>
        <v>0</v>
      </c>
      <c r="J50" s="26"/>
      <c r="K50" s="26"/>
      <c r="L50" s="26"/>
      <c r="M50" s="47"/>
      <c r="N50" s="47"/>
      <c r="O50" s="48">
        <f t="shared" si="12"/>
        <v>0</v>
      </c>
      <c r="P50" s="26"/>
      <c r="Q50" s="26"/>
      <c r="R50" s="26"/>
      <c r="S50" s="47"/>
      <c r="T50" s="47"/>
      <c r="U50" s="48">
        <f t="shared" si="13"/>
        <v>0</v>
      </c>
      <c r="V50" s="26"/>
      <c r="W50" s="26"/>
      <c r="X50" s="26"/>
      <c r="Y50" s="47"/>
      <c r="Z50" s="47"/>
      <c r="AA50" s="48">
        <f t="shared" si="14"/>
        <v>0</v>
      </c>
      <c r="AB50" s="26"/>
      <c r="AC50" s="26"/>
      <c r="AD50" s="26"/>
      <c r="AE50" s="47"/>
      <c r="AF50" s="47"/>
      <c r="AG50" s="48">
        <f t="shared" si="15"/>
        <v>0</v>
      </c>
      <c r="AH50" s="26"/>
      <c r="AI50" s="26"/>
      <c r="AJ50" s="26"/>
      <c r="AK50" s="47"/>
      <c r="AL50" s="47"/>
      <c r="AM50" s="48">
        <f t="shared" si="16"/>
        <v>0</v>
      </c>
      <c r="AN50" s="26"/>
      <c r="AO50" s="26"/>
      <c r="AP50" s="26"/>
      <c r="AQ50" s="47"/>
      <c r="AR50" s="47"/>
      <c r="AS50" s="48">
        <f t="shared" si="17"/>
        <v>0</v>
      </c>
      <c r="AT50" s="26"/>
      <c r="AU50" s="26"/>
      <c r="AV50" s="26"/>
      <c r="AW50" s="47"/>
      <c r="AX50" s="47" t="s">
        <v>47</v>
      </c>
      <c r="AY50" s="48">
        <f t="shared" si="18"/>
        <v>1</v>
      </c>
      <c r="AZ50" s="26"/>
      <c r="BA50" s="26"/>
      <c r="BB50" s="26" t="s">
        <v>49</v>
      </c>
      <c r="BC50" s="47"/>
      <c r="BD50" s="49"/>
      <c r="BE50" s="48">
        <f t="shared" si="19"/>
        <v>1</v>
      </c>
      <c r="BF50" s="40" t="s">
        <v>49</v>
      </c>
    </row>
    <row r="51" spans="1:58" ht="15.75" x14ac:dyDescent="0.25">
      <c r="A51" s="21">
        <f t="shared" si="10"/>
        <v>2</v>
      </c>
      <c r="B51" s="26" t="s">
        <v>101</v>
      </c>
      <c r="C51" s="41" t="s">
        <v>114</v>
      </c>
      <c r="D51" s="26"/>
      <c r="E51" s="26"/>
      <c r="F51" s="26"/>
      <c r="G51" s="47"/>
      <c r="H51" s="47"/>
      <c r="I51" s="48">
        <f t="shared" si="11"/>
        <v>0</v>
      </c>
      <c r="J51" s="26"/>
      <c r="K51" s="26"/>
      <c r="L51" s="26"/>
      <c r="M51" s="47"/>
      <c r="N51" s="47"/>
      <c r="O51" s="48">
        <f t="shared" si="12"/>
        <v>0</v>
      </c>
      <c r="P51" s="26"/>
      <c r="Q51" s="26"/>
      <c r="R51" s="26"/>
      <c r="S51" s="47" t="s">
        <v>49</v>
      </c>
      <c r="T51" s="47"/>
      <c r="U51" s="48">
        <f t="shared" si="13"/>
        <v>1</v>
      </c>
      <c r="V51" s="26"/>
      <c r="W51" s="26"/>
      <c r="X51" s="26"/>
      <c r="Y51" s="47"/>
      <c r="Z51" s="47"/>
      <c r="AA51" s="48">
        <f t="shared" si="14"/>
        <v>0</v>
      </c>
      <c r="AB51" s="26"/>
      <c r="AC51" s="26"/>
      <c r="AD51" s="26"/>
      <c r="AE51" s="47"/>
      <c r="AF51" s="47"/>
      <c r="AG51" s="48">
        <f t="shared" si="15"/>
        <v>0</v>
      </c>
      <c r="AH51" s="26"/>
      <c r="AI51" s="26"/>
      <c r="AJ51" s="26"/>
      <c r="AK51" s="47" t="s">
        <v>49</v>
      </c>
      <c r="AL51" s="47"/>
      <c r="AM51" s="48">
        <f t="shared" si="16"/>
        <v>1</v>
      </c>
      <c r="AN51" s="26"/>
      <c r="AO51" s="26"/>
      <c r="AP51" s="26"/>
      <c r="AQ51" s="47"/>
      <c r="AR51" s="47"/>
      <c r="AS51" s="48">
        <f t="shared" si="17"/>
        <v>0</v>
      </c>
      <c r="AT51" s="26"/>
      <c r="AU51" s="26"/>
      <c r="AV51" s="26"/>
      <c r="AW51" s="47"/>
      <c r="AX51" s="47"/>
      <c r="AY51" s="48">
        <f t="shared" si="18"/>
        <v>0</v>
      </c>
      <c r="AZ51" s="26" t="s">
        <v>47</v>
      </c>
      <c r="BA51" s="26"/>
      <c r="BB51" s="26"/>
      <c r="BC51" s="47"/>
      <c r="BD51" s="49"/>
      <c r="BE51" s="48">
        <f t="shared" si="19"/>
        <v>1</v>
      </c>
      <c r="BF51" s="40" t="s">
        <v>49</v>
      </c>
    </row>
    <row r="52" spans="1:58" ht="15.75" x14ac:dyDescent="0.25">
      <c r="A52" s="21">
        <f t="shared" si="10"/>
        <v>2</v>
      </c>
      <c r="B52" s="26" t="s">
        <v>102</v>
      </c>
      <c r="C52" s="41" t="s">
        <v>114</v>
      </c>
      <c r="D52" s="26"/>
      <c r="E52" s="26"/>
      <c r="F52" s="26"/>
      <c r="G52" s="47"/>
      <c r="H52" s="47"/>
      <c r="I52" s="48">
        <f t="shared" si="11"/>
        <v>0</v>
      </c>
      <c r="J52" s="26"/>
      <c r="K52" s="26"/>
      <c r="L52" s="26"/>
      <c r="M52" s="47"/>
      <c r="N52" s="47"/>
      <c r="O52" s="48">
        <f t="shared" si="12"/>
        <v>0</v>
      </c>
      <c r="P52" s="26"/>
      <c r="Q52" s="26"/>
      <c r="R52" s="26" t="s">
        <v>49</v>
      </c>
      <c r="S52" s="47"/>
      <c r="T52" s="47"/>
      <c r="U52" s="48">
        <f t="shared" si="13"/>
        <v>1</v>
      </c>
      <c r="V52" s="26"/>
      <c r="W52" s="26"/>
      <c r="X52" s="26"/>
      <c r="Y52" s="47"/>
      <c r="Z52" s="47"/>
      <c r="AA52" s="48">
        <f t="shared" si="14"/>
        <v>0</v>
      </c>
      <c r="AB52" s="26"/>
      <c r="AC52" s="26"/>
      <c r="AD52" s="26"/>
      <c r="AE52" s="47"/>
      <c r="AF52" s="47"/>
      <c r="AG52" s="48">
        <f t="shared" si="15"/>
        <v>0</v>
      </c>
      <c r="AH52" s="26"/>
      <c r="AI52" s="26"/>
      <c r="AJ52" s="26"/>
      <c r="AK52" s="47"/>
      <c r="AL52" s="47"/>
      <c r="AM52" s="48">
        <f t="shared" si="16"/>
        <v>0</v>
      </c>
      <c r="AN52" s="26"/>
      <c r="AO52" s="26"/>
      <c r="AP52" s="26"/>
      <c r="AQ52" s="47"/>
      <c r="AR52" s="47"/>
      <c r="AS52" s="48">
        <f t="shared" si="17"/>
        <v>0</v>
      </c>
      <c r="AT52" s="26"/>
      <c r="AU52" s="26"/>
      <c r="AV52" s="26"/>
      <c r="AW52" s="47"/>
      <c r="AX52" s="47"/>
      <c r="AY52" s="48">
        <f t="shared" si="18"/>
        <v>0</v>
      </c>
      <c r="AZ52" s="26"/>
      <c r="BA52" s="26"/>
      <c r="BB52" s="26"/>
      <c r="BC52" s="47"/>
      <c r="BD52" s="49"/>
      <c r="BE52" s="48">
        <f t="shared" si="19"/>
        <v>0</v>
      </c>
      <c r="BF52" s="40"/>
    </row>
    <row r="53" spans="1:58" ht="15.75" x14ac:dyDescent="0.25">
      <c r="A53" s="21">
        <f t="shared" si="10"/>
        <v>2</v>
      </c>
      <c r="B53" s="26" t="s">
        <v>103</v>
      </c>
      <c r="C53" s="41" t="s">
        <v>114</v>
      </c>
      <c r="D53" s="26"/>
      <c r="E53" s="26"/>
      <c r="F53" s="26"/>
      <c r="G53" s="47"/>
      <c r="H53" s="47"/>
      <c r="I53" s="48">
        <f t="shared" si="11"/>
        <v>0</v>
      </c>
      <c r="J53" s="26"/>
      <c r="K53" s="26"/>
      <c r="L53" s="26"/>
      <c r="M53" s="47"/>
      <c r="N53" s="47"/>
      <c r="O53" s="48">
        <f t="shared" si="12"/>
        <v>0</v>
      </c>
      <c r="P53" s="26"/>
      <c r="Q53" s="26"/>
      <c r="R53" s="26"/>
      <c r="S53" s="47"/>
      <c r="T53" s="47"/>
      <c r="U53" s="48">
        <f t="shared" si="13"/>
        <v>0</v>
      </c>
      <c r="V53" s="26"/>
      <c r="W53" s="26"/>
      <c r="X53" s="26"/>
      <c r="Y53" s="47"/>
      <c r="Z53" s="47"/>
      <c r="AA53" s="48">
        <f t="shared" si="14"/>
        <v>0</v>
      </c>
      <c r="AB53" s="26"/>
      <c r="AC53" s="26"/>
      <c r="AD53" s="26"/>
      <c r="AE53" s="47"/>
      <c r="AF53" s="47"/>
      <c r="AG53" s="48">
        <f t="shared" si="15"/>
        <v>0</v>
      </c>
      <c r="AH53" s="26"/>
      <c r="AI53" s="26"/>
      <c r="AJ53" s="26"/>
      <c r="AK53" s="47"/>
      <c r="AL53" s="47"/>
      <c r="AM53" s="48">
        <f t="shared" si="16"/>
        <v>0</v>
      </c>
      <c r="AN53" s="26"/>
      <c r="AO53" s="26"/>
      <c r="AP53" s="26"/>
      <c r="AQ53" s="47"/>
      <c r="AR53" s="47"/>
      <c r="AS53" s="48">
        <f t="shared" si="17"/>
        <v>0</v>
      </c>
      <c r="AT53" s="26"/>
      <c r="AU53" s="26"/>
      <c r="AV53" s="26"/>
      <c r="AW53" s="47"/>
      <c r="AX53" s="47"/>
      <c r="AY53" s="48">
        <f t="shared" si="18"/>
        <v>0</v>
      </c>
      <c r="AZ53" s="26"/>
      <c r="BA53" s="26"/>
      <c r="BB53" s="26"/>
      <c r="BC53" s="47"/>
      <c r="BD53" s="49"/>
      <c r="BE53" s="48">
        <f t="shared" si="19"/>
        <v>0</v>
      </c>
      <c r="BF53" s="40"/>
    </row>
    <row r="54" spans="1:58" ht="15.75" x14ac:dyDescent="0.25">
      <c r="A54" s="21">
        <f t="shared" si="10"/>
        <v>2</v>
      </c>
      <c r="B54" s="26" t="s">
        <v>80</v>
      </c>
      <c r="C54" s="41" t="s">
        <v>114</v>
      </c>
      <c r="D54" s="26"/>
      <c r="E54" s="26"/>
      <c r="F54" s="26"/>
      <c r="G54" s="47"/>
      <c r="H54" s="47"/>
      <c r="I54" s="48">
        <f t="shared" si="11"/>
        <v>0</v>
      </c>
      <c r="J54" s="26"/>
      <c r="K54" s="26"/>
      <c r="L54" s="26"/>
      <c r="M54" s="47"/>
      <c r="N54" s="47"/>
      <c r="O54" s="48">
        <f t="shared" si="12"/>
        <v>0</v>
      </c>
      <c r="P54" s="26"/>
      <c r="Q54" s="26"/>
      <c r="R54" s="26"/>
      <c r="S54" s="47"/>
      <c r="T54" s="47"/>
      <c r="U54" s="48">
        <f t="shared" si="13"/>
        <v>0</v>
      </c>
      <c r="V54" s="26"/>
      <c r="W54" s="26"/>
      <c r="X54" s="26"/>
      <c r="Y54" s="47"/>
      <c r="Z54" s="47"/>
      <c r="AA54" s="48">
        <f t="shared" si="14"/>
        <v>0</v>
      </c>
      <c r="AB54" s="26"/>
      <c r="AC54" s="26"/>
      <c r="AD54" s="26"/>
      <c r="AE54" s="47"/>
      <c r="AF54" s="47"/>
      <c r="AG54" s="48">
        <f t="shared" si="15"/>
        <v>0</v>
      </c>
      <c r="AH54" s="26"/>
      <c r="AI54" s="26"/>
      <c r="AJ54" s="26"/>
      <c r="AK54" s="47"/>
      <c r="AL54" s="47"/>
      <c r="AM54" s="48">
        <f t="shared" si="16"/>
        <v>0</v>
      </c>
      <c r="AN54" s="26"/>
      <c r="AO54" s="26"/>
      <c r="AP54" s="26"/>
      <c r="AQ54" s="47"/>
      <c r="AR54" s="47"/>
      <c r="AS54" s="48">
        <f t="shared" si="17"/>
        <v>0</v>
      </c>
      <c r="AT54" s="26"/>
      <c r="AU54" s="26"/>
      <c r="AV54" s="26"/>
      <c r="AW54" s="47"/>
      <c r="AX54" s="47"/>
      <c r="AY54" s="48">
        <f t="shared" si="18"/>
        <v>0</v>
      </c>
      <c r="AZ54" s="26"/>
      <c r="BA54" s="26"/>
      <c r="BB54" s="26"/>
      <c r="BC54" s="47"/>
      <c r="BD54" s="49"/>
      <c r="BE54" s="48">
        <f t="shared" si="19"/>
        <v>0</v>
      </c>
      <c r="BF54" s="40"/>
    </row>
    <row r="55" spans="1:58" ht="15.75" x14ac:dyDescent="0.25">
      <c r="A55" s="21">
        <f t="shared" si="10"/>
        <v>2</v>
      </c>
      <c r="B55" s="26" t="s">
        <v>81</v>
      </c>
      <c r="C55" s="41" t="s">
        <v>114</v>
      </c>
      <c r="D55" s="26"/>
      <c r="E55" s="26"/>
      <c r="F55" s="26"/>
      <c r="G55" s="47"/>
      <c r="H55" s="47"/>
      <c r="I55" s="48">
        <f t="shared" si="11"/>
        <v>0</v>
      </c>
      <c r="J55" s="26"/>
      <c r="K55" s="26"/>
      <c r="L55" s="26"/>
      <c r="M55" s="47"/>
      <c r="N55" s="47"/>
      <c r="O55" s="48">
        <f t="shared" si="12"/>
        <v>0</v>
      </c>
      <c r="P55" s="26"/>
      <c r="Q55" s="26"/>
      <c r="R55" s="26"/>
      <c r="S55" s="47"/>
      <c r="T55" s="47"/>
      <c r="U55" s="48">
        <f t="shared" si="13"/>
        <v>0</v>
      </c>
      <c r="V55" s="26"/>
      <c r="W55" s="26"/>
      <c r="X55" s="26"/>
      <c r="Y55" s="47"/>
      <c r="Z55" s="47"/>
      <c r="AA55" s="48">
        <f t="shared" si="14"/>
        <v>0</v>
      </c>
      <c r="AB55" s="26"/>
      <c r="AC55" s="26"/>
      <c r="AD55" s="26"/>
      <c r="AE55" s="47"/>
      <c r="AF55" s="47"/>
      <c r="AG55" s="48">
        <f t="shared" si="15"/>
        <v>0</v>
      </c>
      <c r="AH55" s="26"/>
      <c r="AI55" s="26"/>
      <c r="AJ55" s="26"/>
      <c r="AK55" s="47"/>
      <c r="AL55" s="47"/>
      <c r="AM55" s="48">
        <f t="shared" si="16"/>
        <v>0</v>
      </c>
      <c r="AN55" s="26"/>
      <c r="AO55" s="26"/>
      <c r="AP55" s="26"/>
      <c r="AQ55" s="47"/>
      <c r="AR55" s="47"/>
      <c r="AS55" s="48">
        <f t="shared" si="17"/>
        <v>0</v>
      </c>
      <c r="AT55" s="26"/>
      <c r="AU55" s="26"/>
      <c r="AV55" s="26"/>
      <c r="AW55" s="47"/>
      <c r="AX55" s="47"/>
      <c r="AY55" s="48">
        <f t="shared" si="18"/>
        <v>0</v>
      </c>
      <c r="AZ55" s="26"/>
      <c r="BA55" s="26"/>
      <c r="BB55" s="26" t="s">
        <v>49</v>
      </c>
      <c r="BC55" s="47"/>
      <c r="BD55" s="49"/>
      <c r="BE55" s="48">
        <f t="shared" si="19"/>
        <v>1</v>
      </c>
      <c r="BF55" s="40" t="s">
        <v>49</v>
      </c>
    </row>
    <row r="56" spans="1:58" ht="15.75" x14ac:dyDescent="0.25">
      <c r="A56" s="21">
        <f t="shared" si="10"/>
        <v>2</v>
      </c>
      <c r="B56" s="26" t="s">
        <v>82</v>
      </c>
      <c r="C56" s="41" t="s">
        <v>114</v>
      </c>
      <c r="D56" s="26"/>
      <c r="E56" s="26"/>
      <c r="F56" s="26"/>
      <c r="G56" s="47"/>
      <c r="H56" s="47"/>
      <c r="I56" s="48">
        <f t="shared" si="11"/>
        <v>0</v>
      </c>
      <c r="J56" s="26"/>
      <c r="K56" s="26"/>
      <c r="L56" s="26"/>
      <c r="M56" s="47"/>
      <c r="N56" s="47"/>
      <c r="O56" s="48">
        <f t="shared" si="12"/>
        <v>0</v>
      </c>
      <c r="P56" s="26"/>
      <c r="Q56" s="26"/>
      <c r="R56" s="26"/>
      <c r="S56" s="47"/>
      <c r="T56" s="47"/>
      <c r="U56" s="48">
        <f t="shared" si="13"/>
        <v>0</v>
      </c>
      <c r="V56" s="26"/>
      <c r="W56" s="26"/>
      <c r="X56" s="26"/>
      <c r="Y56" s="47"/>
      <c r="Z56" s="47"/>
      <c r="AA56" s="48">
        <f t="shared" si="14"/>
        <v>0</v>
      </c>
      <c r="AB56" s="26"/>
      <c r="AC56" s="26"/>
      <c r="AD56" s="26"/>
      <c r="AE56" s="47"/>
      <c r="AF56" s="47"/>
      <c r="AG56" s="48">
        <f t="shared" si="15"/>
        <v>0</v>
      </c>
      <c r="AH56" s="26"/>
      <c r="AI56" s="26"/>
      <c r="AJ56" s="26"/>
      <c r="AK56" s="47"/>
      <c r="AL56" s="47"/>
      <c r="AM56" s="48">
        <f t="shared" si="16"/>
        <v>0</v>
      </c>
      <c r="AN56" s="26"/>
      <c r="AO56" s="26"/>
      <c r="AP56" s="26"/>
      <c r="AQ56" s="47"/>
      <c r="AR56" s="47"/>
      <c r="AS56" s="48">
        <f t="shared" si="17"/>
        <v>0</v>
      </c>
      <c r="AT56" s="26"/>
      <c r="AU56" s="26"/>
      <c r="AV56" s="26"/>
      <c r="AW56" s="47"/>
      <c r="AX56" s="47"/>
      <c r="AY56" s="48">
        <f t="shared" si="18"/>
        <v>0</v>
      </c>
      <c r="AZ56" s="26"/>
      <c r="BA56" s="26"/>
      <c r="BB56" s="26" t="s">
        <v>49</v>
      </c>
      <c r="BC56" s="47"/>
      <c r="BD56" s="49"/>
      <c r="BE56" s="48">
        <f t="shared" si="19"/>
        <v>1</v>
      </c>
      <c r="BF56" s="40"/>
    </row>
    <row r="57" spans="1:58" ht="15.75" x14ac:dyDescent="0.25">
      <c r="A57" s="21">
        <f t="shared" si="10"/>
        <v>2</v>
      </c>
      <c r="B57" s="26" t="s">
        <v>83</v>
      </c>
      <c r="C57" s="41" t="s">
        <v>114</v>
      </c>
      <c r="D57" s="26"/>
      <c r="E57" s="26"/>
      <c r="F57" s="26"/>
      <c r="G57" s="47"/>
      <c r="H57" s="47"/>
      <c r="I57" s="48">
        <f t="shared" si="11"/>
        <v>0</v>
      </c>
      <c r="J57" s="26"/>
      <c r="K57" s="26"/>
      <c r="L57" s="26"/>
      <c r="M57" s="47"/>
      <c r="N57" s="47"/>
      <c r="O57" s="48">
        <f t="shared" si="12"/>
        <v>0</v>
      </c>
      <c r="P57" s="26"/>
      <c r="Q57" s="26"/>
      <c r="R57" s="26"/>
      <c r="S57" s="47"/>
      <c r="T57" s="47"/>
      <c r="U57" s="48">
        <f t="shared" si="13"/>
        <v>0</v>
      </c>
      <c r="V57" s="26"/>
      <c r="W57" s="26"/>
      <c r="X57" s="26"/>
      <c r="Y57" s="47"/>
      <c r="Z57" s="47"/>
      <c r="AA57" s="48">
        <f t="shared" si="14"/>
        <v>0</v>
      </c>
      <c r="AB57" s="26"/>
      <c r="AC57" s="26"/>
      <c r="AD57" s="26"/>
      <c r="AE57" s="47"/>
      <c r="AF57" s="47"/>
      <c r="AG57" s="48">
        <f t="shared" si="15"/>
        <v>0</v>
      </c>
      <c r="AH57" s="26"/>
      <c r="AI57" s="26"/>
      <c r="AJ57" s="26"/>
      <c r="AK57" s="47"/>
      <c r="AL57" s="47"/>
      <c r="AM57" s="48">
        <f t="shared" si="16"/>
        <v>0</v>
      </c>
      <c r="AN57" s="26"/>
      <c r="AO57" s="26"/>
      <c r="AP57" s="26"/>
      <c r="AQ57" s="47"/>
      <c r="AR57" s="47"/>
      <c r="AS57" s="48">
        <f t="shared" si="17"/>
        <v>0</v>
      </c>
      <c r="AT57" s="26"/>
      <c r="AU57" s="26"/>
      <c r="AV57" s="26"/>
      <c r="AW57" s="47"/>
      <c r="AX57" s="47"/>
      <c r="AY57" s="48">
        <f t="shared" si="18"/>
        <v>0</v>
      </c>
      <c r="AZ57" s="26"/>
      <c r="BA57" s="26"/>
      <c r="BB57" s="26"/>
      <c r="BC57" s="47"/>
      <c r="BD57" s="49"/>
      <c r="BE57" s="48">
        <f t="shared" si="19"/>
        <v>0</v>
      </c>
      <c r="BF57" s="40"/>
    </row>
    <row r="58" spans="1:58" ht="15.75" x14ac:dyDescent="0.25">
      <c r="A58" s="21">
        <f t="shared" si="10"/>
        <v>2</v>
      </c>
      <c r="B58" s="26" t="s">
        <v>104</v>
      </c>
      <c r="C58" s="41" t="s">
        <v>114</v>
      </c>
      <c r="D58" s="26"/>
      <c r="E58" s="26"/>
      <c r="F58" s="26"/>
      <c r="G58" s="47"/>
      <c r="H58" s="47"/>
      <c r="I58" s="48">
        <f t="shared" si="11"/>
        <v>0</v>
      </c>
      <c r="J58" s="26"/>
      <c r="K58" s="26"/>
      <c r="L58" s="26"/>
      <c r="M58" s="47"/>
      <c r="N58" s="47"/>
      <c r="O58" s="48">
        <f t="shared" si="12"/>
        <v>0</v>
      </c>
      <c r="P58" s="26"/>
      <c r="Q58" s="26"/>
      <c r="R58" s="26"/>
      <c r="S58" s="47"/>
      <c r="T58" s="47"/>
      <c r="U58" s="48">
        <f t="shared" si="13"/>
        <v>0</v>
      </c>
      <c r="V58" s="26"/>
      <c r="W58" s="26"/>
      <c r="X58" s="26"/>
      <c r="Y58" s="47"/>
      <c r="Z58" s="47"/>
      <c r="AA58" s="48">
        <f t="shared" si="14"/>
        <v>0</v>
      </c>
      <c r="AB58" s="26"/>
      <c r="AC58" s="26"/>
      <c r="AD58" s="26"/>
      <c r="AE58" s="47"/>
      <c r="AF58" s="47"/>
      <c r="AG58" s="48">
        <f t="shared" si="15"/>
        <v>0</v>
      </c>
      <c r="AH58" s="26"/>
      <c r="AI58" s="26"/>
      <c r="AJ58" s="26"/>
      <c r="AK58" s="47"/>
      <c r="AL58" s="47"/>
      <c r="AM58" s="48">
        <f t="shared" si="16"/>
        <v>0</v>
      </c>
      <c r="AN58" s="26"/>
      <c r="AO58" s="26"/>
      <c r="AP58" s="26"/>
      <c r="AQ58" s="47"/>
      <c r="AR58" s="47"/>
      <c r="AS58" s="48">
        <f t="shared" si="17"/>
        <v>0</v>
      </c>
      <c r="AT58" s="26"/>
      <c r="AU58" s="26"/>
      <c r="AV58" s="26"/>
      <c r="AW58" s="47"/>
      <c r="AX58" s="47"/>
      <c r="AY58" s="48">
        <f t="shared" si="18"/>
        <v>0</v>
      </c>
      <c r="AZ58" s="26"/>
      <c r="BA58" s="26"/>
      <c r="BB58" s="26"/>
      <c r="BC58" s="47"/>
      <c r="BD58" s="49"/>
      <c r="BE58" s="48">
        <f t="shared" si="19"/>
        <v>0</v>
      </c>
      <c r="BF58" s="40"/>
    </row>
    <row r="59" spans="1:58" ht="15.75" x14ac:dyDescent="0.25">
      <c r="A59" s="21">
        <f t="shared" si="10"/>
        <v>2</v>
      </c>
      <c r="B59" s="50" t="s">
        <v>84</v>
      </c>
      <c r="C59" s="41" t="s">
        <v>114</v>
      </c>
      <c r="D59" s="52"/>
      <c r="E59" s="52"/>
      <c r="F59" s="52"/>
      <c r="G59" s="53"/>
      <c r="H59" s="53"/>
      <c r="I59" s="48">
        <f t="shared" si="11"/>
        <v>0</v>
      </c>
      <c r="J59" s="52"/>
      <c r="K59" s="52"/>
      <c r="L59" s="52"/>
      <c r="M59" s="53"/>
      <c r="N59" s="53"/>
      <c r="O59" s="48">
        <f t="shared" si="12"/>
        <v>0</v>
      </c>
      <c r="P59" s="52"/>
      <c r="Q59" s="52"/>
      <c r="R59" s="52"/>
      <c r="S59" s="53"/>
      <c r="T59" s="53"/>
      <c r="U59" s="48">
        <f t="shared" si="13"/>
        <v>0</v>
      </c>
      <c r="V59" s="52"/>
      <c r="W59" s="52"/>
      <c r="X59" s="52"/>
      <c r="Y59" s="53"/>
      <c r="Z59" s="53"/>
      <c r="AA59" s="48">
        <f t="shared" si="14"/>
        <v>0</v>
      </c>
      <c r="AB59" s="52"/>
      <c r="AC59" s="52"/>
      <c r="AD59" s="52"/>
      <c r="AE59" s="53"/>
      <c r="AF59" s="53"/>
      <c r="AG59" s="48">
        <f t="shared" si="15"/>
        <v>0</v>
      </c>
      <c r="AH59" s="52"/>
      <c r="AI59" s="52"/>
      <c r="AJ59" s="52"/>
      <c r="AK59" s="53"/>
      <c r="AL59" s="53"/>
      <c r="AM59" s="48">
        <f t="shared" si="16"/>
        <v>0</v>
      </c>
      <c r="AN59" s="52"/>
      <c r="AO59" s="52"/>
      <c r="AP59" s="52"/>
      <c r="AQ59" s="53" t="s">
        <v>49</v>
      </c>
      <c r="AR59" s="53"/>
      <c r="AS59" s="48">
        <f t="shared" si="17"/>
        <v>1</v>
      </c>
      <c r="AT59" s="52"/>
      <c r="AU59" s="52"/>
      <c r="AV59" s="52"/>
      <c r="AW59" s="53"/>
      <c r="AX59" s="53"/>
      <c r="AY59" s="48">
        <f t="shared" si="18"/>
        <v>0</v>
      </c>
      <c r="AZ59" s="52"/>
      <c r="BA59" s="52"/>
      <c r="BB59" s="52"/>
      <c r="BC59" s="53"/>
      <c r="BD59" s="54"/>
      <c r="BE59" s="48">
        <f t="shared" si="19"/>
        <v>0</v>
      </c>
      <c r="BF59" s="40"/>
    </row>
    <row r="60" spans="1:58" ht="15.75" x14ac:dyDescent="0.25">
      <c r="A60" s="21">
        <f t="shared" si="10"/>
        <v>2</v>
      </c>
      <c r="B60" s="50"/>
      <c r="C60" s="26" t="s">
        <v>114</v>
      </c>
      <c r="D60" s="26"/>
      <c r="E60" s="26"/>
      <c r="F60" s="26"/>
      <c r="G60" s="47"/>
      <c r="H60" s="47"/>
      <c r="I60" s="48">
        <f t="shared" si="11"/>
        <v>0</v>
      </c>
      <c r="J60" s="26"/>
      <c r="K60" s="26"/>
      <c r="L60" s="26"/>
      <c r="M60" s="47"/>
      <c r="N60" s="47"/>
      <c r="O60" s="48">
        <f t="shared" si="12"/>
        <v>0</v>
      </c>
      <c r="P60" s="26"/>
      <c r="Q60" s="26"/>
      <c r="R60" s="26"/>
      <c r="S60" s="47"/>
      <c r="T60" s="47"/>
      <c r="U60" s="48">
        <f t="shared" si="13"/>
        <v>0</v>
      </c>
      <c r="V60" s="26"/>
      <c r="W60" s="26"/>
      <c r="X60" s="26"/>
      <c r="Y60" s="47"/>
      <c r="Z60" s="47"/>
      <c r="AA60" s="48">
        <f t="shared" si="14"/>
        <v>0</v>
      </c>
      <c r="AB60" s="26"/>
      <c r="AC60" s="26"/>
      <c r="AD60" s="26"/>
      <c r="AE60" s="47"/>
      <c r="AF60" s="47"/>
      <c r="AG60" s="48">
        <f t="shared" si="15"/>
        <v>0</v>
      </c>
      <c r="AH60" s="26"/>
      <c r="AI60" s="26"/>
      <c r="AJ60" s="26"/>
      <c r="AK60" s="47"/>
      <c r="AL60" s="47"/>
      <c r="AM60" s="48">
        <f t="shared" si="16"/>
        <v>0</v>
      </c>
      <c r="AN60" s="26"/>
      <c r="AO60" s="26"/>
      <c r="AP60" s="26"/>
      <c r="AQ60" s="47"/>
      <c r="AR60" s="47"/>
      <c r="AS60" s="48">
        <f t="shared" si="17"/>
        <v>0</v>
      </c>
      <c r="AT60" s="26"/>
      <c r="AU60" s="26"/>
      <c r="AV60" s="26"/>
      <c r="AW60" s="47"/>
      <c r="AX60" s="47"/>
      <c r="AY60" s="48">
        <f t="shared" si="18"/>
        <v>0</v>
      </c>
      <c r="AZ60" s="26"/>
      <c r="BA60" s="26"/>
      <c r="BB60" s="26"/>
      <c r="BC60" s="47"/>
      <c r="BD60" s="47"/>
      <c r="BE60" s="48">
        <f t="shared" si="19"/>
        <v>0</v>
      </c>
      <c r="BF60" s="40"/>
    </row>
    <row r="61" spans="1:58" ht="15.75" x14ac:dyDescent="0.25">
      <c r="A61" s="21">
        <f t="shared" si="10"/>
        <v>2</v>
      </c>
      <c r="B61" s="50"/>
      <c r="C61" s="26" t="s">
        <v>114</v>
      </c>
      <c r="D61" s="26"/>
      <c r="E61" s="26"/>
      <c r="F61" s="26"/>
      <c r="G61" s="47"/>
      <c r="H61" s="47"/>
      <c r="I61" s="48">
        <f t="shared" si="11"/>
        <v>0</v>
      </c>
      <c r="J61" s="26"/>
      <c r="K61" s="26"/>
      <c r="L61" s="26"/>
      <c r="M61" s="47"/>
      <c r="N61" s="47"/>
      <c r="O61" s="48">
        <f t="shared" si="12"/>
        <v>0</v>
      </c>
      <c r="P61" s="26"/>
      <c r="Q61" s="26"/>
      <c r="R61" s="26"/>
      <c r="S61" s="47"/>
      <c r="T61" s="47"/>
      <c r="U61" s="48">
        <f t="shared" si="13"/>
        <v>0</v>
      </c>
      <c r="V61" s="26"/>
      <c r="W61" s="26"/>
      <c r="X61" s="26"/>
      <c r="Y61" s="47"/>
      <c r="Z61" s="47"/>
      <c r="AA61" s="48">
        <f t="shared" si="14"/>
        <v>0</v>
      </c>
      <c r="AB61" s="26"/>
      <c r="AC61" s="26"/>
      <c r="AD61" s="26"/>
      <c r="AE61" s="47"/>
      <c r="AF61" s="47"/>
      <c r="AG61" s="48">
        <f t="shared" si="15"/>
        <v>0</v>
      </c>
      <c r="AH61" s="26"/>
      <c r="AI61" s="26"/>
      <c r="AJ61" s="26"/>
      <c r="AK61" s="47"/>
      <c r="AL61" s="47"/>
      <c r="AM61" s="48">
        <f t="shared" si="16"/>
        <v>0</v>
      </c>
      <c r="AN61" s="26"/>
      <c r="AO61" s="26"/>
      <c r="AP61" s="26"/>
      <c r="AQ61" s="47"/>
      <c r="AR61" s="47"/>
      <c r="AS61" s="48">
        <f t="shared" si="17"/>
        <v>0</v>
      </c>
      <c r="AT61" s="26"/>
      <c r="AU61" s="26"/>
      <c r="AV61" s="26"/>
      <c r="AW61" s="47"/>
      <c r="AX61" s="47"/>
      <c r="AY61" s="48">
        <f t="shared" si="18"/>
        <v>0</v>
      </c>
      <c r="AZ61" s="26"/>
      <c r="BA61" s="26"/>
      <c r="BB61" s="26"/>
      <c r="BC61" s="47"/>
      <c r="BD61" s="47"/>
      <c r="BE61" s="48">
        <f t="shared" si="19"/>
        <v>0</v>
      </c>
      <c r="BF61" s="40"/>
    </row>
    <row r="62" spans="1:58" ht="15.75" x14ac:dyDescent="0.25">
      <c r="A62" s="21">
        <f t="shared" si="10"/>
        <v>2</v>
      </c>
      <c r="B62" s="50"/>
      <c r="C62" s="26" t="s">
        <v>114</v>
      </c>
      <c r="D62" s="26"/>
      <c r="E62" s="26"/>
      <c r="F62" s="26"/>
      <c r="G62" s="47"/>
      <c r="H62" s="47"/>
      <c r="I62" s="48">
        <f t="shared" si="11"/>
        <v>0</v>
      </c>
      <c r="J62" s="26"/>
      <c r="K62" s="26"/>
      <c r="L62" s="26"/>
      <c r="M62" s="47"/>
      <c r="N62" s="47"/>
      <c r="O62" s="48">
        <f t="shared" si="12"/>
        <v>0</v>
      </c>
      <c r="P62" s="26"/>
      <c r="Q62" s="26"/>
      <c r="R62" s="26"/>
      <c r="S62" s="47"/>
      <c r="T62" s="47"/>
      <c r="U62" s="48">
        <f t="shared" si="13"/>
        <v>0</v>
      </c>
      <c r="V62" s="26"/>
      <c r="W62" s="26"/>
      <c r="X62" s="26"/>
      <c r="Y62" s="47"/>
      <c r="Z62" s="47"/>
      <c r="AA62" s="48">
        <f t="shared" si="14"/>
        <v>0</v>
      </c>
      <c r="AB62" s="26"/>
      <c r="AC62" s="26"/>
      <c r="AD62" s="26"/>
      <c r="AE62" s="47"/>
      <c r="AF62" s="47"/>
      <c r="AG62" s="48">
        <f t="shared" si="15"/>
        <v>0</v>
      </c>
      <c r="AH62" s="26"/>
      <c r="AI62" s="26"/>
      <c r="AJ62" s="26"/>
      <c r="AK62" s="47"/>
      <c r="AL62" s="47"/>
      <c r="AM62" s="48">
        <f t="shared" si="16"/>
        <v>0</v>
      </c>
      <c r="AN62" s="26"/>
      <c r="AO62" s="26"/>
      <c r="AP62" s="26"/>
      <c r="AQ62" s="47"/>
      <c r="AR62" s="47"/>
      <c r="AS62" s="48">
        <f t="shared" si="17"/>
        <v>0</v>
      </c>
      <c r="AT62" s="26"/>
      <c r="AU62" s="26"/>
      <c r="AV62" s="26"/>
      <c r="AW62" s="47"/>
      <c r="AX62" s="47"/>
      <c r="AY62" s="48">
        <f t="shared" si="18"/>
        <v>0</v>
      </c>
      <c r="AZ62" s="26"/>
      <c r="BA62" s="26"/>
      <c r="BB62" s="26"/>
      <c r="BC62" s="47"/>
      <c r="BD62" s="47"/>
      <c r="BE62" s="48">
        <f t="shared" si="19"/>
        <v>0</v>
      </c>
      <c r="BF62" s="40"/>
    </row>
    <row r="63" spans="1:58" ht="15.75" x14ac:dyDescent="0.25">
      <c r="A63" s="21">
        <f t="shared" si="10"/>
        <v>2</v>
      </c>
      <c r="B63" s="50"/>
      <c r="C63" s="26" t="s">
        <v>114</v>
      </c>
      <c r="D63" s="26"/>
      <c r="E63" s="26"/>
      <c r="F63" s="26"/>
      <c r="G63" s="47"/>
      <c r="H63" s="47"/>
      <c r="I63" s="48">
        <f t="shared" si="11"/>
        <v>0</v>
      </c>
      <c r="J63" s="26"/>
      <c r="K63" s="26"/>
      <c r="L63" s="26"/>
      <c r="M63" s="47"/>
      <c r="N63" s="47"/>
      <c r="O63" s="48">
        <f t="shared" si="12"/>
        <v>0</v>
      </c>
      <c r="P63" s="26"/>
      <c r="Q63" s="26"/>
      <c r="R63" s="26"/>
      <c r="S63" s="47"/>
      <c r="T63" s="47"/>
      <c r="U63" s="48">
        <f t="shared" si="13"/>
        <v>0</v>
      </c>
      <c r="V63" s="26"/>
      <c r="W63" s="26"/>
      <c r="X63" s="26"/>
      <c r="Y63" s="47"/>
      <c r="Z63" s="47"/>
      <c r="AA63" s="48">
        <f t="shared" si="14"/>
        <v>0</v>
      </c>
      <c r="AB63" s="26"/>
      <c r="AC63" s="26"/>
      <c r="AD63" s="26"/>
      <c r="AE63" s="47"/>
      <c r="AF63" s="47"/>
      <c r="AG63" s="48">
        <f t="shared" si="15"/>
        <v>0</v>
      </c>
      <c r="AH63" s="26"/>
      <c r="AI63" s="26"/>
      <c r="AJ63" s="26"/>
      <c r="AK63" s="47"/>
      <c r="AL63" s="47"/>
      <c r="AM63" s="48">
        <f t="shared" si="16"/>
        <v>0</v>
      </c>
      <c r="AN63" s="26"/>
      <c r="AO63" s="26"/>
      <c r="AP63" s="26"/>
      <c r="AQ63" s="47"/>
      <c r="AR63" s="47"/>
      <c r="AS63" s="48">
        <f t="shared" si="17"/>
        <v>0</v>
      </c>
      <c r="AT63" s="26"/>
      <c r="AU63" s="26"/>
      <c r="AV63" s="26"/>
      <c r="AW63" s="47"/>
      <c r="AX63" s="47"/>
      <c r="AY63" s="48">
        <f t="shared" si="18"/>
        <v>0</v>
      </c>
      <c r="AZ63" s="26"/>
      <c r="BA63" s="26"/>
      <c r="BB63" s="26"/>
      <c r="BC63" s="47"/>
      <c r="BD63" s="47"/>
      <c r="BE63" s="48">
        <f t="shared" si="19"/>
        <v>0</v>
      </c>
      <c r="BF63" s="67"/>
    </row>
    <row r="64" spans="1:58" ht="15.75" x14ac:dyDescent="0.25">
      <c r="A64" s="21">
        <f t="shared" si="10"/>
        <v>2</v>
      </c>
      <c r="B64" s="50"/>
      <c r="C64" s="26" t="s">
        <v>114</v>
      </c>
      <c r="D64" s="26"/>
      <c r="E64" s="26"/>
      <c r="F64" s="26"/>
      <c r="G64" s="47"/>
      <c r="H64" s="47"/>
      <c r="I64" s="48">
        <f t="shared" si="11"/>
        <v>0</v>
      </c>
      <c r="J64" s="26"/>
      <c r="K64" s="26"/>
      <c r="L64" s="26"/>
      <c r="M64" s="47"/>
      <c r="N64" s="47"/>
      <c r="O64" s="48">
        <f t="shared" si="12"/>
        <v>0</v>
      </c>
      <c r="P64" s="26"/>
      <c r="Q64" s="26"/>
      <c r="R64" s="26"/>
      <c r="S64" s="47"/>
      <c r="T64" s="47"/>
      <c r="U64" s="48">
        <f t="shared" si="13"/>
        <v>0</v>
      </c>
      <c r="V64" s="26"/>
      <c r="W64" s="26"/>
      <c r="X64" s="26"/>
      <c r="Y64" s="47"/>
      <c r="Z64" s="47"/>
      <c r="AA64" s="48">
        <f t="shared" si="14"/>
        <v>0</v>
      </c>
      <c r="AB64" s="26"/>
      <c r="AC64" s="26"/>
      <c r="AD64" s="26"/>
      <c r="AE64" s="47"/>
      <c r="AF64" s="47"/>
      <c r="AG64" s="48">
        <f t="shared" si="15"/>
        <v>0</v>
      </c>
      <c r="AH64" s="26"/>
      <c r="AI64" s="26"/>
      <c r="AJ64" s="26"/>
      <c r="AK64" s="47"/>
      <c r="AL64" s="47"/>
      <c r="AM64" s="48">
        <f t="shared" si="16"/>
        <v>0</v>
      </c>
      <c r="AN64" s="26"/>
      <c r="AO64" s="26"/>
      <c r="AP64" s="26"/>
      <c r="AQ64" s="47"/>
      <c r="AR64" s="47"/>
      <c r="AS64" s="48">
        <f t="shared" si="17"/>
        <v>0</v>
      </c>
      <c r="AT64" s="26"/>
      <c r="AU64" s="26"/>
      <c r="AV64" s="26"/>
      <c r="AW64" s="47"/>
      <c r="AX64" s="47"/>
      <c r="AY64" s="48">
        <f t="shared" si="18"/>
        <v>0</v>
      </c>
      <c r="AZ64" s="26"/>
      <c r="BA64" s="26"/>
      <c r="BB64" s="26"/>
      <c r="BC64" s="47"/>
      <c r="BD64" s="47"/>
      <c r="BE64" s="48">
        <f t="shared" si="19"/>
        <v>0</v>
      </c>
      <c r="BF64" s="26"/>
    </row>
    <row r="65" spans="1:58" ht="15.75" x14ac:dyDescent="0.25">
      <c r="A65" s="21">
        <f t="shared" si="10"/>
        <v>2</v>
      </c>
      <c r="B65" s="55"/>
      <c r="C65" s="56"/>
      <c r="D65" s="59"/>
      <c r="E65" s="58"/>
      <c r="F65" s="58"/>
      <c r="G65" s="58"/>
      <c r="H65" s="58"/>
      <c r="I65" s="58">
        <f>SUM(I37:I64)</f>
        <v>3</v>
      </c>
      <c r="J65" s="58"/>
      <c r="K65" s="58"/>
      <c r="L65" s="58"/>
      <c r="M65" s="58"/>
      <c r="N65" s="58"/>
      <c r="O65" s="58">
        <f>SUM(O37:O64)</f>
        <v>2</v>
      </c>
      <c r="P65" s="58"/>
      <c r="Q65" s="58"/>
      <c r="R65" s="58"/>
      <c r="S65" s="58"/>
      <c r="T65" s="58"/>
      <c r="U65" s="58">
        <f>SUM(U37:U64)</f>
        <v>6</v>
      </c>
      <c r="V65" s="58"/>
      <c r="W65" s="58"/>
      <c r="X65" s="58"/>
      <c r="Y65" s="58"/>
      <c r="Z65" s="58"/>
      <c r="AA65" s="58">
        <f>SUM(AA37:AA64)</f>
        <v>4</v>
      </c>
      <c r="AB65" s="58"/>
      <c r="AC65" s="58"/>
      <c r="AD65" s="58"/>
      <c r="AE65" s="58"/>
      <c r="AF65" s="58"/>
      <c r="AG65" s="58">
        <f>SUM(AG37:AG64)</f>
        <v>1</v>
      </c>
      <c r="AH65" s="58"/>
      <c r="AI65" s="58"/>
      <c r="AJ65" s="58"/>
      <c r="AK65" s="58"/>
      <c r="AL65" s="58"/>
      <c r="AM65" s="58">
        <f>SUM(AM37:AM64)</f>
        <v>4</v>
      </c>
      <c r="AN65" s="58"/>
      <c r="AO65" s="58"/>
      <c r="AP65" s="58"/>
      <c r="AQ65" s="58"/>
      <c r="AR65" s="58"/>
      <c r="AS65" s="58">
        <f>SUM(AS37:AS64)</f>
        <v>3</v>
      </c>
      <c r="AT65" s="58"/>
      <c r="AU65" s="58"/>
      <c r="AV65" s="58"/>
      <c r="AW65" s="58"/>
      <c r="AX65" s="58"/>
      <c r="AY65" s="58">
        <f>SUM(AY37:AY64)</f>
        <v>6</v>
      </c>
      <c r="AZ65" s="58"/>
      <c r="BA65" s="58"/>
      <c r="BB65" s="58"/>
      <c r="BC65" s="58"/>
      <c r="BD65" s="58"/>
      <c r="BE65" s="58">
        <f>SUM(BE37:BE64)</f>
        <v>9</v>
      </c>
      <c r="BF65" s="58">
        <f>COUNTIF(BF37:BF64,"*")</f>
        <v>6</v>
      </c>
    </row>
    <row r="66" spans="1:58" ht="15.75" x14ac:dyDescent="0.25">
      <c r="A66" s="21">
        <f t="shared" si="10"/>
        <v>3</v>
      </c>
      <c r="B66" s="80" t="str">
        <f>"Буква (или иное название) класса "&amp;A66&amp;":"</f>
        <v>Буква (или иное название) класса 3:</v>
      </c>
      <c r="C66" s="90"/>
      <c r="D66" s="85" t="s">
        <v>86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1"/>
      <c r="BF66" s="64"/>
    </row>
    <row r="67" spans="1:58" ht="15.75" x14ac:dyDescent="0.25">
      <c r="A67" s="21">
        <f t="shared" si="10"/>
        <v>3</v>
      </c>
      <c r="B67" s="26" t="s">
        <v>72</v>
      </c>
      <c r="C67" s="41" t="s">
        <v>114</v>
      </c>
      <c r="D67" s="26"/>
      <c r="E67" s="26" t="s">
        <v>49</v>
      </c>
      <c r="F67" s="26"/>
      <c r="G67" s="47"/>
      <c r="H67" s="47"/>
      <c r="I67" s="48">
        <f t="shared" ref="I67:I94" si="20">COUNTA(D67:H67)</f>
        <v>1</v>
      </c>
      <c r="J67" s="26"/>
      <c r="K67" s="26"/>
      <c r="L67" s="26"/>
      <c r="M67" s="47"/>
      <c r="N67" s="47"/>
      <c r="O67" s="48">
        <f t="shared" ref="O67:O94" si="21">COUNTA(J67:N67)</f>
        <v>0</v>
      </c>
      <c r="P67" s="26"/>
      <c r="Q67" s="26" t="s">
        <v>49</v>
      </c>
      <c r="R67" s="26"/>
      <c r="S67" s="47"/>
      <c r="T67" s="47"/>
      <c r="U67" s="48">
        <f t="shared" ref="U67:U94" si="22">COUNTA(P67:T67)</f>
        <v>1</v>
      </c>
      <c r="V67" s="26"/>
      <c r="W67" s="26"/>
      <c r="X67" s="26"/>
      <c r="Y67" s="47" t="s">
        <v>49</v>
      </c>
      <c r="Z67" s="47"/>
      <c r="AA67" s="48">
        <f t="shared" ref="AA67:AA94" si="23">COUNTA(V67:Z67)</f>
        <v>1</v>
      </c>
      <c r="AB67" s="26"/>
      <c r="AC67" s="26"/>
      <c r="AD67" s="26"/>
      <c r="AE67" s="47" t="s">
        <v>49</v>
      </c>
      <c r="AF67" s="47"/>
      <c r="AG67" s="48">
        <f t="shared" ref="AG67:AG94" si="24">COUNTA(AB67:AF67)</f>
        <v>1</v>
      </c>
      <c r="AH67" s="26"/>
      <c r="AI67" s="26"/>
      <c r="AJ67" s="26"/>
      <c r="AK67" s="47"/>
      <c r="AL67" s="47"/>
      <c r="AM67" s="48">
        <f t="shared" ref="AM67:AM94" si="25">COUNTA(AH67:AL67)</f>
        <v>0</v>
      </c>
      <c r="AN67" s="26"/>
      <c r="AO67" s="26"/>
      <c r="AP67" s="26" t="s">
        <v>49</v>
      </c>
      <c r="AQ67" s="47"/>
      <c r="AR67" s="47"/>
      <c r="AS67" s="48">
        <f t="shared" ref="AS67:AS94" si="26">COUNTA(AN67:AR67)</f>
        <v>1</v>
      </c>
      <c r="AT67" s="26"/>
      <c r="AU67" s="26"/>
      <c r="AV67" s="26" t="s">
        <v>47</v>
      </c>
      <c r="AW67" s="47"/>
      <c r="AX67" s="47"/>
      <c r="AY67" s="48">
        <f t="shared" ref="AY67:AY94" si="27">COUNTA(AT67:AX67)</f>
        <v>1</v>
      </c>
      <c r="AZ67" s="26"/>
      <c r="BA67" s="26"/>
      <c r="BB67" s="26"/>
      <c r="BC67" s="47" t="s">
        <v>49</v>
      </c>
      <c r="BD67" s="49"/>
      <c r="BE67" s="48">
        <f t="shared" ref="BE67:BE94" si="28">COUNTA(AZ67:BD67)</f>
        <v>1</v>
      </c>
      <c r="BF67" s="40"/>
    </row>
    <row r="68" spans="1:58" ht="15.75" x14ac:dyDescent="0.25">
      <c r="A68" s="21">
        <f t="shared" si="10"/>
        <v>3</v>
      </c>
      <c r="B68" s="26" t="s">
        <v>94</v>
      </c>
      <c r="C68" s="41" t="s">
        <v>114</v>
      </c>
      <c r="D68" s="26"/>
      <c r="E68" s="26"/>
      <c r="F68" s="26"/>
      <c r="G68" s="47"/>
      <c r="H68" s="47"/>
      <c r="I68" s="48">
        <f t="shared" si="20"/>
        <v>0</v>
      </c>
      <c r="J68" s="26"/>
      <c r="K68" s="26"/>
      <c r="L68" s="26"/>
      <c r="M68" s="47"/>
      <c r="N68" s="47"/>
      <c r="O68" s="48">
        <f t="shared" si="21"/>
        <v>0</v>
      </c>
      <c r="P68" s="26"/>
      <c r="Q68" s="26"/>
      <c r="R68" s="26"/>
      <c r="S68" s="47"/>
      <c r="T68" s="47"/>
      <c r="U68" s="48">
        <f t="shared" si="22"/>
        <v>0</v>
      </c>
      <c r="V68" s="26"/>
      <c r="W68" s="26"/>
      <c r="X68" s="26"/>
      <c r="Y68" s="47"/>
      <c r="Z68" s="47"/>
      <c r="AA68" s="48">
        <f t="shared" si="23"/>
        <v>0</v>
      </c>
      <c r="AB68" s="26"/>
      <c r="AC68" s="26"/>
      <c r="AD68" s="26"/>
      <c r="AE68" s="47"/>
      <c r="AF68" s="47"/>
      <c r="AG68" s="48">
        <f t="shared" si="24"/>
        <v>0</v>
      </c>
      <c r="AH68" s="26"/>
      <c r="AI68" s="26"/>
      <c r="AJ68" s="26"/>
      <c r="AK68" s="47"/>
      <c r="AL68" s="47"/>
      <c r="AM68" s="48">
        <f t="shared" si="25"/>
        <v>0</v>
      </c>
      <c r="AN68" s="26"/>
      <c r="AO68" s="26"/>
      <c r="AP68" s="26"/>
      <c r="AQ68" s="47"/>
      <c r="AR68" s="47"/>
      <c r="AS68" s="48">
        <f t="shared" si="26"/>
        <v>0</v>
      </c>
      <c r="AT68" s="26"/>
      <c r="AU68" s="26"/>
      <c r="AV68" s="26"/>
      <c r="AW68" s="47"/>
      <c r="AX68" s="47"/>
      <c r="AY68" s="48">
        <f t="shared" si="27"/>
        <v>0</v>
      </c>
      <c r="AZ68" s="26"/>
      <c r="BA68" s="26"/>
      <c r="BB68" s="26"/>
      <c r="BC68" s="47"/>
      <c r="BD68" s="49"/>
      <c r="BE68" s="48">
        <f t="shared" si="28"/>
        <v>0</v>
      </c>
      <c r="BF68" s="40"/>
    </row>
    <row r="69" spans="1:58" ht="15.75" x14ac:dyDescent="0.25">
      <c r="A69" s="21">
        <f t="shared" si="10"/>
        <v>3</v>
      </c>
      <c r="B69" s="26" t="s">
        <v>74</v>
      </c>
      <c r="C69" s="41" t="s">
        <v>114</v>
      </c>
      <c r="D69" s="26"/>
      <c r="E69" s="26"/>
      <c r="F69" s="26"/>
      <c r="G69" s="47"/>
      <c r="H69" s="47"/>
      <c r="I69" s="48">
        <f t="shared" si="20"/>
        <v>0</v>
      </c>
      <c r="J69" s="26"/>
      <c r="K69" s="26"/>
      <c r="L69" s="26"/>
      <c r="M69" s="47"/>
      <c r="N69" s="47"/>
      <c r="O69" s="48">
        <f t="shared" si="21"/>
        <v>0</v>
      </c>
      <c r="P69" s="26"/>
      <c r="Q69" s="26"/>
      <c r="R69" s="26"/>
      <c r="S69" s="47"/>
      <c r="T69" s="47"/>
      <c r="U69" s="48">
        <f t="shared" si="22"/>
        <v>0</v>
      </c>
      <c r="V69" s="26"/>
      <c r="W69" s="26"/>
      <c r="X69" s="26"/>
      <c r="Y69" s="47"/>
      <c r="Z69" s="47"/>
      <c r="AA69" s="48">
        <f t="shared" si="23"/>
        <v>0</v>
      </c>
      <c r="AB69" s="26"/>
      <c r="AC69" s="26"/>
      <c r="AD69" s="26"/>
      <c r="AE69" s="47"/>
      <c r="AF69" s="47"/>
      <c r="AG69" s="48">
        <f t="shared" si="24"/>
        <v>0</v>
      </c>
      <c r="AH69" s="26"/>
      <c r="AI69" s="26"/>
      <c r="AJ69" s="26"/>
      <c r="AK69" s="47"/>
      <c r="AL69" s="47"/>
      <c r="AM69" s="48">
        <f t="shared" si="25"/>
        <v>0</v>
      </c>
      <c r="AN69" s="26"/>
      <c r="AO69" s="26"/>
      <c r="AP69" s="26"/>
      <c r="AQ69" s="47"/>
      <c r="AR69" s="47"/>
      <c r="AS69" s="48">
        <f t="shared" si="26"/>
        <v>0</v>
      </c>
      <c r="AT69" s="26"/>
      <c r="AU69" s="26"/>
      <c r="AV69" s="26"/>
      <c r="AW69" s="47"/>
      <c r="AX69" s="47"/>
      <c r="AY69" s="48">
        <f t="shared" si="27"/>
        <v>0</v>
      </c>
      <c r="AZ69" s="26"/>
      <c r="BA69" s="26"/>
      <c r="BB69" s="26"/>
      <c r="BC69" s="47"/>
      <c r="BD69" s="49"/>
      <c r="BE69" s="48">
        <f t="shared" si="28"/>
        <v>0</v>
      </c>
      <c r="BF69" s="40"/>
    </row>
    <row r="70" spans="1:58" ht="15.75" x14ac:dyDescent="0.25">
      <c r="A70" s="21">
        <f t="shared" si="10"/>
        <v>3</v>
      </c>
      <c r="B70" s="26" t="s">
        <v>95</v>
      </c>
      <c r="C70" s="41" t="s">
        <v>114</v>
      </c>
      <c r="D70" s="26"/>
      <c r="E70" s="26"/>
      <c r="F70" s="26"/>
      <c r="G70" s="47"/>
      <c r="H70" s="47"/>
      <c r="I70" s="48">
        <f t="shared" si="20"/>
        <v>0</v>
      </c>
      <c r="J70" s="26"/>
      <c r="K70" s="26"/>
      <c r="L70" s="26"/>
      <c r="M70" s="47"/>
      <c r="N70" s="47"/>
      <c r="O70" s="48">
        <f t="shared" si="21"/>
        <v>0</v>
      </c>
      <c r="P70" s="26"/>
      <c r="Q70" s="26"/>
      <c r="R70" s="26"/>
      <c r="S70" s="47"/>
      <c r="T70" s="47"/>
      <c r="U70" s="48">
        <f t="shared" si="22"/>
        <v>0</v>
      </c>
      <c r="V70" s="26"/>
      <c r="W70" s="26"/>
      <c r="X70" s="26"/>
      <c r="Y70" s="47"/>
      <c r="Z70" s="47"/>
      <c r="AA70" s="48">
        <f t="shared" si="23"/>
        <v>0</v>
      </c>
      <c r="AB70" s="26"/>
      <c r="AC70" s="26"/>
      <c r="AD70" s="26"/>
      <c r="AE70" s="47"/>
      <c r="AF70" s="47"/>
      <c r="AG70" s="48">
        <f t="shared" si="24"/>
        <v>0</v>
      </c>
      <c r="AH70" s="26"/>
      <c r="AI70" s="26"/>
      <c r="AJ70" s="26"/>
      <c r="AK70" s="47"/>
      <c r="AL70" s="47"/>
      <c r="AM70" s="48">
        <f t="shared" si="25"/>
        <v>0</v>
      </c>
      <c r="AN70" s="26"/>
      <c r="AO70" s="26"/>
      <c r="AP70" s="26"/>
      <c r="AQ70" s="47"/>
      <c r="AR70" s="47"/>
      <c r="AS70" s="48">
        <f t="shared" si="26"/>
        <v>0</v>
      </c>
      <c r="AT70" s="26"/>
      <c r="AU70" s="26"/>
      <c r="AV70" s="26"/>
      <c r="AW70" s="47"/>
      <c r="AX70" s="47"/>
      <c r="AY70" s="48">
        <f t="shared" si="27"/>
        <v>0</v>
      </c>
      <c r="AZ70" s="26"/>
      <c r="BA70" s="26"/>
      <c r="BB70" s="26"/>
      <c r="BC70" s="47"/>
      <c r="BD70" s="49"/>
      <c r="BE70" s="48">
        <f t="shared" si="28"/>
        <v>0</v>
      </c>
      <c r="BF70" s="40"/>
    </row>
    <row r="71" spans="1:58" ht="15.75" x14ac:dyDescent="0.25">
      <c r="A71" s="21">
        <f t="shared" si="10"/>
        <v>3</v>
      </c>
      <c r="B71" s="26" t="s">
        <v>76</v>
      </c>
      <c r="C71" s="41" t="s">
        <v>114</v>
      </c>
      <c r="D71" s="26"/>
      <c r="E71" s="26"/>
      <c r="F71" s="26"/>
      <c r="G71" s="47" t="s">
        <v>49</v>
      </c>
      <c r="H71" s="47"/>
      <c r="I71" s="48">
        <f t="shared" si="20"/>
        <v>1</v>
      </c>
      <c r="J71" s="26"/>
      <c r="K71" s="26"/>
      <c r="L71" s="26"/>
      <c r="M71" s="47"/>
      <c r="N71" s="47"/>
      <c r="O71" s="48">
        <f t="shared" si="21"/>
        <v>0</v>
      </c>
      <c r="P71" s="26"/>
      <c r="Q71" s="26"/>
      <c r="R71" s="26"/>
      <c r="S71" s="47" t="s">
        <v>49</v>
      </c>
      <c r="T71" s="47"/>
      <c r="U71" s="48">
        <f t="shared" si="22"/>
        <v>1</v>
      </c>
      <c r="V71" s="26"/>
      <c r="W71" s="26"/>
      <c r="X71" s="26"/>
      <c r="Y71" s="47"/>
      <c r="Z71" s="47"/>
      <c r="AA71" s="48">
        <f t="shared" si="23"/>
        <v>0</v>
      </c>
      <c r="AB71" s="26"/>
      <c r="AC71" s="26"/>
      <c r="AD71" s="26"/>
      <c r="AE71" s="47"/>
      <c r="AF71" s="47"/>
      <c r="AG71" s="48">
        <f t="shared" si="24"/>
        <v>0</v>
      </c>
      <c r="AH71" s="26"/>
      <c r="AI71" s="26"/>
      <c r="AJ71" s="26"/>
      <c r="AK71" s="47" t="s">
        <v>49</v>
      </c>
      <c r="AL71" s="47"/>
      <c r="AM71" s="48">
        <f t="shared" si="25"/>
        <v>1</v>
      </c>
      <c r="AN71" s="26"/>
      <c r="AO71" s="26"/>
      <c r="AP71" s="26"/>
      <c r="AQ71" s="47"/>
      <c r="AR71" s="47"/>
      <c r="AS71" s="48">
        <f t="shared" si="26"/>
        <v>0</v>
      </c>
      <c r="AT71" s="26"/>
      <c r="AU71" s="26"/>
      <c r="AV71" s="26"/>
      <c r="AW71" s="47"/>
      <c r="AX71" s="47"/>
      <c r="AY71" s="48">
        <f t="shared" si="27"/>
        <v>0</v>
      </c>
      <c r="AZ71" s="26"/>
      <c r="BA71" s="26"/>
      <c r="BB71" s="26" t="s">
        <v>49</v>
      </c>
      <c r="BC71" s="47"/>
      <c r="BD71" s="49"/>
      <c r="BE71" s="48">
        <f t="shared" si="28"/>
        <v>1</v>
      </c>
      <c r="BF71" s="40"/>
    </row>
    <row r="72" spans="1:58" ht="15.75" x14ac:dyDescent="0.25">
      <c r="A72" s="21">
        <f t="shared" si="10"/>
        <v>3</v>
      </c>
      <c r="B72" s="26" t="s">
        <v>96</v>
      </c>
      <c r="C72" s="41" t="s">
        <v>114</v>
      </c>
      <c r="D72" s="26"/>
      <c r="E72" s="26"/>
      <c r="F72" s="26"/>
      <c r="G72" s="47"/>
      <c r="H72" s="47"/>
      <c r="I72" s="48">
        <f t="shared" si="20"/>
        <v>0</v>
      </c>
      <c r="J72" s="26"/>
      <c r="K72" s="26"/>
      <c r="L72" s="26"/>
      <c r="M72" s="47"/>
      <c r="N72" s="47"/>
      <c r="O72" s="48">
        <f t="shared" si="21"/>
        <v>0</v>
      </c>
      <c r="P72" s="26"/>
      <c r="Q72" s="26"/>
      <c r="R72" s="26"/>
      <c r="S72" s="47"/>
      <c r="T72" s="47"/>
      <c r="U72" s="48">
        <f t="shared" si="22"/>
        <v>0</v>
      </c>
      <c r="V72" s="26"/>
      <c r="W72" s="26"/>
      <c r="X72" s="26"/>
      <c r="Y72" s="47"/>
      <c r="Z72" s="47"/>
      <c r="AA72" s="48">
        <f t="shared" si="23"/>
        <v>0</v>
      </c>
      <c r="AB72" s="26"/>
      <c r="AC72" s="26"/>
      <c r="AD72" s="26"/>
      <c r="AE72" s="47"/>
      <c r="AF72" s="47"/>
      <c r="AG72" s="48">
        <f t="shared" si="24"/>
        <v>0</v>
      </c>
      <c r="AH72" s="26"/>
      <c r="AI72" s="26"/>
      <c r="AJ72" s="26"/>
      <c r="AK72" s="47"/>
      <c r="AL72" s="47"/>
      <c r="AM72" s="48">
        <f t="shared" si="25"/>
        <v>0</v>
      </c>
      <c r="AN72" s="26"/>
      <c r="AO72" s="26"/>
      <c r="AP72" s="26"/>
      <c r="AQ72" s="47"/>
      <c r="AR72" s="47"/>
      <c r="AS72" s="48">
        <f t="shared" si="26"/>
        <v>0</v>
      </c>
      <c r="AT72" s="26"/>
      <c r="AU72" s="26"/>
      <c r="AV72" s="26"/>
      <c r="AW72" s="47"/>
      <c r="AX72" s="47"/>
      <c r="AY72" s="48">
        <f t="shared" si="27"/>
        <v>0</v>
      </c>
      <c r="AZ72" s="26"/>
      <c r="BA72" s="26"/>
      <c r="BB72" s="26"/>
      <c r="BC72" s="47"/>
      <c r="BD72" s="49"/>
      <c r="BE72" s="48">
        <f t="shared" si="28"/>
        <v>0</v>
      </c>
      <c r="BF72" s="40"/>
    </row>
    <row r="73" spans="1:58" ht="15.75" x14ac:dyDescent="0.25">
      <c r="A73" s="21">
        <f t="shared" si="10"/>
        <v>3</v>
      </c>
      <c r="B73" s="26" t="s">
        <v>110</v>
      </c>
      <c r="C73" s="41" t="s">
        <v>114</v>
      </c>
      <c r="D73" s="26"/>
      <c r="E73" s="26"/>
      <c r="F73" s="26" t="s">
        <v>49</v>
      </c>
      <c r="G73" s="47"/>
      <c r="H73" s="47"/>
      <c r="I73" s="48">
        <f t="shared" si="20"/>
        <v>1</v>
      </c>
      <c r="J73" s="26"/>
      <c r="K73" s="26"/>
      <c r="L73" s="26"/>
      <c r="M73" s="47"/>
      <c r="N73" s="47"/>
      <c r="O73" s="48">
        <f t="shared" si="21"/>
        <v>0</v>
      </c>
      <c r="P73" s="26"/>
      <c r="Q73" s="26" t="s">
        <v>49</v>
      </c>
      <c r="R73" s="26"/>
      <c r="S73" s="47"/>
      <c r="T73" s="47"/>
      <c r="U73" s="48">
        <f t="shared" si="22"/>
        <v>1</v>
      </c>
      <c r="V73" s="26"/>
      <c r="W73" s="26"/>
      <c r="X73" s="26" t="s">
        <v>49</v>
      </c>
      <c r="Y73" s="47"/>
      <c r="Z73" s="47"/>
      <c r="AA73" s="48">
        <f t="shared" si="23"/>
        <v>1</v>
      </c>
      <c r="AB73" s="26"/>
      <c r="AC73" s="26"/>
      <c r="AD73" s="26"/>
      <c r="AE73" s="47"/>
      <c r="AF73" s="47"/>
      <c r="AG73" s="48">
        <f t="shared" si="24"/>
        <v>0</v>
      </c>
      <c r="AH73" s="26" t="s">
        <v>49</v>
      </c>
      <c r="AI73" s="26"/>
      <c r="AJ73" s="26"/>
      <c r="AK73" s="47"/>
      <c r="AL73" s="47"/>
      <c r="AM73" s="48">
        <f t="shared" si="25"/>
        <v>1</v>
      </c>
      <c r="AN73" s="26"/>
      <c r="AO73" s="26"/>
      <c r="AP73" s="26"/>
      <c r="AQ73" s="47"/>
      <c r="AR73" s="47"/>
      <c r="AS73" s="48">
        <f t="shared" si="26"/>
        <v>0</v>
      </c>
      <c r="AT73" s="26"/>
      <c r="AU73" s="26" t="s">
        <v>49</v>
      </c>
      <c r="AV73" s="26"/>
      <c r="AW73" s="47"/>
      <c r="AX73" s="47"/>
      <c r="AY73" s="48">
        <f t="shared" si="27"/>
        <v>1</v>
      </c>
      <c r="AZ73" s="26"/>
      <c r="BA73" s="26" t="s">
        <v>47</v>
      </c>
      <c r="BB73" s="26"/>
      <c r="BC73" s="47"/>
      <c r="BD73" s="49"/>
      <c r="BE73" s="48">
        <f t="shared" si="28"/>
        <v>1</v>
      </c>
      <c r="BF73" s="40" t="s">
        <v>49</v>
      </c>
    </row>
    <row r="74" spans="1:58" ht="15.75" x14ac:dyDescent="0.25">
      <c r="A74" s="21">
        <f t="shared" si="10"/>
        <v>3</v>
      </c>
      <c r="B74" s="26" t="s">
        <v>111</v>
      </c>
      <c r="C74" s="41" t="s">
        <v>114</v>
      </c>
      <c r="D74" s="26"/>
      <c r="E74" s="26"/>
      <c r="F74" s="26"/>
      <c r="G74" s="47"/>
      <c r="H74" s="47"/>
      <c r="I74" s="48">
        <f t="shared" si="20"/>
        <v>0</v>
      </c>
      <c r="J74" s="26"/>
      <c r="K74" s="26" t="s">
        <v>49</v>
      </c>
      <c r="L74" s="26"/>
      <c r="M74" s="47"/>
      <c r="N74" s="47"/>
      <c r="O74" s="48">
        <f t="shared" si="21"/>
        <v>1</v>
      </c>
      <c r="P74" s="26"/>
      <c r="Q74" s="26"/>
      <c r="R74" s="26"/>
      <c r="S74" s="47"/>
      <c r="T74" s="47"/>
      <c r="U74" s="48">
        <f t="shared" si="22"/>
        <v>0</v>
      </c>
      <c r="V74" s="26"/>
      <c r="W74" s="26" t="s">
        <v>49</v>
      </c>
      <c r="X74" s="26"/>
      <c r="Y74" s="47"/>
      <c r="Z74" s="47"/>
      <c r="AA74" s="48">
        <f t="shared" si="23"/>
        <v>1</v>
      </c>
      <c r="AB74" s="26"/>
      <c r="AC74" s="26"/>
      <c r="AD74" s="26"/>
      <c r="AE74" s="47"/>
      <c r="AF74" s="47"/>
      <c r="AG74" s="48">
        <f t="shared" si="24"/>
        <v>0</v>
      </c>
      <c r="AH74" s="26"/>
      <c r="AI74" s="26" t="s">
        <v>49</v>
      </c>
      <c r="AJ74" s="26"/>
      <c r="AK74" s="47"/>
      <c r="AL74" s="47"/>
      <c r="AM74" s="48">
        <f t="shared" si="25"/>
        <v>1</v>
      </c>
      <c r="AN74" s="26"/>
      <c r="AO74" s="26"/>
      <c r="AP74" s="26"/>
      <c r="AQ74" s="47" t="s">
        <v>49</v>
      </c>
      <c r="AR74" s="47"/>
      <c r="AS74" s="48">
        <f t="shared" si="26"/>
        <v>1</v>
      </c>
      <c r="AT74" s="26"/>
      <c r="AU74" s="26"/>
      <c r="AV74" s="26"/>
      <c r="AW74" s="47"/>
      <c r="AX74" s="47"/>
      <c r="AY74" s="48">
        <f t="shared" si="27"/>
        <v>0</v>
      </c>
      <c r="AZ74" s="26"/>
      <c r="BA74" s="26"/>
      <c r="BB74" s="26" t="s">
        <v>49</v>
      </c>
      <c r="BC74" s="47"/>
      <c r="BD74" s="49"/>
      <c r="BE74" s="48">
        <f t="shared" si="28"/>
        <v>1</v>
      </c>
      <c r="BF74" s="40" t="s">
        <v>49</v>
      </c>
    </row>
    <row r="75" spans="1:58" ht="15.75" x14ac:dyDescent="0.25">
      <c r="A75" s="21">
        <f t="shared" si="10"/>
        <v>3</v>
      </c>
      <c r="B75" s="26" t="s">
        <v>112</v>
      </c>
      <c r="C75" s="41" t="s">
        <v>114</v>
      </c>
      <c r="D75" s="26"/>
      <c r="E75" s="26"/>
      <c r="F75" s="26"/>
      <c r="G75" s="47"/>
      <c r="H75" s="47"/>
      <c r="I75" s="48">
        <f t="shared" si="20"/>
        <v>0</v>
      </c>
      <c r="J75" s="26"/>
      <c r="K75" s="26"/>
      <c r="L75" s="26"/>
      <c r="M75" s="47"/>
      <c r="N75" s="47"/>
      <c r="O75" s="48">
        <f t="shared" si="21"/>
        <v>0</v>
      </c>
      <c r="P75" s="26"/>
      <c r="Q75" s="26"/>
      <c r="R75" s="26"/>
      <c r="S75" s="47"/>
      <c r="T75" s="47"/>
      <c r="U75" s="48">
        <f t="shared" si="22"/>
        <v>0</v>
      </c>
      <c r="V75" s="26" t="s">
        <v>49</v>
      </c>
      <c r="W75" s="26"/>
      <c r="X75" s="26"/>
      <c r="Y75" s="47"/>
      <c r="Z75" s="47"/>
      <c r="AA75" s="48">
        <f t="shared" si="23"/>
        <v>1</v>
      </c>
      <c r="AB75" s="26"/>
      <c r="AC75" s="26"/>
      <c r="AD75" s="26"/>
      <c r="AE75" s="47"/>
      <c r="AF75" s="47"/>
      <c r="AG75" s="48">
        <f t="shared" si="24"/>
        <v>0</v>
      </c>
      <c r="AH75" s="26"/>
      <c r="AI75" s="26"/>
      <c r="AJ75" s="26"/>
      <c r="AK75" s="47"/>
      <c r="AL75" s="47"/>
      <c r="AM75" s="48">
        <f t="shared" si="25"/>
        <v>0</v>
      </c>
      <c r="AN75" s="26"/>
      <c r="AO75" s="26"/>
      <c r="AP75" s="26"/>
      <c r="AQ75" s="47"/>
      <c r="AR75" s="47"/>
      <c r="AS75" s="48">
        <f t="shared" si="26"/>
        <v>0</v>
      </c>
      <c r="AT75" s="26"/>
      <c r="AU75" s="26"/>
      <c r="AV75" s="26"/>
      <c r="AW75" s="47"/>
      <c r="AX75" s="47"/>
      <c r="AY75" s="48">
        <f t="shared" si="27"/>
        <v>0</v>
      </c>
      <c r="AZ75" s="26"/>
      <c r="BA75" s="26" t="s">
        <v>49</v>
      </c>
      <c r="BB75" s="26"/>
      <c r="BC75" s="47"/>
      <c r="BD75" s="49"/>
      <c r="BE75" s="48">
        <f t="shared" si="28"/>
        <v>1</v>
      </c>
      <c r="BF75" s="40" t="s">
        <v>49</v>
      </c>
    </row>
    <row r="76" spans="1:58" ht="15.75" x14ac:dyDescent="0.25">
      <c r="A76" s="21">
        <f t="shared" si="10"/>
        <v>3</v>
      </c>
      <c r="B76" s="26" t="s">
        <v>97</v>
      </c>
      <c r="C76" s="41" t="s">
        <v>114</v>
      </c>
      <c r="D76" s="26"/>
      <c r="E76" s="26"/>
      <c r="F76" s="26"/>
      <c r="G76" s="47"/>
      <c r="H76" s="47"/>
      <c r="I76" s="48">
        <f t="shared" si="20"/>
        <v>0</v>
      </c>
      <c r="J76" s="26"/>
      <c r="K76" s="26"/>
      <c r="L76" s="26"/>
      <c r="M76" s="47"/>
      <c r="N76" s="47"/>
      <c r="O76" s="48">
        <f t="shared" si="21"/>
        <v>0</v>
      </c>
      <c r="P76" s="26"/>
      <c r="Q76" s="26"/>
      <c r="R76" s="26"/>
      <c r="S76" s="47"/>
      <c r="T76" s="47" t="s">
        <v>49</v>
      </c>
      <c r="U76" s="48">
        <f t="shared" si="22"/>
        <v>1</v>
      </c>
      <c r="V76" s="26"/>
      <c r="W76" s="26"/>
      <c r="X76" s="26"/>
      <c r="Y76" s="47"/>
      <c r="Z76" s="47"/>
      <c r="AA76" s="48">
        <f t="shared" si="23"/>
        <v>0</v>
      </c>
      <c r="AB76" s="26"/>
      <c r="AC76" s="26"/>
      <c r="AD76" s="26"/>
      <c r="AE76" s="47"/>
      <c r="AF76" s="47"/>
      <c r="AG76" s="48">
        <f t="shared" si="24"/>
        <v>0</v>
      </c>
      <c r="AH76" s="26"/>
      <c r="AI76" s="26"/>
      <c r="AJ76" s="26"/>
      <c r="AK76" s="47"/>
      <c r="AL76" s="47"/>
      <c r="AM76" s="48">
        <f t="shared" si="25"/>
        <v>0</v>
      </c>
      <c r="AN76" s="26"/>
      <c r="AO76" s="26"/>
      <c r="AP76" s="26"/>
      <c r="AQ76" s="47"/>
      <c r="AR76" s="47"/>
      <c r="AS76" s="48">
        <f t="shared" si="26"/>
        <v>0</v>
      </c>
      <c r="AT76" s="26"/>
      <c r="AU76" s="26"/>
      <c r="AV76" s="26"/>
      <c r="AW76" s="47" t="s">
        <v>47</v>
      </c>
      <c r="AX76" s="47"/>
      <c r="AY76" s="48">
        <f t="shared" si="27"/>
        <v>1</v>
      </c>
      <c r="AZ76" s="26"/>
      <c r="BA76" s="26"/>
      <c r="BB76" s="26"/>
      <c r="BC76" s="47"/>
      <c r="BD76" s="49"/>
      <c r="BE76" s="48">
        <f t="shared" si="28"/>
        <v>0</v>
      </c>
      <c r="BF76" s="40"/>
    </row>
    <row r="77" spans="1:58" ht="15.75" x14ac:dyDescent="0.25">
      <c r="A77" s="21">
        <f t="shared" si="10"/>
        <v>3</v>
      </c>
      <c r="B77" s="26" t="s">
        <v>98</v>
      </c>
      <c r="C77" s="41" t="s">
        <v>114</v>
      </c>
      <c r="D77" s="26"/>
      <c r="E77" s="26"/>
      <c r="F77" s="26"/>
      <c r="G77" s="47"/>
      <c r="H77" s="47"/>
      <c r="I77" s="48">
        <f t="shared" si="20"/>
        <v>0</v>
      </c>
      <c r="J77" s="26"/>
      <c r="K77" s="26"/>
      <c r="L77" s="26"/>
      <c r="M77" s="47" t="s">
        <v>49</v>
      </c>
      <c r="N77" s="47"/>
      <c r="O77" s="48">
        <f t="shared" si="21"/>
        <v>1</v>
      </c>
      <c r="P77" s="26"/>
      <c r="Q77" s="26"/>
      <c r="R77" s="26"/>
      <c r="S77" s="47"/>
      <c r="T77" s="47"/>
      <c r="U77" s="48">
        <f t="shared" si="22"/>
        <v>0</v>
      </c>
      <c r="V77" s="26"/>
      <c r="W77" s="26"/>
      <c r="X77" s="26"/>
      <c r="Y77" s="47"/>
      <c r="Z77" s="47"/>
      <c r="AA77" s="48">
        <f t="shared" si="23"/>
        <v>0</v>
      </c>
      <c r="AB77" s="26"/>
      <c r="AC77" s="26"/>
      <c r="AD77" s="26"/>
      <c r="AE77" s="47"/>
      <c r="AF77" s="47"/>
      <c r="AG77" s="48">
        <f t="shared" si="24"/>
        <v>0</v>
      </c>
      <c r="AH77" s="26"/>
      <c r="AI77" s="26"/>
      <c r="AJ77" s="26"/>
      <c r="AK77" s="47"/>
      <c r="AL77" s="47"/>
      <c r="AM77" s="48">
        <f t="shared" si="25"/>
        <v>0</v>
      </c>
      <c r="AN77" s="26"/>
      <c r="AO77" s="26"/>
      <c r="AP77" s="26"/>
      <c r="AQ77" s="47"/>
      <c r="AR77" s="47"/>
      <c r="AS77" s="48">
        <f t="shared" si="26"/>
        <v>0</v>
      </c>
      <c r="AT77" s="26"/>
      <c r="AU77" s="26"/>
      <c r="AV77" s="26"/>
      <c r="AW77" s="47"/>
      <c r="AX77" s="47"/>
      <c r="AY77" s="48">
        <f t="shared" si="27"/>
        <v>0</v>
      </c>
      <c r="AZ77" s="26"/>
      <c r="BA77" s="26"/>
      <c r="BB77" s="26"/>
      <c r="BC77" s="47"/>
      <c r="BD77" s="49"/>
      <c r="BE77" s="48">
        <f t="shared" si="28"/>
        <v>0</v>
      </c>
      <c r="BF77" s="40"/>
    </row>
    <row r="78" spans="1:58" ht="15.75" x14ac:dyDescent="0.25">
      <c r="A78" s="21">
        <f t="shared" si="10"/>
        <v>3</v>
      </c>
      <c r="B78" s="26" t="s">
        <v>107</v>
      </c>
      <c r="C78" s="41" t="s">
        <v>114</v>
      </c>
      <c r="D78" s="26"/>
      <c r="E78" s="26"/>
      <c r="F78" s="26"/>
      <c r="G78" s="47"/>
      <c r="H78" s="47"/>
      <c r="I78" s="48">
        <f t="shared" si="20"/>
        <v>0</v>
      </c>
      <c r="J78" s="26"/>
      <c r="K78" s="26"/>
      <c r="L78" s="26"/>
      <c r="M78" s="47"/>
      <c r="N78" s="47"/>
      <c r="O78" s="48">
        <f t="shared" si="21"/>
        <v>0</v>
      </c>
      <c r="P78" s="26"/>
      <c r="Q78" s="26"/>
      <c r="R78" s="26"/>
      <c r="S78" s="47"/>
      <c r="T78" s="47"/>
      <c r="U78" s="48">
        <f t="shared" si="22"/>
        <v>0</v>
      </c>
      <c r="V78" s="26"/>
      <c r="W78" s="26"/>
      <c r="X78" s="26"/>
      <c r="Y78" s="47"/>
      <c r="Z78" s="47"/>
      <c r="AA78" s="48">
        <f t="shared" si="23"/>
        <v>0</v>
      </c>
      <c r="AB78" s="26"/>
      <c r="AC78" s="26"/>
      <c r="AD78" s="26"/>
      <c r="AE78" s="47"/>
      <c r="AF78" s="47"/>
      <c r="AG78" s="48">
        <f t="shared" si="24"/>
        <v>0</v>
      </c>
      <c r="AH78" s="26"/>
      <c r="AI78" s="26"/>
      <c r="AJ78" s="26"/>
      <c r="AK78" s="47"/>
      <c r="AL78" s="47"/>
      <c r="AM78" s="48">
        <f t="shared" si="25"/>
        <v>0</v>
      </c>
      <c r="AN78" s="26"/>
      <c r="AO78" s="26"/>
      <c r="AP78" s="26"/>
      <c r="AQ78" s="47"/>
      <c r="AR78" s="47"/>
      <c r="AS78" s="48">
        <f t="shared" si="26"/>
        <v>0</v>
      </c>
      <c r="AT78" s="26"/>
      <c r="AU78" s="26"/>
      <c r="AV78" s="26"/>
      <c r="AW78" s="47"/>
      <c r="AX78" s="47" t="s">
        <v>47</v>
      </c>
      <c r="AY78" s="48">
        <f t="shared" si="27"/>
        <v>1</v>
      </c>
      <c r="AZ78" s="26"/>
      <c r="BA78" s="26"/>
      <c r="BB78" s="26"/>
      <c r="BC78" s="47"/>
      <c r="BD78" s="49"/>
      <c r="BE78" s="48">
        <f t="shared" si="28"/>
        <v>0</v>
      </c>
      <c r="BF78" s="40"/>
    </row>
    <row r="79" spans="1:58" ht="15.75" x14ac:dyDescent="0.25">
      <c r="A79" s="21">
        <f t="shared" si="10"/>
        <v>3</v>
      </c>
      <c r="B79" s="26" t="s">
        <v>115</v>
      </c>
      <c r="C79" s="41" t="s">
        <v>114</v>
      </c>
      <c r="D79" s="26"/>
      <c r="E79" s="26"/>
      <c r="F79" s="26"/>
      <c r="G79" s="47"/>
      <c r="H79" s="47"/>
      <c r="I79" s="48">
        <f t="shared" si="20"/>
        <v>0</v>
      </c>
      <c r="J79" s="26"/>
      <c r="K79" s="26"/>
      <c r="L79" s="26"/>
      <c r="M79" s="47"/>
      <c r="N79" s="47"/>
      <c r="O79" s="48">
        <f t="shared" si="21"/>
        <v>0</v>
      </c>
      <c r="P79" s="26"/>
      <c r="Q79" s="26"/>
      <c r="R79" s="26"/>
      <c r="S79" s="47"/>
      <c r="T79" s="47"/>
      <c r="U79" s="48">
        <f t="shared" si="22"/>
        <v>0</v>
      </c>
      <c r="V79" s="26"/>
      <c r="W79" s="26"/>
      <c r="X79" s="26"/>
      <c r="Y79" s="47"/>
      <c r="Z79" s="47"/>
      <c r="AA79" s="48">
        <f t="shared" si="23"/>
        <v>0</v>
      </c>
      <c r="AB79" s="26"/>
      <c r="AC79" s="26"/>
      <c r="AD79" s="26"/>
      <c r="AE79" s="47"/>
      <c r="AF79" s="47"/>
      <c r="AG79" s="48">
        <f t="shared" si="24"/>
        <v>0</v>
      </c>
      <c r="AH79" s="26"/>
      <c r="AI79" s="26"/>
      <c r="AJ79" s="26"/>
      <c r="AK79" s="47"/>
      <c r="AL79" s="47"/>
      <c r="AM79" s="48">
        <f t="shared" si="25"/>
        <v>0</v>
      </c>
      <c r="AN79" s="26"/>
      <c r="AO79" s="26"/>
      <c r="AP79" s="26"/>
      <c r="AQ79" s="47"/>
      <c r="AR79" s="47"/>
      <c r="AS79" s="48">
        <f t="shared" si="26"/>
        <v>0</v>
      </c>
      <c r="AT79" s="26"/>
      <c r="AU79" s="26"/>
      <c r="AV79" s="26" t="s">
        <v>47</v>
      </c>
      <c r="AW79" s="47"/>
      <c r="AX79" s="47"/>
      <c r="AY79" s="48">
        <f t="shared" si="27"/>
        <v>1</v>
      </c>
      <c r="AZ79" s="26"/>
      <c r="BA79" s="26"/>
      <c r="BB79" s="26"/>
      <c r="BC79" s="47"/>
      <c r="BD79" s="49"/>
      <c r="BE79" s="48">
        <f t="shared" si="28"/>
        <v>0</v>
      </c>
      <c r="BF79" s="40"/>
    </row>
    <row r="80" spans="1:58" ht="15.75" x14ac:dyDescent="0.25">
      <c r="A80" s="21">
        <f t="shared" si="10"/>
        <v>3</v>
      </c>
      <c r="B80" s="26" t="s">
        <v>100</v>
      </c>
      <c r="C80" s="41" t="s">
        <v>114</v>
      </c>
      <c r="D80" s="26"/>
      <c r="E80" s="26"/>
      <c r="F80" s="26"/>
      <c r="G80" s="47"/>
      <c r="H80" s="47"/>
      <c r="I80" s="48">
        <f t="shared" si="20"/>
        <v>0</v>
      </c>
      <c r="J80" s="26"/>
      <c r="K80" s="26"/>
      <c r="L80" s="26"/>
      <c r="M80" s="47"/>
      <c r="N80" s="47"/>
      <c r="O80" s="48">
        <f t="shared" si="21"/>
        <v>0</v>
      </c>
      <c r="P80" s="26"/>
      <c r="Q80" s="26"/>
      <c r="R80" s="26"/>
      <c r="S80" s="47"/>
      <c r="T80" s="47"/>
      <c r="U80" s="48">
        <f t="shared" si="22"/>
        <v>0</v>
      </c>
      <c r="V80" s="26"/>
      <c r="W80" s="26"/>
      <c r="X80" s="26"/>
      <c r="Y80" s="47"/>
      <c r="Z80" s="47"/>
      <c r="AA80" s="48">
        <f t="shared" si="23"/>
        <v>0</v>
      </c>
      <c r="AB80" s="26"/>
      <c r="AC80" s="26"/>
      <c r="AD80" s="26"/>
      <c r="AE80" s="47"/>
      <c r="AF80" s="47"/>
      <c r="AG80" s="48">
        <f t="shared" si="24"/>
        <v>0</v>
      </c>
      <c r="AH80" s="26"/>
      <c r="AI80" s="26"/>
      <c r="AJ80" s="26"/>
      <c r="AK80" s="47"/>
      <c r="AL80" s="47"/>
      <c r="AM80" s="48">
        <f t="shared" si="25"/>
        <v>0</v>
      </c>
      <c r="AN80" s="26"/>
      <c r="AO80" s="26"/>
      <c r="AP80" s="26"/>
      <c r="AQ80" s="47"/>
      <c r="AR80" s="47"/>
      <c r="AS80" s="48">
        <f t="shared" si="26"/>
        <v>0</v>
      </c>
      <c r="AT80" s="26"/>
      <c r="AU80" s="26"/>
      <c r="AV80" s="26"/>
      <c r="AW80" s="47"/>
      <c r="AX80" s="47" t="s">
        <v>47</v>
      </c>
      <c r="AY80" s="48">
        <f t="shared" si="27"/>
        <v>1</v>
      </c>
      <c r="AZ80" s="26"/>
      <c r="BA80" s="26"/>
      <c r="BB80" s="26"/>
      <c r="BC80" s="47"/>
      <c r="BD80" s="49"/>
      <c r="BE80" s="48">
        <f t="shared" si="28"/>
        <v>0</v>
      </c>
      <c r="BF80" s="40" t="s">
        <v>49</v>
      </c>
    </row>
    <row r="81" spans="1:58" ht="15.75" x14ac:dyDescent="0.25">
      <c r="A81" s="21">
        <f t="shared" si="10"/>
        <v>3</v>
      </c>
      <c r="B81" s="26" t="s">
        <v>101</v>
      </c>
      <c r="C81" s="41" t="s">
        <v>114</v>
      </c>
      <c r="D81" s="26"/>
      <c r="E81" s="26"/>
      <c r="F81" s="26"/>
      <c r="G81" s="47"/>
      <c r="H81" s="47"/>
      <c r="I81" s="48">
        <f t="shared" si="20"/>
        <v>0</v>
      </c>
      <c r="J81" s="26"/>
      <c r="K81" s="26"/>
      <c r="L81" s="26"/>
      <c r="M81" s="47"/>
      <c r="N81" s="47"/>
      <c r="O81" s="48">
        <f t="shared" si="21"/>
        <v>0</v>
      </c>
      <c r="P81" s="26"/>
      <c r="Q81" s="26"/>
      <c r="R81" s="26"/>
      <c r="S81" s="47" t="s">
        <v>49</v>
      </c>
      <c r="T81" s="47"/>
      <c r="U81" s="48">
        <f t="shared" si="22"/>
        <v>1</v>
      </c>
      <c r="V81" s="26"/>
      <c r="W81" s="26"/>
      <c r="X81" s="26"/>
      <c r="Y81" s="47"/>
      <c r="Z81" s="47"/>
      <c r="AA81" s="48">
        <f t="shared" si="23"/>
        <v>0</v>
      </c>
      <c r="AB81" s="26"/>
      <c r="AC81" s="26"/>
      <c r="AD81" s="26"/>
      <c r="AE81" s="47"/>
      <c r="AF81" s="47"/>
      <c r="AG81" s="48">
        <f t="shared" si="24"/>
        <v>0</v>
      </c>
      <c r="AH81" s="26"/>
      <c r="AI81" s="26"/>
      <c r="AJ81" s="26"/>
      <c r="AK81" s="47" t="s">
        <v>49</v>
      </c>
      <c r="AL81" s="47"/>
      <c r="AM81" s="48">
        <f t="shared" si="25"/>
        <v>1</v>
      </c>
      <c r="AN81" s="26"/>
      <c r="AO81" s="26"/>
      <c r="AP81" s="26"/>
      <c r="AQ81" s="47"/>
      <c r="AR81" s="47"/>
      <c r="AS81" s="48">
        <f t="shared" si="26"/>
        <v>0</v>
      </c>
      <c r="AT81" s="26"/>
      <c r="AU81" s="26"/>
      <c r="AV81" s="26"/>
      <c r="AW81" s="47"/>
      <c r="AX81" s="47" t="s">
        <v>47</v>
      </c>
      <c r="AY81" s="48">
        <f t="shared" si="27"/>
        <v>1</v>
      </c>
      <c r="AZ81" s="26" t="s">
        <v>47</v>
      </c>
      <c r="BA81" s="26"/>
      <c r="BB81" s="26"/>
      <c r="BC81" s="47"/>
      <c r="BD81" s="49"/>
      <c r="BE81" s="48">
        <f t="shared" si="28"/>
        <v>1</v>
      </c>
      <c r="BF81" s="40" t="s">
        <v>49</v>
      </c>
    </row>
    <row r="82" spans="1:58" ht="15.75" x14ac:dyDescent="0.25">
      <c r="A82" s="21">
        <f t="shared" si="10"/>
        <v>3</v>
      </c>
      <c r="B82" s="26" t="s">
        <v>102</v>
      </c>
      <c r="C82" s="41" t="s">
        <v>114</v>
      </c>
      <c r="D82" s="26"/>
      <c r="E82" s="26"/>
      <c r="F82" s="26"/>
      <c r="G82" s="47"/>
      <c r="H82" s="47"/>
      <c r="I82" s="48">
        <f t="shared" si="20"/>
        <v>0</v>
      </c>
      <c r="J82" s="26"/>
      <c r="K82" s="26"/>
      <c r="L82" s="26"/>
      <c r="M82" s="47"/>
      <c r="N82" s="47"/>
      <c r="O82" s="48">
        <f t="shared" si="21"/>
        <v>0</v>
      </c>
      <c r="P82" s="26"/>
      <c r="Q82" s="26"/>
      <c r="R82" s="26" t="s">
        <v>49</v>
      </c>
      <c r="S82" s="47"/>
      <c r="T82" s="47"/>
      <c r="U82" s="48">
        <f t="shared" si="22"/>
        <v>1</v>
      </c>
      <c r="V82" s="26"/>
      <c r="W82" s="26"/>
      <c r="X82" s="26"/>
      <c r="Y82" s="47"/>
      <c r="Z82" s="47"/>
      <c r="AA82" s="48">
        <f t="shared" si="23"/>
        <v>0</v>
      </c>
      <c r="AB82" s="26"/>
      <c r="AC82" s="26"/>
      <c r="AD82" s="26"/>
      <c r="AE82" s="47"/>
      <c r="AF82" s="47"/>
      <c r="AG82" s="48">
        <f t="shared" si="24"/>
        <v>0</v>
      </c>
      <c r="AH82" s="26"/>
      <c r="AI82" s="26"/>
      <c r="AJ82" s="26"/>
      <c r="AK82" s="47"/>
      <c r="AL82" s="47"/>
      <c r="AM82" s="48">
        <f t="shared" si="25"/>
        <v>0</v>
      </c>
      <c r="AN82" s="26"/>
      <c r="AO82" s="26"/>
      <c r="AP82" s="26"/>
      <c r="AQ82" s="47"/>
      <c r="AR82" s="47"/>
      <c r="AS82" s="48">
        <f t="shared" si="26"/>
        <v>0</v>
      </c>
      <c r="AT82" s="26"/>
      <c r="AU82" s="26"/>
      <c r="AV82" s="26"/>
      <c r="AW82" s="47"/>
      <c r="AX82" s="47"/>
      <c r="AY82" s="48">
        <f t="shared" si="27"/>
        <v>0</v>
      </c>
      <c r="AZ82" s="26"/>
      <c r="BA82" s="26"/>
      <c r="BB82" s="26"/>
      <c r="BC82" s="47"/>
      <c r="BD82" s="49"/>
      <c r="BE82" s="48">
        <f t="shared" si="28"/>
        <v>0</v>
      </c>
      <c r="BF82" s="40"/>
    </row>
    <row r="83" spans="1:58" ht="15.75" x14ac:dyDescent="0.25">
      <c r="A83" s="21">
        <f t="shared" si="10"/>
        <v>3</v>
      </c>
      <c r="B83" s="26" t="s">
        <v>103</v>
      </c>
      <c r="C83" s="41" t="s">
        <v>114</v>
      </c>
      <c r="D83" s="26"/>
      <c r="E83" s="26"/>
      <c r="F83" s="26"/>
      <c r="G83" s="47"/>
      <c r="H83" s="47"/>
      <c r="I83" s="48">
        <f t="shared" si="20"/>
        <v>0</v>
      </c>
      <c r="J83" s="26"/>
      <c r="K83" s="26"/>
      <c r="L83" s="26"/>
      <c r="M83" s="47"/>
      <c r="N83" s="47"/>
      <c r="O83" s="48">
        <f t="shared" si="21"/>
        <v>0</v>
      </c>
      <c r="P83" s="26"/>
      <c r="Q83" s="26"/>
      <c r="R83" s="26"/>
      <c r="S83" s="47"/>
      <c r="T83" s="47"/>
      <c r="U83" s="48">
        <f t="shared" si="22"/>
        <v>0</v>
      </c>
      <c r="V83" s="26"/>
      <c r="W83" s="26"/>
      <c r="X83" s="26"/>
      <c r="Y83" s="47"/>
      <c r="Z83" s="47"/>
      <c r="AA83" s="48">
        <f t="shared" si="23"/>
        <v>0</v>
      </c>
      <c r="AB83" s="26"/>
      <c r="AC83" s="26"/>
      <c r="AD83" s="26"/>
      <c r="AE83" s="47"/>
      <c r="AF83" s="47"/>
      <c r="AG83" s="48">
        <f t="shared" si="24"/>
        <v>0</v>
      </c>
      <c r="AH83" s="26"/>
      <c r="AI83" s="26"/>
      <c r="AJ83" s="26"/>
      <c r="AK83" s="47"/>
      <c r="AL83" s="47"/>
      <c r="AM83" s="48">
        <f t="shared" si="25"/>
        <v>0</v>
      </c>
      <c r="AN83" s="26"/>
      <c r="AO83" s="26"/>
      <c r="AP83" s="26"/>
      <c r="AQ83" s="47"/>
      <c r="AR83" s="47"/>
      <c r="AS83" s="48">
        <f t="shared" si="26"/>
        <v>0</v>
      </c>
      <c r="AT83" s="26"/>
      <c r="AU83" s="26"/>
      <c r="AV83" s="26"/>
      <c r="AW83" s="47"/>
      <c r="AX83" s="47"/>
      <c r="AY83" s="48">
        <f t="shared" si="27"/>
        <v>0</v>
      </c>
      <c r="AZ83" s="26"/>
      <c r="BA83" s="26"/>
      <c r="BB83" s="26"/>
      <c r="BC83" s="47"/>
      <c r="BD83" s="49"/>
      <c r="BE83" s="48">
        <f t="shared" si="28"/>
        <v>0</v>
      </c>
      <c r="BF83" s="40"/>
    </row>
    <row r="84" spans="1:58" ht="15.75" x14ac:dyDescent="0.25">
      <c r="A84" s="21">
        <f t="shared" si="10"/>
        <v>3</v>
      </c>
      <c r="B84" s="26" t="s">
        <v>80</v>
      </c>
      <c r="C84" s="41" t="s">
        <v>114</v>
      </c>
      <c r="D84" s="26"/>
      <c r="E84" s="26"/>
      <c r="F84" s="26"/>
      <c r="G84" s="47"/>
      <c r="H84" s="47"/>
      <c r="I84" s="48">
        <f t="shared" si="20"/>
        <v>0</v>
      </c>
      <c r="J84" s="26"/>
      <c r="K84" s="26"/>
      <c r="L84" s="26"/>
      <c r="M84" s="47"/>
      <c r="N84" s="47"/>
      <c r="O84" s="48">
        <f t="shared" si="21"/>
        <v>0</v>
      </c>
      <c r="P84" s="26"/>
      <c r="Q84" s="26"/>
      <c r="R84" s="26"/>
      <c r="S84" s="47"/>
      <c r="T84" s="47"/>
      <c r="U84" s="48">
        <f t="shared" si="22"/>
        <v>0</v>
      </c>
      <c r="V84" s="26"/>
      <c r="W84" s="26"/>
      <c r="X84" s="26"/>
      <c r="Y84" s="47"/>
      <c r="Z84" s="47"/>
      <c r="AA84" s="48">
        <f t="shared" si="23"/>
        <v>0</v>
      </c>
      <c r="AB84" s="26"/>
      <c r="AC84" s="26"/>
      <c r="AD84" s="26"/>
      <c r="AE84" s="47"/>
      <c r="AF84" s="47"/>
      <c r="AG84" s="48">
        <f t="shared" si="24"/>
        <v>0</v>
      </c>
      <c r="AH84" s="26"/>
      <c r="AI84" s="26"/>
      <c r="AJ84" s="26"/>
      <c r="AK84" s="47"/>
      <c r="AL84" s="47"/>
      <c r="AM84" s="48">
        <f t="shared" si="25"/>
        <v>0</v>
      </c>
      <c r="AN84" s="26"/>
      <c r="AO84" s="26"/>
      <c r="AP84" s="26"/>
      <c r="AQ84" s="47"/>
      <c r="AR84" s="47"/>
      <c r="AS84" s="48">
        <f t="shared" si="26"/>
        <v>0</v>
      </c>
      <c r="AT84" s="26"/>
      <c r="AU84" s="26"/>
      <c r="AV84" s="26"/>
      <c r="AW84" s="47"/>
      <c r="AX84" s="47"/>
      <c r="AY84" s="48">
        <f t="shared" si="27"/>
        <v>0</v>
      </c>
      <c r="AZ84" s="26"/>
      <c r="BA84" s="26"/>
      <c r="BB84" s="26"/>
      <c r="BC84" s="47"/>
      <c r="BD84" s="49"/>
      <c r="BE84" s="48">
        <f t="shared" si="28"/>
        <v>0</v>
      </c>
      <c r="BF84" s="40"/>
    </row>
    <row r="85" spans="1:58" ht="15.75" x14ac:dyDescent="0.25">
      <c r="A85" s="21">
        <f t="shared" si="10"/>
        <v>3</v>
      </c>
      <c r="B85" s="26" t="s">
        <v>81</v>
      </c>
      <c r="C85" s="41" t="s">
        <v>114</v>
      </c>
      <c r="D85" s="26"/>
      <c r="E85" s="26"/>
      <c r="F85" s="26"/>
      <c r="G85" s="47"/>
      <c r="H85" s="47"/>
      <c r="I85" s="48">
        <f t="shared" si="20"/>
        <v>0</v>
      </c>
      <c r="J85" s="26"/>
      <c r="K85" s="26"/>
      <c r="L85" s="26"/>
      <c r="M85" s="47"/>
      <c r="N85" s="47"/>
      <c r="O85" s="48">
        <f t="shared" si="21"/>
        <v>0</v>
      </c>
      <c r="P85" s="26"/>
      <c r="Q85" s="26"/>
      <c r="R85" s="26"/>
      <c r="S85" s="47"/>
      <c r="T85" s="47"/>
      <c r="U85" s="48">
        <f t="shared" si="22"/>
        <v>0</v>
      </c>
      <c r="V85" s="26"/>
      <c r="W85" s="26"/>
      <c r="X85" s="26"/>
      <c r="Y85" s="47"/>
      <c r="Z85" s="47"/>
      <c r="AA85" s="48">
        <f t="shared" si="23"/>
        <v>0</v>
      </c>
      <c r="AB85" s="26"/>
      <c r="AC85" s="26"/>
      <c r="AD85" s="26"/>
      <c r="AE85" s="47"/>
      <c r="AF85" s="47"/>
      <c r="AG85" s="48">
        <f t="shared" si="24"/>
        <v>0</v>
      </c>
      <c r="AH85" s="26"/>
      <c r="AI85" s="26"/>
      <c r="AJ85" s="26"/>
      <c r="AK85" s="47"/>
      <c r="AL85" s="47"/>
      <c r="AM85" s="48">
        <f t="shared" si="25"/>
        <v>0</v>
      </c>
      <c r="AN85" s="26"/>
      <c r="AO85" s="26"/>
      <c r="AP85" s="26"/>
      <c r="AQ85" s="47"/>
      <c r="AR85" s="47"/>
      <c r="AS85" s="48">
        <f t="shared" si="26"/>
        <v>0</v>
      </c>
      <c r="AT85" s="26"/>
      <c r="AU85" s="26"/>
      <c r="AV85" s="26"/>
      <c r="AW85" s="47"/>
      <c r="AX85" s="47"/>
      <c r="AY85" s="48">
        <f t="shared" si="27"/>
        <v>0</v>
      </c>
      <c r="AZ85" s="26"/>
      <c r="BA85" s="26"/>
      <c r="BB85" s="26" t="s">
        <v>49</v>
      </c>
      <c r="BC85" s="47"/>
      <c r="BD85" s="49"/>
      <c r="BE85" s="48">
        <f t="shared" si="28"/>
        <v>1</v>
      </c>
      <c r="BF85" s="40" t="s">
        <v>49</v>
      </c>
    </row>
    <row r="86" spans="1:58" ht="15.75" x14ac:dyDescent="0.25">
      <c r="A86" s="21">
        <f t="shared" si="10"/>
        <v>3</v>
      </c>
      <c r="B86" s="26" t="s">
        <v>82</v>
      </c>
      <c r="C86" s="41" t="s">
        <v>114</v>
      </c>
      <c r="D86" s="26"/>
      <c r="E86" s="26"/>
      <c r="F86" s="26"/>
      <c r="G86" s="47"/>
      <c r="H86" s="47"/>
      <c r="I86" s="48">
        <f t="shared" si="20"/>
        <v>0</v>
      </c>
      <c r="J86" s="26"/>
      <c r="K86" s="26"/>
      <c r="L86" s="26"/>
      <c r="M86" s="47"/>
      <c r="N86" s="47"/>
      <c r="O86" s="48">
        <f t="shared" si="21"/>
        <v>0</v>
      </c>
      <c r="P86" s="26"/>
      <c r="Q86" s="26"/>
      <c r="R86" s="26"/>
      <c r="S86" s="47"/>
      <c r="T86" s="47"/>
      <c r="U86" s="48">
        <f t="shared" si="22"/>
        <v>0</v>
      </c>
      <c r="V86" s="26"/>
      <c r="W86" s="26"/>
      <c r="X86" s="26"/>
      <c r="Y86" s="47"/>
      <c r="Z86" s="47"/>
      <c r="AA86" s="48">
        <f t="shared" si="23"/>
        <v>0</v>
      </c>
      <c r="AB86" s="26"/>
      <c r="AC86" s="26"/>
      <c r="AD86" s="26"/>
      <c r="AE86" s="47"/>
      <c r="AF86" s="47"/>
      <c r="AG86" s="48">
        <f t="shared" si="24"/>
        <v>0</v>
      </c>
      <c r="AH86" s="26"/>
      <c r="AI86" s="26"/>
      <c r="AJ86" s="26"/>
      <c r="AK86" s="47"/>
      <c r="AL86" s="47"/>
      <c r="AM86" s="48">
        <f t="shared" si="25"/>
        <v>0</v>
      </c>
      <c r="AN86" s="26"/>
      <c r="AO86" s="26"/>
      <c r="AP86" s="26"/>
      <c r="AQ86" s="47"/>
      <c r="AR86" s="47"/>
      <c r="AS86" s="48">
        <f t="shared" si="26"/>
        <v>0</v>
      </c>
      <c r="AT86" s="26"/>
      <c r="AU86" s="26"/>
      <c r="AV86" s="26"/>
      <c r="AW86" s="47"/>
      <c r="AX86" s="47"/>
      <c r="AY86" s="48">
        <f t="shared" si="27"/>
        <v>0</v>
      </c>
      <c r="AZ86" s="26"/>
      <c r="BA86" s="26"/>
      <c r="BB86" s="26" t="s">
        <v>49</v>
      </c>
      <c r="BC86" s="47"/>
      <c r="BD86" s="49"/>
      <c r="BE86" s="48">
        <f t="shared" si="28"/>
        <v>1</v>
      </c>
      <c r="BF86" s="40"/>
    </row>
    <row r="87" spans="1:58" ht="15.75" x14ac:dyDescent="0.25">
      <c r="A87" s="21">
        <f t="shared" si="10"/>
        <v>3</v>
      </c>
      <c r="B87" s="26" t="s">
        <v>83</v>
      </c>
      <c r="C87" s="41" t="s">
        <v>114</v>
      </c>
      <c r="D87" s="26"/>
      <c r="E87" s="26"/>
      <c r="F87" s="26"/>
      <c r="G87" s="47"/>
      <c r="H87" s="47"/>
      <c r="I87" s="48">
        <f t="shared" si="20"/>
        <v>0</v>
      </c>
      <c r="J87" s="26"/>
      <c r="K87" s="26"/>
      <c r="L87" s="26"/>
      <c r="M87" s="47"/>
      <c r="N87" s="47"/>
      <c r="O87" s="48">
        <f t="shared" si="21"/>
        <v>0</v>
      </c>
      <c r="P87" s="26"/>
      <c r="Q87" s="26"/>
      <c r="R87" s="26"/>
      <c r="S87" s="47"/>
      <c r="T87" s="47"/>
      <c r="U87" s="48">
        <f t="shared" si="22"/>
        <v>0</v>
      </c>
      <c r="V87" s="26"/>
      <c r="W87" s="26"/>
      <c r="X87" s="26"/>
      <c r="Y87" s="47"/>
      <c r="Z87" s="47"/>
      <c r="AA87" s="48">
        <f t="shared" si="23"/>
        <v>0</v>
      </c>
      <c r="AB87" s="26"/>
      <c r="AC87" s="26"/>
      <c r="AD87" s="26"/>
      <c r="AE87" s="47"/>
      <c r="AF87" s="47"/>
      <c r="AG87" s="48">
        <f t="shared" si="24"/>
        <v>0</v>
      </c>
      <c r="AH87" s="26"/>
      <c r="AI87" s="26"/>
      <c r="AJ87" s="26"/>
      <c r="AK87" s="47"/>
      <c r="AL87" s="47"/>
      <c r="AM87" s="48">
        <f t="shared" si="25"/>
        <v>0</v>
      </c>
      <c r="AN87" s="26"/>
      <c r="AO87" s="26"/>
      <c r="AP87" s="26"/>
      <c r="AQ87" s="47"/>
      <c r="AR87" s="47"/>
      <c r="AS87" s="48">
        <f t="shared" si="26"/>
        <v>0</v>
      </c>
      <c r="AT87" s="26"/>
      <c r="AU87" s="26"/>
      <c r="AV87" s="26"/>
      <c r="AW87" s="47"/>
      <c r="AX87" s="47"/>
      <c r="AY87" s="48">
        <f t="shared" si="27"/>
        <v>0</v>
      </c>
      <c r="AZ87" s="26"/>
      <c r="BA87" s="26"/>
      <c r="BB87" s="26"/>
      <c r="BC87" s="47"/>
      <c r="BD87" s="49"/>
      <c r="BE87" s="48">
        <f t="shared" si="28"/>
        <v>0</v>
      </c>
      <c r="BF87" s="40"/>
    </row>
    <row r="88" spans="1:58" ht="15.75" x14ac:dyDescent="0.25">
      <c r="A88" s="21">
        <f t="shared" si="10"/>
        <v>3</v>
      </c>
      <c r="B88" s="26" t="s">
        <v>104</v>
      </c>
      <c r="C88" s="41" t="s">
        <v>114</v>
      </c>
      <c r="D88" s="26"/>
      <c r="E88" s="26"/>
      <c r="F88" s="26"/>
      <c r="G88" s="47"/>
      <c r="H88" s="47"/>
      <c r="I88" s="48">
        <f t="shared" si="20"/>
        <v>0</v>
      </c>
      <c r="J88" s="26"/>
      <c r="K88" s="26"/>
      <c r="L88" s="26"/>
      <c r="M88" s="47"/>
      <c r="N88" s="47"/>
      <c r="O88" s="48">
        <f t="shared" si="21"/>
        <v>0</v>
      </c>
      <c r="P88" s="26"/>
      <c r="Q88" s="26"/>
      <c r="R88" s="26"/>
      <c r="S88" s="47"/>
      <c r="T88" s="47"/>
      <c r="U88" s="48">
        <f t="shared" si="22"/>
        <v>0</v>
      </c>
      <c r="V88" s="26"/>
      <c r="W88" s="26"/>
      <c r="X88" s="26"/>
      <c r="Y88" s="47"/>
      <c r="Z88" s="47"/>
      <c r="AA88" s="48">
        <f t="shared" si="23"/>
        <v>0</v>
      </c>
      <c r="AB88" s="26"/>
      <c r="AC88" s="26"/>
      <c r="AD88" s="26"/>
      <c r="AE88" s="47"/>
      <c r="AF88" s="47"/>
      <c r="AG88" s="48">
        <f t="shared" si="24"/>
        <v>0</v>
      </c>
      <c r="AH88" s="26"/>
      <c r="AI88" s="26"/>
      <c r="AJ88" s="26"/>
      <c r="AK88" s="47"/>
      <c r="AL88" s="47"/>
      <c r="AM88" s="48">
        <f t="shared" si="25"/>
        <v>0</v>
      </c>
      <c r="AN88" s="26"/>
      <c r="AO88" s="26"/>
      <c r="AP88" s="26"/>
      <c r="AQ88" s="47"/>
      <c r="AR88" s="47"/>
      <c r="AS88" s="48">
        <f t="shared" si="26"/>
        <v>0</v>
      </c>
      <c r="AT88" s="26"/>
      <c r="AU88" s="26"/>
      <c r="AV88" s="26"/>
      <c r="AW88" s="47"/>
      <c r="AX88" s="47"/>
      <c r="AY88" s="48">
        <f t="shared" si="27"/>
        <v>0</v>
      </c>
      <c r="AZ88" s="26"/>
      <c r="BA88" s="26"/>
      <c r="BB88" s="26"/>
      <c r="BC88" s="47"/>
      <c r="BD88" s="49"/>
      <c r="BE88" s="48">
        <f t="shared" si="28"/>
        <v>0</v>
      </c>
      <c r="BF88" s="40"/>
    </row>
    <row r="89" spans="1:58" ht="15.75" x14ac:dyDescent="0.25">
      <c r="A89" s="21">
        <f t="shared" si="10"/>
        <v>3</v>
      </c>
      <c r="B89" s="50" t="s">
        <v>84</v>
      </c>
      <c r="C89" s="41" t="s">
        <v>114</v>
      </c>
      <c r="D89" s="52"/>
      <c r="E89" s="52"/>
      <c r="F89" s="52"/>
      <c r="G89" s="53"/>
      <c r="H89" s="53"/>
      <c r="I89" s="48">
        <f t="shared" si="20"/>
        <v>0</v>
      </c>
      <c r="J89" s="52"/>
      <c r="K89" s="52"/>
      <c r="L89" s="52"/>
      <c r="M89" s="53"/>
      <c r="N89" s="53"/>
      <c r="O89" s="48">
        <f t="shared" si="21"/>
        <v>0</v>
      </c>
      <c r="P89" s="52"/>
      <c r="Q89" s="52"/>
      <c r="R89" s="52"/>
      <c r="S89" s="53"/>
      <c r="T89" s="53"/>
      <c r="U89" s="48">
        <f t="shared" si="22"/>
        <v>0</v>
      </c>
      <c r="V89" s="52"/>
      <c r="W89" s="52"/>
      <c r="X89" s="52"/>
      <c r="Y89" s="53"/>
      <c r="Z89" s="53"/>
      <c r="AA89" s="48">
        <f t="shared" si="23"/>
        <v>0</v>
      </c>
      <c r="AB89" s="52"/>
      <c r="AC89" s="52"/>
      <c r="AD89" s="52"/>
      <c r="AE89" s="53"/>
      <c r="AF89" s="53"/>
      <c r="AG89" s="48">
        <f t="shared" si="24"/>
        <v>0</v>
      </c>
      <c r="AH89" s="52"/>
      <c r="AI89" s="52"/>
      <c r="AJ89" s="52"/>
      <c r="AK89" s="53"/>
      <c r="AL89" s="53"/>
      <c r="AM89" s="48">
        <f t="shared" si="25"/>
        <v>0</v>
      </c>
      <c r="AN89" s="52"/>
      <c r="AO89" s="52"/>
      <c r="AP89" s="52"/>
      <c r="AQ89" s="53" t="s">
        <v>49</v>
      </c>
      <c r="AR89" s="53"/>
      <c r="AS89" s="48">
        <f t="shared" si="26"/>
        <v>1</v>
      </c>
      <c r="AT89" s="52"/>
      <c r="AU89" s="52"/>
      <c r="AV89" s="52"/>
      <c r="AW89" s="53"/>
      <c r="AX89" s="53"/>
      <c r="AY89" s="48">
        <f t="shared" si="27"/>
        <v>0</v>
      </c>
      <c r="AZ89" s="52"/>
      <c r="BA89" s="52"/>
      <c r="BB89" s="52"/>
      <c r="BC89" s="53"/>
      <c r="BD89" s="54"/>
      <c r="BE89" s="48">
        <f t="shared" si="28"/>
        <v>0</v>
      </c>
      <c r="BF89" s="40"/>
    </row>
    <row r="90" spans="1:58" ht="15.75" x14ac:dyDescent="0.25">
      <c r="A90" s="21">
        <f t="shared" si="10"/>
        <v>3</v>
      </c>
      <c r="B90" s="50"/>
      <c r="C90" s="26" t="s">
        <v>114</v>
      </c>
      <c r="D90" s="26"/>
      <c r="E90" s="26"/>
      <c r="F90" s="26"/>
      <c r="G90" s="47"/>
      <c r="H90" s="47"/>
      <c r="I90" s="48">
        <f t="shared" si="20"/>
        <v>0</v>
      </c>
      <c r="J90" s="26"/>
      <c r="K90" s="26"/>
      <c r="L90" s="26"/>
      <c r="M90" s="47"/>
      <c r="N90" s="47"/>
      <c r="O90" s="48">
        <f t="shared" si="21"/>
        <v>0</v>
      </c>
      <c r="P90" s="26"/>
      <c r="Q90" s="26"/>
      <c r="R90" s="26"/>
      <c r="S90" s="47"/>
      <c r="T90" s="47"/>
      <c r="U90" s="48">
        <f t="shared" si="22"/>
        <v>0</v>
      </c>
      <c r="V90" s="26"/>
      <c r="W90" s="26"/>
      <c r="X90" s="26"/>
      <c r="Y90" s="47"/>
      <c r="Z90" s="47"/>
      <c r="AA90" s="48">
        <f t="shared" si="23"/>
        <v>0</v>
      </c>
      <c r="AB90" s="26"/>
      <c r="AC90" s="26"/>
      <c r="AD90" s="26"/>
      <c r="AE90" s="47"/>
      <c r="AF90" s="47"/>
      <c r="AG90" s="48">
        <f t="shared" si="24"/>
        <v>0</v>
      </c>
      <c r="AH90" s="26"/>
      <c r="AI90" s="26"/>
      <c r="AJ90" s="26"/>
      <c r="AK90" s="47"/>
      <c r="AL90" s="47"/>
      <c r="AM90" s="48">
        <f t="shared" si="25"/>
        <v>0</v>
      </c>
      <c r="AN90" s="26"/>
      <c r="AO90" s="26"/>
      <c r="AP90" s="26"/>
      <c r="AQ90" s="47"/>
      <c r="AR90" s="47"/>
      <c r="AS90" s="48">
        <f t="shared" si="26"/>
        <v>0</v>
      </c>
      <c r="AT90" s="26"/>
      <c r="AU90" s="26"/>
      <c r="AV90" s="26"/>
      <c r="AW90" s="47"/>
      <c r="AX90" s="47"/>
      <c r="AY90" s="48">
        <f t="shared" si="27"/>
        <v>0</v>
      </c>
      <c r="AZ90" s="26"/>
      <c r="BA90" s="26"/>
      <c r="BB90" s="26"/>
      <c r="BC90" s="47"/>
      <c r="BD90" s="47"/>
      <c r="BE90" s="48">
        <f t="shared" si="28"/>
        <v>0</v>
      </c>
      <c r="BF90" s="40"/>
    </row>
    <row r="91" spans="1:58" ht="15.75" x14ac:dyDescent="0.25">
      <c r="A91" s="21">
        <f t="shared" si="10"/>
        <v>3</v>
      </c>
      <c r="B91" s="50"/>
      <c r="C91" s="26" t="s">
        <v>114</v>
      </c>
      <c r="D91" s="26"/>
      <c r="E91" s="26"/>
      <c r="F91" s="26"/>
      <c r="G91" s="47"/>
      <c r="H91" s="47"/>
      <c r="I91" s="48">
        <f t="shared" si="20"/>
        <v>0</v>
      </c>
      <c r="J91" s="26"/>
      <c r="K91" s="26"/>
      <c r="L91" s="26"/>
      <c r="M91" s="47"/>
      <c r="N91" s="47"/>
      <c r="O91" s="48">
        <f t="shared" si="21"/>
        <v>0</v>
      </c>
      <c r="P91" s="26"/>
      <c r="Q91" s="26"/>
      <c r="R91" s="26"/>
      <c r="S91" s="47"/>
      <c r="T91" s="47"/>
      <c r="U91" s="48">
        <f t="shared" si="22"/>
        <v>0</v>
      </c>
      <c r="V91" s="26"/>
      <c r="W91" s="26"/>
      <c r="X91" s="26"/>
      <c r="Y91" s="47"/>
      <c r="Z91" s="47"/>
      <c r="AA91" s="48">
        <f t="shared" si="23"/>
        <v>0</v>
      </c>
      <c r="AB91" s="26"/>
      <c r="AC91" s="26"/>
      <c r="AD91" s="26"/>
      <c r="AE91" s="47"/>
      <c r="AF91" s="47"/>
      <c r="AG91" s="48">
        <f t="shared" si="24"/>
        <v>0</v>
      </c>
      <c r="AH91" s="26"/>
      <c r="AI91" s="26"/>
      <c r="AJ91" s="26"/>
      <c r="AK91" s="47"/>
      <c r="AL91" s="47"/>
      <c r="AM91" s="48">
        <f t="shared" si="25"/>
        <v>0</v>
      </c>
      <c r="AN91" s="26"/>
      <c r="AO91" s="26"/>
      <c r="AP91" s="26"/>
      <c r="AQ91" s="47"/>
      <c r="AR91" s="47"/>
      <c r="AS91" s="48">
        <f t="shared" si="26"/>
        <v>0</v>
      </c>
      <c r="AT91" s="26"/>
      <c r="AU91" s="26"/>
      <c r="AV91" s="26"/>
      <c r="AW91" s="47"/>
      <c r="AX91" s="47"/>
      <c r="AY91" s="48">
        <f t="shared" si="27"/>
        <v>0</v>
      </c>
      <c r="AZ91" s="26"/>
      <c r="BA91" s="26"/>
      <c r="BB91" s="26"/>
      <c r="BC91" s="47"/>
      <c r="BD91" s="47"/>
      <c r="BE91" s="48">
        <f t="shared" si="28"/>
        <v>0</v>
      </c>
      <c r="BF91" s="40"/>
    </row>
    <row r="92" spans="1:58" ht="15.75" x14ac:dyDescent="0.25">
      <c r="A92" s="21">
        <f t="shared" si="10"/>
        <v>3</v>
      </c>
      <c r="B92" s="50"/>
      <c r="C92" s="26" t="s">
        <v>114</v>
      </c>
      <c r="D92" s="26"/>
      <c r="E92" s="26"/>
      <c r="F92" s="26"/>
      <c r="G92" s="47"/>
      <c r="H92" s="47"/>
      <c r="I92" s="48">
        <f t="shared" si="20"/>
        <v>0</v>
      </c>
      <c r="J92" s="26"/>
      <c r="K92" s="26"/>
      <c r="L92" s="26"/>
      <c r="M92" s="47"/>
      <c r="N92" s="47"/>
      <c r="O92" s="48">
        <f t="shared" si="21"/>
        <v>0</v>
      </c>
      <c r="P92" s="26"/>
      <c r="Q92" s="26"/>
      <c r="R92" s="26"/>
      <c r="S92" s="47"/>
      <c r="T92" s="47"/>
      <c r="U92" s="48">
        <f t="shared" si="22"/>
        <v>0</v>
      </c>
      <c r="V92" s="26"/>
      <c r="W92" s="26"/>
      <c r="X92" s="26"/>
      <c r="Y92" s="47"/>
      <c r="Z92" s="47"/>
      <c r="AA92" s="48">
        <f t="shared" si="23"/>
        <v>0</v>
      </c>
      <c r="AB92" s="26"/>
      <c r="AC92" s="26"/>
      <c r="AD92" s="26"/>
      <c r="AE92" s="47"/>
      <c r="AF92" s="47"/>
      <c r="AG92" s="48">
        <f t="shared" si="24"/>
        <v>0</v>
      </c>
      <c r="AH92" s="26"/>
      <c r="AI92" s="26"/>
      <c r="AJ92" s="26"/>
      <c r="AK92" s="47"/>
      <c r="AL92" s="47"/>
      <c r="AM92" s="48">
        <f t="shared" si="25"/>
        <v>0</v>
      </c>
      <c r="AN92" s="26"/>
      <c r="AO92" s="26"/>
      <c r="AP92" s="26"/>
      <c r="AQ92" s="47"/>
      <c r="AR92" s="47"/>
      <c r="AS92" s="48">
        <f t="shared" si="26"/>
        <v>0</v>
      </c>
      <c r="AT92" s="26"/>
      <c r="AU92" s="26"/>
      <c r="AV92" s="26"/>
      <c r="AW92" s="47"/>
      <c r="AX92" s="47"/>
      <c r="AY92" s="48">
        <f t="shared" si="27"/>
        <v>0</v>
      </c>
      <c r="AZ92" s="26"/>
      <c r="BA92" s="26"/>
      <c r="BB92" s="26"/>
      <c r="BC92" s="47"/>
      <c r="BD92" s="47"/>
      <c r="BE92" s="48">
        <f t="shared" si="28"/>
        <v>0</v>
      </c>
      <c r="BF92" s="40"/>
    </row>
    <row r="93" spans="1:58" ht="15.75" x14ac:dyDescent="0.25">
      <c r="A93" s="21">
        <f t="shared" si="10"/>
        <v>3</v>
      </c>
      <c r="B93" s="50"/>
      <c r="C93" s="26" t="s">
        <v>114</v>
      </c>
      <c r="D93" s="26"/>
      <c r="E93" s="26"/>
      <c r="F93" s="26"/>
      <c r="G93" s="47"/>
      <c r="H93" s="47"/>
      <c r="I93" s="48">
        <f t="shared" si="20"/>
        <v>0</v>
      </c>
      <c r="J93" s="26"/>
      <c r="K93" s="26"/>
      <c r="L93" s="26"/>
      <c r="M93" s="47"/>
      <c r="N93" s="47"/>
      <c r="O93" s="48">
        <f t="shared" si="21"/>
        <v>0</v>
      </c>
      <c r="P93" s="26"/>
      <c r="Q93" s="26"/>
      <c r="R93" s="26"/>
      <c r="S93" s="47"/>
      <c r="T93" s="47"/>
      <c r="U93" s="48">
        <f t="shared" si="22"/>
        <v>0</v>
      </c>
      <c r="V93" s="26"/>
      <c r="W93" s="26"/>
      <c r="X93" s="26"/>
      <c r="Y93" s="47"/>
      <c r="Z93" s="47"/>
      <c r="AA93" s="48">
        <f t="shared" si="23"/>
        <v>0</v>
      </c>
      <c r="AB93" s="26"/>
      <c r="AC93" s="26"/>
      <c r="AD93" s="26"/>
      <c r="AE93" s="47"/>
      <c r="AF93" s="47"/>
      <c r="AG93" s="48">
        <f t="shared" si="24"/>
        <v>0</v>
      </c>
      <c r="AH93" s="26"/>
      <c r="AI93" s="26"/>
      <c r="AJ93" s="26"/>
      <c r="AK93" s="47"/>
      <c r="AL93" s="47"/>
      <c r="AM93" s="48">
        <f t="shared" si="25"/>
        <v>0</v>
      </c>
      <c r="AN93" s="26"/>
      <c r="AO93" s="26"/>
      <c r="AP93" s="26"/>
      <c r="AQ93" s="47"/>
      <c r="AR93" s="47"/>
      <c r="AS93" s="48">
        <f t="shared" si="26"/>
        <v>0</v>
      </c>
      <c r="AT93" s="26"/>
      <c r="AU93" s="26"/>
      <c r="AV93" s="26"/>
      <c r="AW93" s="47"/>
      <c r="AX93" s="47"/>
      <c r="AY93" s="48">
        <f t="shared" si="27"/>
        <v>0</v>
      </c>
      <c r="AZ93" s="26"/>
      <c r="BA93" s="26"/>
      <c r="BB93" s="26"/>
      <c r="BC93" s="47"/>
      <c r="BD93" s="47"/>
      <c r="BE93" s="48">
        <f t="shared" si="28"/>
        <v>0</v>
      </c>
      <c r="BF93" s="67"/>
    </row>
    <row r="94" spans="1:58" ht="15.75" x14ac:dyDescent="0.25">
      <c r="A94" s="21">
        <f t="shared" si="10"/>
        <v>3</v>
      </c>
      <c r="B94" s="50"/>
      <c r="C94" s="26" t="s">
        <v>114</v>
      </c>
      <c r="D94" s="26"/>
      <c r="E94" s="26"/>
      <c r="F94" s="26"/>
      <c r="G94" s="47"/>
      <c r="H94" s="47"/>
      <c r="I94" s="48">
        <f t="shared" si="20"/>
        <v>0</v>
      </c>
      <c r="J94" s="26"/>
      <c r="K94" s="26"/>
      <c r="L94" s="26"/>
      <c r="M94" s="47"/>
      <c r="N94" s="47"/>
      <c r="O94" s="48">
        <f t="shared" si="21"/>
        <v>0</v>
      </c>
      <c r="P94" s="26"/>
      <c r="Q94" s="26"/>
      <c r="R94" s="26"/>
      <c r="S94" s="47"/>
      <c r="T94" s="47"/>
      <c r="U94" s="48">
        <f t="shared" si="22"/>
        <v>0</v>
      </c>
      <c r="V94" s="26"/>
      <c r="W94" s="26"/>
      <c r="X94" s="26"/>
      <c r="Y94" s="47"/>
      <c r="Z94" s="47"/>
      <c r="AA94" s="48">
        <f t="shared" si="23"/>
        <v>0</v>
      </c>
      <c r="AB94" s="26"/>
      <c r="AC94" s="26"/>
      <c r="AD94" s="26"/>
      <c r="AE94" s="47"/>
      <c r="AF94" s="47"/>
      <c r="AG94" s="48">
        <f t="shared" si="24"/>
        <v>0</v>
      </c>
      <c r="AH94" s="26"/>
      <c r="AI94" s="26"/>
      <c r="AJ94" s="26"/>
      <c r="AK94" s="47"/>
      <c r="AL94" s="47"/>
      <c r="AM94" s="48">
        <f t="shared" si="25"/>
        <v>0</v>
      </c>
      <c r="AN94" s="26"/>
      <c r="AO94" s="26"/>
      <c r="AP94" s="26"/>
      <c r="AQ94" s="47"/>
      <c r="AR94" s="47"/>
      <c r="AS94" s="48">
        <f t="shared" si="26"/>
        <v>0</v>
      </c>
      <c r="AT94" s="26"/>
      <c r="AU94" s="26"/>
      <c r="AV94" s="26"/>
      <c r="AW94" s="47"/>
      <c r="AX94" s="47"/>
      <c r="AY94" s="48">
        <f t="shared" si="27"/>
        <v>0</v>
      </c>
      <c r="AZ94" s="26"/>
      <c r="BA94" s="26"/>
      <c r="BB94" s="26"/>
      <c r="BC94" s="47"/>
      <c r="BD94" s="47"/>
      <c r="BE94" s="48">
        <f t="shared" si="28"/>
        <v>0</v>
      </c>
      <c r="BF94" s="26"/>
    </row>
    <row r="95" spans="1:58" ht="15.75" x14ac:dyDescent="0.25">
      <c r="A95" s="21">
        <f t="shared" si="10"/>
        <v>3</v>
      </c>
      <c r="B95" s="55"/>
      <c r="C95" s="56"/>
      <c r="D95" s="59"/>
      <c r="E95" s="58"/>
      <c r="F95" s="58"/>
      <c r="G95" s="58"/>
      <c r="H95" s="58"/>
      <c r="I95" s="58">
        <f>SUM(I67:I94)</f>
        <v>3</v>
      </c>
      <c r="J95" s="58"/>
      <c r="K95" s="58"/>
      <c r="L95" s="58"/>
      <c r="M95" s="58"/>
      <c r="N95" s="58"/>
      <c r="O95" s="58">
        <f>SUM(O67:O94)</f>
        <v>2</v>
      </c>
      <c r="P95" s="58"/>
      <c r="Q95" s="58"/>
      <c r="R95" s="58"/>
      <c r="S95" s="58"/>
      <c r="T95" s="58"/>
      <c r="U95" s="58">
        <f>SUM(U67:U94)</f>
        <v>6</v>
      </c>
      <c r="V95" s="58"/>
      <c r="W95" s="58"/>
      <c r="X95" s="58"/>
      <c r="Y95" s="58"/>
      <c r="Z95" s="58"/>
      <c r="AA95" s="58">
        <f>SUM(AA67:AA94)</f>
        <v>4</v>
      </c>
      <c r="AB95" s="58"/>
      <c r="AC95" s="58"/>
      <c r="AD95" s="58"/>
      <c r="AE95" s="58"/>
      <c r="AF95" s="58"/>
      <c r="AG95" s="58">
        <f>SUM(AG67:AG94)</f>
        <v>1</v>
      </c>
      <c r="AH95" s="58"/>
      <c r="AI95" s="58"/>
      <c r="AJ95" s="58"/>
      <c r="AK95" s="58"/>
      <c r="AL95" s="58"/>
      <c r="AM95" s="58">
        <f>SUM(AM67:AM94)</f>
        <v>4</v>
      </c>
      <c r="AN95" s="58"/>
      <c r="AO95" s="58"/>
      <c r="AP95" s="58"/>
      <c r="AQ95" s="58"/>
      <c r="AR95" s="58"/>
      <c r="AS95" s="58">
        <f>SUM(AS67:AS94)</f>
        <v>3</v>
      </c>
      <c r="AT95" s="58"/>
      <c r="AU95" s="58"/>
      <c r="AV95" s="58"/>
      <c r="AW95" s="58"/>
      <c r="AX95" s="58"/>
      <c r="AY95" s="58">
        <f>SUM(AY67:AY94)</f>
        <v>7</v>
      </c>
      <c r="AZ95" s="58"/>
      <c r="BA95" s="58"/>
      <c r="BB95" s="58"/>
      <c r="BC95" s="58"/>
      <c r="BD95" s="58"/>
      <c r="BE95" s="58">
        <f>SUM(BE67:BE94)</f>
        <v>8</v>
      </c>
      <c r="BF95" s="58">
        <f>COUNTIF(BF67:BF94,"*")</f>
        <v>6</v>
      </c>
    </row>
    <row r="96" spans="1:58" ht="15.75" x14ac:dyDescent="0.25">
      <c r="A96" s="21">
        <f t="shared" si="10"/>
        <v>4</v>
      </c>
      <c r="B96" s="80" t="str">
        <f>"Буква (или иное название) класса "&amp;A96&amp;":"</f>
        <v>Буква (или иное название) класса 4:</v>
      </c>
      <c r="C96" s="90"/>
      <c r="D96" s="85" t="s">
        <v>89</v>
      </c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1"/>
      <c r="BF96" s="64"/>
    </row>
    <row r="97" spans="1:58" ht="15.75" x14ac:dyDescent="0.25">
      <c r="A97" s="21">
        <f t="shared" si="10"/>
        <v>4</v>
      </c>
      <c r="B97" s="26" t="s">
        <v>72</v>
      </c>
      <c r="C97" s="41" t="s">
        <v>114</v>
      </c>
      <c r="D97" s="26"/>
      <c r="E97" s="26" t="s">
        <v>49</v>
      </c>
      <c r="F97" s="26"/>
      <c r="G97" s="47"/>
      <c r="H97" s="47"/>
      <c r="I97" s="48">
        <f t="shared" ref="I97:I124" si="29">COUNTA(D97:H97)</f>
        <v>1</v>
      </c>
      <c r="J97" s="26"/>
      <c r="K97" s="26"/>
      <c r="L97" s="26"/>
      <c r="M97" s="47"/>
      <c r="N97" s="47"/>
      <c r="O97" s="48">
        <f t="shared" ref="O97:O124" si="30">COUNTA(J97:N97)</f>
        <v>0</v>
      </c>
      <c r="P97" s="26"/>
      <c r="Q97" s="26" t="s">
        <v>49</v>
      </c>
      <c r="R97" s="26"/>
      <c r="S97" s="47"/>
      <c r="T97" s="47"/>
      <c r="U97" s="48">
        <f t="shared" ref="U97:U124" si="31">COUNTA(P97:T97)</f>
        <v>1</v>
      </c>
      <c r="V97" s="26"/>
      <c r="W97" s="26"/>
      <c r="X97" s="26"/>
      <c r="Y97" s="47" t="s">
        <v>49</v>
      </c>
      <c r="Z97" s="47"/>
      <c r="AA97" s="48">
        <f t="shared" ref="AA97:AA124" si="32">COUNTA(V97:Z97)</f>
        <v>1</v>
      </c>
      <c r="AB97" s="26"/>
      <c r="AC97" s="26"/>
      <c r="AD97" s="26"/>
      <c r="AE97" s="47" t="s">
        <v>49</v>
      </c>
      <c r="AF97" s="47"/>
      <c r="AG97" s="48">
        <f t="shared" ref="AG97:AG124" si="33">COUNTA(AB97:AF97)</f>
        <v>1</v>
      </c>
      <c r="AH97" s="26"/>
      <c r="AI97" s="26"/>
      <c r="AJ97" s="26"/>
      <c r="AK97" s="47"/>
      <c r="AL97" s="47"/>
      <c r="AM97" s="48">
        <f t="shared" ref="AM97:AM124" si="34">COUNTA(AH97:AL97)</f>
        <v>0</v>
      </c>
      <c r="AN97" s="26"/>
      <c r="AO97" s="26"/>
      <c r="AP97" s="26" t="s">
        <v>49</v>
      </c>
      <c r="AQ97" s="47"/>
      <c r="AR97" s="47"/>
      <c r="AS97" s="48">
        <f t="shared" ref="AS97:AS124" si="35">COUNTA(AN97:AR97)</f>
        <v>1</v>
      </c>
      <c r="AT97" s="26"/>
      <c r="AU97" s="26"/>
      <c r="AV97" s="26" t="s">
        <v>47</v>
      </c>
      <c r="AW97" s="47"/>
      <c r="AX97" s="47"/>
      <c r="AY97" s="48">
        <f t="shared" ref="AY97:AY124" si="36">COUNTA(AT97:AX97)</f>
        <v>1</v>
      </c>
      <c r="AZ97" s="26"/>
      <c r="BA97" s="26"/>
      <c r="BB97" s="26"/>
      <c r="BC97" s="47" t="s">
        <v>49</v>
      </c>
      <c r="BD97" s="49"/>
      <c r="BE97" s="48">
        <f t="shared" ref="BE97:BE124" si="37">COUNTA(AZ97:BD97)</f>
        <v>1</v>
      </c>
      <c r="BF97" s="40"/>
    </row>
    <row r="98" spans="1:58" ht="15.75" x14ac:dyDescent="0.25">
      <c r="A98" s="21">
        <f t="shared" si="10"/>
        <v>4</v>
      </c>
      <c r="B98" s="26" t="s">
        <v>94</v>
      </c>
      <c r="C98" s="41" t="s">
        <v>114</v>
      </c>
      <c r="D98" s="26"/>
      <c r="E98" s="26"/>
      <c r="F98" s="26"/>
      <c r="G98" s="47"/>
      <c r="H98" s="47"/>
      <c r="I98" s="48">
        <f t="shared" si="29"/>
        <v>0</v>
      </c>
      <c r="J98" s="26"/>
      <c r="K98" s="26"/>
      <c r="L98" s="26"/>
      <c r="M98" s="47"/>
      <c r="N98" s="47"/>
      <c r="O98" s="48">
        <f t="shared" si="30"/>
        <v>0</v>
      </c>
      <c r="P98" s="26"/>
      <c r="Q98" s="26"/>
      <c r="R98" s="26"/>
      <c r="S98" s="47"/>
      <c r="T98" s="47"/>
      <c r="U98" s="48">
        <f t="shared" si="31"/>
        <v>0</v>
      </c>
      <c r="V98" s="26"/>
      <c r="W98" s="26"/>
      <c r="X98" s="26"/>
      <c r="Y98" s="47"/>
      <c r="Z98" s="47"/>
      <c r="AA98" s="48">
        <f t="shared" si="32"/>
        <v>0</v>
      </c>
      <c r="AB98" s="26"/>
      <c r="AC98" s="26"/>
      <c r="AD98" s="26"/>
      <c r="AE98" s="47"/>
      <c r="AF98" s="47"/>
      <c r="AG98" s="48">
        <f t="shared" si="33"/>
        <v>0</v>
      </c>
      <c r="AH98" s="26"/>
      <c r="AI98" s="26"/>
      <c r="AJ98" s="26"/>
      <c r="AK98" s="47"/>
      <c r="AL98" s="47"/>
      <c r="AM98" s="48">
        <f t="shared" si="34"/>
        <v>0</v>
      </c>
      <c r="AN98" s="26"/>
      <c r="AO98" s="26"/>
      <c r="AP98" s="26"/>
      <c r="AQ98" s="47"/>
      <c r="AR98" s="47"/>
      <c r="AS98" s="48">
        <f t="shared" si="35"/>
        <v>0</v>
      </c>
      <c r="AT98" s="26"/>
      <c r="AU98" s="26"/>
      <c r="AV98" s="26"/>
      <c r="AW98" s="47"/>
      <c r="AX98" s="47"/>
      <c r="AY98" s="48">
        <f t="shared" si="36"/>
        <v>0</v>
      </c>
      <c r="AZ98" s="26"/>
      <c r="BA98" s="26"/>
      <c r="BB98" s="26"/>
      <c r="BC98" s="47"/>
      <c r="BD98" s="49"/>
      <c r="BE98" s="48">
        <f t="shared" si="37"/>
        <v>0</v>
      </c>
      <c r="BF98" s="40"/>
    </row>
    <row r="99" spans="1:58" ht="15.75" x14ac:dyDescent="0.25">
      <c r="A99" s="21">
        <f t="shared" si="10"/>
        <v>4</v>
      </c>
      <c r="B99" s="26" t="s">
        <v>74</v>
      </c>
      <c r="C99" s="41" t="s">
        <v>114</v>
      </c>
      <c r="D99" s="26"/>
      <c r="E99" s="26"/>
      <c r="F99" s="26"/>
      <c r="G99" s="47"/>
      <c r="H99" s="47"/>
      <c r="I99" s="48">
        <f t="shared" si="29"/>
        <v>0</v>
      </c>
      <c r="J99" s="26"/>
      <c r="K99" s="26"/>
      <c r="L99" s="26"/>
      <c r="M99" s="47"/>
      <c r="N99" s="47"/>
      <c r="O99" s="48">
        <f t="shared" si="30"/>
        <v>0</v>
      </c>
      <c r="P99" s="26"/>
      <c r="Q99" s="26"/>
      <c r="R99" s="26"/>
      <c r="S99" s="47"/>
      <c r="T99" s="47"/>
      <c r="U99" s="48">
        <f t="shared" si="31"/>
        <v>0</v>
      </c>
      <c r="V99" s="26"/>
      <c r="W99" s="26"/>
      <c r="X99" s="26"/>
      <c r="Y99" s="47"/>
      <c r="Z99" s="47"/>
      <c r="AA99" s="48">
        <f t="shared" si="32"/>
        <v>0</v>
      </c>
      <c r="AB99" s="26"/>
      <c r="AC99" s="26"/>
      <c r="AD99" s="26"/>
      <c r="AE99" s="47"/>
      <c r="AF99" s="47"/>
      <c r="AG99" s="48">
        <f t="shared" si="33"/>
        <v>0</v>
      </c>
      <c r="AH99" s="26"/>
      <c r="AI99" s="26"/>
      <c r="AJ99" s="26"/>
      <c r="AK99" s="47"/>
      <c r="AL99" s="47"/>
      <c r="AM99" s="48">
        <f t="shared" si="34"/>
        <v>0</v>
      </c>
      <c r="AN99" s="26"/>
      <c r="AO99" s="26"/>
      <c r="AP99" s="26"/>
      <c r="AQ99" s="47"/>
      <c r="AR99" s="47"/>
      <c r="AS99" s="48">
        <f t="shared" si="35"/>
        <v>0</v>
      </c>
      <c r="AT99" s="26"/>
      <c r="AU99" s="26"/>
      <c r="AV99" s="26"/>
      <c r="AW99" s="47"/>
      <c r="AX99" s="47"/>
      <c r="AY99" s="48">
        <f t="shared" si="36"/>
        <v>0</v>
      </c>
      <c r="AZ99" s="26"/>
      <c r="BA99" s="26"/>
      <c r="BB99" s="26"/>
      <c r="BC99" s="47"/>
      <c r="BD99" s="49"/>
      <c r="BE99" s="48">
        <f t="shared" si="37"/>
        <v>0</v>
      </c>
      <c r="BF99" s="40"/>
    </row>
    <row r="100" spans="1:58" ht="15.75" x14ac:dyDescent="0.25">
      <c r="A100" s="21">
        <f t="shared" si="10"/>
        <v>4</v>
      </c>
      <c r="B100" s="26" t="s">
        <v>95</v>
      </c>
      <c r="C100" s="41" t="s">
        <v>114</v>
      </c>
      <c r="D100" s="26"/>
      <c r="E100" s="26"/>
      <c r="F100" s="26"/>
      <c r="G100" s="47"/>
      <c r="H100" s="47"/>
      <c r="I100" s="48">
        <f t="shared" si="29"/>
        <v>0</v>
      </c>
      <c r="J100" s="26"/>
      <c r="K100" s="26"/>
      <c r="L100" s="26"/>
      <c r="M100" s="47"/>
      <c r="N100" s="47"/>
      <c r="O100" s="48">
        <f t="shared" si="30"/>
        <v>0</v>
      </c>
      <c r="P100" s="26"/>
      <c r="Q100" s="26"/>
      <c r="R100" s="26"/>
      <c r="S100" s="47"/>
      <c r="T100" s="47"/>
      <c r="U100" s="48">
        <f t="shared" si="31"/>
        <v>0</v>
      </c>
      <c r="V100" s="26"/>
      <c r="W100" s="26"/>
      <c r="X100" s="26"/>
      <c r="Y100" s="47"/>
      <c r="Z100" s="47"/>
      <c r="AA100" s="48">
        <f t="shared" si="32"/>
        <v>0</v>
      </c>
      <c r="AB100" s="26"/>
      <c r="AC100" s="26"/>
      <c r="AD100" s="26"/>
      <c r="AE100" s="47"/>
      <c r="AF100" s="47"/>
      <c r="AG100" s="48">
        <f t="shared" si="33"/>
        <v>0</v>
      </c>
      <c r="AH100" s="26"/>
      <c r="AI100" s="26"/>
      <c r="AJ100" s="26"/>
      <c r="AK100" s="47"/>
      <c r="AL100" s="47"/>
      <c r="AM100" s="48">
        <f t="shared" si="34"/>
        <v>0</v>
      </c>
      <c r="AN100" s="26"/>
      <c r="AO100" s="26"/>
      <c r="AP100" s="26"/>
      <c r="AQ100" s="47"/>
      <c r="AR100" s="47"/>
      <c r="AS100" s="48">
        <f t="shared" si="35"/>
        <v>0</v>
      </c>
      <c r="AT100" s="26"/>
      <c r="AU100" s="26"/>
      <c r="AV100" s="26"/>
      <c r="AW100" s="47"/>
      <c r="AX100" s="47"/>
      <c r="AY100" s="48">
        <f t="shared" si="36"/>
        <v>0</v>
      </c>
      <c r="AZ100" s="26"/>
      <c r="BA100" s="26"/>
      <c r="BB100" s="26"/>
      <c r="BC100" s="47"/>
      <c r="BD100" s="49"/>
      <c r="BE100" s="48">
        <f t="shared" si="37"/>
        <v>0</v>
      </c>
      <c r="BF100" s="40"/>
    </row>
    <row r="101" spans="1:58" ht="15.75" x14ac:dyDescent="0.25">
      <c r="A101" s="21">
        <f t="shared" si="10"/>
        <v>4</v>
      </c>
      <c r="B101" s="26" t="s">
        <v>76</v>
      </c>
      <c r="C101" s="41" t="s">
        <v>114</v>
      </c>
      <c r="D101" s="26"/>
      <c r="E101" s="26"/>
      <c r="F101" s="26"/>
      <c r="G101" s="47" t="s">
        <v>49</v>
      </c>
      <c r="H101" s="47"/>
      <c r="I101" s="48">
        <f t="shared" si="29"/>
        <v>1</v>
      </c>
      <c r="J101" s="26"/>
      <c r="K101" s="26"/>
      <c r="L101" s="26"/>
      <c r="M101" s="47"/>
      <c r="N101" s="47"/>
      <c r="O101" s="48">
        <f t="shared" si="30"/>
        <v>0</v>
      </c>
      <c r="P101" s="26"/>
      <c r="Q101" s="26"/>
      <c r="R101" s="26"/>
      <c r="S101" s="47" t="s">
        <v>49</v>
      </c>
      <c r="T101" s="47"/>
      <c r="U101" s="48">
        <f t="shared" si="31"/>
        <v>1</v>
      </c>
      <c r="V101" s="26"/>
      <c r="W101" s="26"/>
      <c r="X101" s="26"/>
      <c r="Y101" s="47"/>
      <c r="Z101" s="47"/>
      <c r="AA101" s="48">
        <f t="shared" si="32"/>
        <v>0</v>
      </c>
      <c r="AB101" s="26"/>
      <c r="AC101" s="26"/>
      <c r="AD101" s="26"/>
      <c r="AE101" s="47"/>
      <c r="AF101" s="47"/>
      <c r="AG101" s="48">
        <f t="shared" si="33"/>
        <v>0</v>
      </c>
      <c r="AH101" s="26"/>
      <c r="AI101" s="26"/>
      <c r="AJ101" s="26"/>
      <c r="AK101" s="47" t="s">
        <v>49</v>
      </c>
      <c r="AL101" s="47"/>
      <c r="AM101" s="48">
        <f t="shared" si="34"/>
        <v>1</v>
      </c>
      <c r="AN101" s="26"/>
      <c r="AO101" s="26"/>
      <c r="AP101" s="26"/>
      <c r="AQ101" s="47"/>
      <c r="AR101" s="47"/>
      <c r="AS101" s="48">
        <f t="shared" si="35"/>
        <v>0</v>
      </c>
      <c r="AT101" s="26"/>
      <c r="AU101" s="26"/>
      <c r="AV101" s="26"/>
      <c r="AW101" s="47"/>
      <c r="AX101" s="47"/>
      <c r="AY101" s="48">
        <f t="shared" si="36"/>
        <v>0</v>
      </c>
      <c r="AZ101" s="26"/>
      <c r="BA101" s="26"/>
      <c r="BB101" s="26" t="s">
        <v>49</v>
      </c>
      <c r="BC101" s="47"/>
      <c r="BD101" s="49"/>
      <c r="BE101" s="48">
        <f t="shared" si="37"/>
        <v>1</v>
      </c>
      <c r="BF101" s="40"/>
    </row>
    <row r="102" spans="1:58" ht="15.75" x14ac:dyDescent="0.25">
      <c r="A102" s="21">
        <f t="shared" si="10"/>
        <v>4</v>
      </c>
      <c r="B102" s="26" t="s">
        <v>96</v>
      </c>
      <c r="C102" s="41" t="s">
        <v>114</v>
      </c>
      <c r="D102" s="26"/>
      <c r="E102" s="26"/>
      <c r="F102" s="26"/>
      <c r="G102" s="47"/>
      <c r="H102" s="47"/>
      <c r="I102" s="48">
        <f t="shared" si="29"/>
        <v>0</v>
      </c>
      <c r="J102" s="26"/>
      <c r="K102" s="26"/>
      <c r="L102" s="26"/>
      <c r="M102" s="47"/>
      <c r="N102" s="47"/>
      <c r="O102" s="48">
        <f t="shared" si="30"/>
        <v>0</v>
      </c>
      <c r="P102" s="26"/>
      <c r="Q102" s="26"/>
      <c r="R102" s="26"/>
      <c r="S102" s="47"/>
      <c r="T102" s="47"/>
      <c r="U102" s="48">
        <f t="shared" si="31"/>
        <v>0</v>
      </c>
      <c r="V102" s="26"/>
      <c r="W102" s="26"/>
      <c r="X102" s="26"/>
      <c r="Y102" s="47"/>
      <c r="Z102" s="47"/>
      <c r="AA102" s="48">
        <f t="shared" si="32"/>
        <v>0</v>
      </c>
      <c r="AB102" s="26"/>
      <c r="AC102" s="26"/>
      <c r="AD102" s="26"/>
      <c r="AE102" s="47"/>
      <c r="AF102" s="47"/>
      <c r="AG102" s="48">
        <f t="shared" si="33"/>
        <v>0</v>
      </c>
      <c r="AH102" s="26"/>
      <c r="AI102" s="26"/>
      <c r="AJ102" s="26"/>
      <c r="AK102" s="47"/>
      <c r="AL102" s="47"/>
      <c r="AM102" s="48">
        <f t="shared" si="34"/>
        <v>0</v>
      </c>
      <c r="AN102" s="26"/>
      <c r="AO102" s="26"/>
      <c r="AP102" s="26"/>
      <c r="AQ102" s="47"/>
      <c r="AR102" s="47"/>
      <c r="AS102" s="48">
        <f t="shared" si="35"/>
        <v>0</v>
      </c>
      <c r="AT102" s="26"/>
      <c r="AU102" s="26"/>
      <c r="AV102" s="26"/>
      <c r="AW102" s="47"/>
      <c r="AX102" s="47"/>
      <c r="AY102" s="48">
        <f t="shared" si="36"/>
        <v>0</v>
      </c>
      <c r="AZ102" s="26"/>
      <c r="BA102" s="26"/>
      <c r="BB102" s="26"/>
      <c r="BC102" s="47"/>
      <c r="BD102" s="49"/>
      <c r="BE102" s="48">
        <f t="shared" si="37"/>
        <v>0</v>
      </c>
      <c r="BF102" s="40"/>
    </row>
    <row r="103" spans="1:58" ht="15.75" x14ac:dyDescent="0.25">
      <c r="A103" s="21">
        <f t="shared" si="10"/>
        <v>4</v>
      </c>
      <c r="B103" s="26" t="s">
        <v>110</v>
      </c>
      <c r="C103" s="41" t="s">
        <v>114</v>
      </c>
      <c r="D103" s="26"/>
      <c r="E103" s="26"/>
      <c r="F103" s="26" t="s">
        <v>49</v>
      </c>
      <c r="G103" s="47"/>
      <c r="H103" s="47"/>
      <c r="I103" s="48">
        <f t="shared" si="29"/>
        <v>1</v>
      </c>
      <c r="J103" s="26"/>
      <c r="K103" s="26"/>
      <c r="L103" s="26"/>
      <c r="M103" s="47"/>
      <c r="N103" s="47"/>
      <c r="O103" s="48">
        <f t="shared" si="30"/>
        <v>0</v>
      </c>
      <c r="P103" s="26"/>
      <c r="Q103" s="26" t="s">
        <v>49</v>
      </c>
      <c r="R103" s="26"/>
      <c r="S103" s="47"/>
      <c r="T103" s="47"/>
      <c r="U103" s="48">
        <f t="shared" si="31"/>
        <v>1</v>
      </c>
      <c r="V103" s="26"/>
      <c r="W103" s="26"/>
      <c r="X103" s="26" t="s">
        <v>49</v>
      </c>
      <c r="Y103" s="47"/>
      <c r="Z103" s="47"/>
      <c r="AA103" s="48">
        <f t="shared" si="32"/>
        <v>1</v>
      </c>
      <c r="AB103" s="26"/>
      <c r="AC103" s="26"/>
      <c r="AD103" s="26"/>
      <c r="AE103" s="47"/>
      <c r="AF103" s="47"/>
      <c r="AG103" s="48">
        <f t="shared" si="33"/>
        <v>0</v>
      </c>
      <c r="AH103" s="26" t="s">
        <v>49</v>
      </c>
      <c r="AI103" s="26"/>
      <c r="AJ103" s="26"/>
      <c r="AK103" s="47"/>
      <c r="AL103" s="47"/>
      <c r="AM103" s="48">
        <f t="shared" si="34"/>
        <v>1</v>
      </c>
      <c r="AN103" s="26"/>
      <c r="AO103" s="26"/>
      <c r="AP103" s="26"/>
      <c r="AQ103" s="47"/>
      <c r="AR103" s="47"/>
      <c r="AS103" s="48">
        <f t="shared" si="35"/>
        <v>0</v>
      </c>
      <c r="AT103" s="26"/>
      <c r="AU103" s="26" t="s">
        <v>49</v>
      </c>
      <c r="AV103" s="26"/>
      <c r="AW103" s="47"/>
      <c r="AX103" s="47"/>
      <c r="AY103" s="48">
        <f t="shared" si="36"/>
        <v>1</v>
      </c>
      <c r="AZ103" s="26"/>
      <c r="BA103" s="26" t="s">
        <v>47</v>
      </c>
      <c r="BB103" s="26"/>
      <c r="BC103" s="47"/>
      <c r="BD103" s="49"/>
      <c r="BE103" s="48">
        <f t="shared" si="37"/>
        <v>1</v>
      </c>
      <c r="BF103" s="40" t="s">
        <v>49</v>
      </c>
    </row>
    <row r="104" spans="1:58" ht="15.75" x14ac:dyDescent="0.25">
      <c r="A104" s="21">
        <f t="shared" si="10"/>
        <v>4</v>
      </c>
      <c r="B104" s="26" t="s">
        <v>111</v>
      </c>
      <c r="C104" s="41" t="s">
        <v>114</v>
      </c>
      <c r="D104" s="26"/>
      <c r="E104" s="26"/>
      <c r="F104" s="26"/>
      <c r="G104" s="47"/>
      <c r="H104" s="47"/>
      <c r="I104" s="48">
        <f t="shared" si="29"/>
        <v>0</v>
      </c>
      <c r="J104" s="26"/>
      <c r="K104" s="26" t="s">
        <v>49</v>
      </c>
      <c r="L104" s="26"/>
      <c r="M104" s="47"/>
      <c r="N104" s="47"/>
      <c r="O104" s="48">
        <f t="shared" si="30"/>
        <v>1</v>
      </c>
      <c r="P104" s="26"/>
      <c r="Q104" s="26"/>
      <c r="R104" s="26"/>
      <c r="S104" s="47"/>
      <c r="T104" s="47"/>
      <c r="U104" s="48">
        <f t="shared" si="31"/>
        <v>0</v>
      </c>
      <c r="V104" s="26"/>
      <c r="W104" s="26" t="s">
        <v>49</v>
      </c>
      <c r="X104" s="26"/>
      <c r="Y104" s="47"/>
      <c r="Z104" s="47"/>
      <c r="AA104" s="48">
        <f t="shared" si="32"/>
        <v>1</v>
      </c>
      <c r="AB104" s="26"/>
      <c r="AC104" s="26"/>
      <c r="AD104" s="26"/>
      <c r="AE104" s="47"/>
      <c r="AF104" s="47"/>
      <c r="AG104" s="48">
        <f t="shared" si="33"/>
        <v>0</v>
      </c>
      <c r="AH104" s="26"/>
      <c r="AI104" s="26" t="s">
        <v>49</v>
      </c>
      <c r="AJ104" s="26"/>
      <c r="AK104" s="47"/>
      <c r="AL104" s="47"/>
      <c r="AM104" s="48">
        <f t="shared" si="34"/>
        <v>1</v>
      </c>
      <c r="AN104" s="26"/>
      <c r="AO104" s="26"/>
      <c r="AP104" s="26"/>
      <c r="AQ104" s="47"/>
      <c r="AR104" s="47"/>
      <c r="AS104" s="48">
        <f t="shared" si="35"/>
        <v>0</v>
      </c>
      <c r="AT104" s="26" t="s">
        <v>49</v>
      </c>
      <c r="AU104" s="26"/>
      <c r="AV104" s="26"/>
      <c r="AW104" s="47"/>
      <c r="AX104" s="47"/>
      <c r="AY104" s="48">
        <f t="shared" si="36"/>
        <v>1</v>
      </c>
      <c r="AZ104" s="26"/>
      <c r="BA104" s="26"/>
      <c r="BB104" s="26" t="s">
        <v>49</v>
      </c>
      <c r="BC104" s="47"/>
      <c r="BD104" s="49"/>
      <c r="BE104" s="48">
        <f t="shared" si="37"/>
        <v>1</v>
      </c>
      <c r="BF104" s="40" t="s">
        <v>49</v>
      </c>
    </row>
    <row r="105" spans="1:58" ht="15.75" x14ac:dyDescent="0.25">
      <c r="A105" s="21">
        <f t="shared" si="10"/>
        <v>4</v>
      </c>
      <c r="B105" s="26" t="s">
        <v>112</v>
      </c>
      <c r="C105" s="41" t="s">
        <v>114</v>
      </c>
      <c r="D105" s="26"/>
      <c r="E105" s="26"/>
      <c r="F105" s="26"/>
      <c r="G105" s="47"/>
      <c r="H105" s="47"/>
      <c r="I105" s="48">
        <f t="shared" si="29"/>
        <v>0</v>
      </c>
      <c r="J105" s="26"/>
      <c r="K105" s="26"/>
      <c r="L105" s="26"/>
      <c r="M105" s="47"/>
      <c r="N105" s="47"/>
      <c r="O105" s="48">
        <f t="shared" si="30"/>
        <v>0</v>
      </c>
      <c r="P105" s="26"/>
      <c r="Q105" s="26"/>
      <c r="R105" s="26"/>
      <c r="S105" s="47"/>
      <c r="T105" s="47"/>
      <c r="U105" s="48">
        <f t="shared" si="31"/>
        <v>0</v>
      </c>
      <c r="V105" s="26" t="s">
        <v>49</v>
      </c>
      <c r="W105" s="26"/>
      <c r="X105" s="26"/>
      <c r="Y105" s="47"/>
      <c r="Z105" s="47"/>
      <c r="AA105" s="48">
        <f t="shared" si="32"/>
        <v>1</v>
      </c>
      <c r="AB105" s="26"/>
      <c r="AC105" s="26"/>
      <c r="AD105" s="26"/>
      <c r="AE105" s="47"/>
      <c r="AF105" s="47"/>
      <c r="AG105" s="48">
        <f t="shared" si="33"/>
        <v>0</v>
      </c>
      <c r="AH105" s="26"/>
      <c r="AI105" s="26"/>
      <c r="AJ105" s="26"/>
      <c r="AK105" s="47"/>
      <c r="AL105" s="47"/>
      <c r="AM105" s="48">
        <f t="shared" si="34"/>
        <v>0</v>
      </c>
      <c r="AN105" s="26"/>
      <c r="AO105" s="26"/>
      <c r="AP105" s="26"/>
      <c r="AQ105" s="47"/>
      <c r="AR105" s="47"/>
      <c r="AS105" s="48">
        <f t="shared" si="35"/>
        <v>0</v>
      </c>
      <c r="AT105" s="26"/>
      <c r="AU105" s="26"/>
      <c r="AV105" s="26"/>
      <c r="AW105" s="47"/>
      <c r="AX105" s="47"/>
      <c r="AY105" s="48">
        <f t="shared" si="36"/>
        <v>0</v>
      </c>
      <c r="AZ105" s="26"/>
      <c r="BA105" s="26" t="s">
        <v>49</v>
      </c>
      <c r="BB105" s="26"/>
      <c r="BC105" s="47"/>
      <c r="BD105" s="49"/>
      <c r="BE105" s="48">
        <f t="shared" si="37"/>
        <v>1</v>
      </c>
      <c r="BF105" s="40" t="s">
        <v>49</v>
      </c>
    </row>
    <row r="106" spans="1:58" ht="15.75" x14ac:dyDescent="0.25">
      <c r="A106" s="21">
        <f t="shared" si="10"/>
        <v>4</v>
      </c>
      <c r="B106" s="26" t="s">
        <v>97</v>
      </c>
      <c r="C106" s="41" t="s">
        <v>114</v>
      </c>
      <c r="D106" s="26"/>
      <c r="E106" s="26"/>
      <c r="F106" s="26"/>
      <c r="G106" s="47"/>
      <c r="H106" s="47"/>
      <c r="I106" s="48">
        <f t="shared" si="29"/>
        <v>0</v>
      </c>
      <c r="J106" s="26"/>
      <c r="K106" s="26"/>
      <c r="L106" s="26"/>
      <c r="M106" s="47"/>
      <c r="N106" s="47"/>
      <c r="O106" s="48">
        <f t="shared" si="30"/>
        <v>0</v>
      </c>
      <c r="P106" s="26"/>
      <c r="Q106" s="26"/>
      <c r="R106" s="26"/>
      <c r="S106" s="47"/>
      <c r="T106" s="47" t="s">
        <v>49</v>
      </c>
      <c r="U106" s="48">
        <f t="shared" si="31"/>
        <v>1</v>
      </c>
      <c r="V106" s="26"/>
      <c r="W106" s="26"/>
      <c r="X106" s="26"/>
      <c r="Y106" s="47"/>
      <c r="Z106" s="47"/>
      <c r="AA106" s="48">
        <f t="shared" si="32"/>
        <v>0</v>
      </c>
      <c r="AB106" s="26"/>
      <c r="AC106" s="26"/>
      <c r="AD106" s="26"/>
      <c r="AE106" s="47"/>
      <c r="AF106" s="47"/>
      <c r="AG106" s="48">
        <f t="shared" si="33"/>
        <v>0</v>
      </c>
      <c r="AH106" s="26"/>
      <c r="AI106" s="26"/>
      <c r="AJ106" s="26"/>
      <c r="AK106" s="47"/>
      <c r="AL106" s="47"/>
      <c r="AM106" s="48">
        <f t="shared" si="34"/>
        <v>0</v>
      </c>
      <c r="AN106" s="26"/>
      <c r="AO106" s="26"/>
      <c r="AP106" s="26"/>
      <c r="AQ106" s="47"/>
      <c r="AR106" s="47"/>
      <c r="AS106" s="48">
        <f t="shared" si="35"/>
        <v>0</v>
      </c>
      <c r="AT106" s="26"/>
      <c r="AU106" s="26"/>
      <c r="AV106" s="26"/>
      <c r="AW106" s="47" t="s">
        <v>47</v>
      </c>
      <c r="AX106" s="47"/>
      <c r="AY106" s="48">
        <f t="shared" si="36"/>
        <v>1</v>
      </c>
      <c r="AZ106" s="26"/>
      <c r="BA106" s="26"/>
      <c r="BB106" s="26"/>
      <c r="BC106" s="47"/>
      <c r="BD106" s="49"/>
      <c r="BE106" s="48">
        <f t="shared" si="37"/>
        <v>0</v>
      </c>
      <c r="BF106" s="40"/>
    </row>
    <row r="107" spans="1:58" ht="15.75" x14ac:dyDescent="0.25">
      <c r="A107" s="21">
        <f t="shared" si="10"/>
        <v>4</v>
      </c>
      <c r="B107" s="26" t="s">
        <v>98</v>
      </c>
      <c r="C107" s="41" t="s">
        <v>114</v>
      </c>
      <c r="D107" s="26"/>
      <c r="E107" s="26"/>
      <c r="F107" s="26"/>
      <c r="G107" s="47"/>
      <c r="H107" s="47"/>
      <c r="I107" s="48">
        <f t="shared" si="29"/>
        <v>0</v>
      </c>
      <c r="J107" s="26"/>
      <c r="K107" s="26"/>
      <c r="L107" s="26"/>
      <c r="M107" s="47" t="s">
        <v>49</v>
      </c>
      <c r="N107" s="47"/>
      <c r="O107" s="48">
        <f t="shared" si="30"/>
        <v>1</v>
      </c>
      <c r="P107" s="26"/>
      <c r="Q107" s="26"/>
      <c r="R107" s="26"/>
      <c r="S107" s="47"/>
      <c r="T107" s="47"/>
      <c r="U107" s="48">
        <f t="shared" si="31"/>
        <v>0</v>
      </c>
      <c r="V107" s="26"/>
      <c r="W107" s="26"/>
      <c r="X107" s="26"/>
      <c r="Y107" s="47"/>
      <c r="Z107" s="47"/>
      <c r="AA107" s="48">
        <f t="shared" si="32"/>
        <v>0</v>
      </c>
      <c r="AB107" s="26"/>
      <c r="AC107" s="26"/>
      <c r="AD107" s="26"/>
      <c r="AE107" s="47"/>
      <c r="AF107" s="47"/>
      <c r="AG107" s="48">
        <f t="shared" si="33"/>
        <v>0</v>
      </c>
      <c r="AH107" s="26"/>
      <c r="AI107" s="26"/>
      <c r="AJ107" s="26"/>
      <c r="AK107" s="47"/>
      <c r="AL107" s="47"/>
      <c r="AM107" s="48">
        <f t="shared" si="34"/>
        <v>0</v>
      </c>
      <c r="AN107" s="26"/>
      <c r="AO107" s="26"/>
      <c r="AP107" s="26"/>
      <c r="AQ107" s="47"/>
      <c r="AR107" s="47"/>
      <c r="AS107" s="48">
        <f t="shared" si="35"/>
        <v>0</v>
      </c>
      <c r="AT107" s="26"/>
      <c r="AU107" s="26"/>
      <c r="AV107" s="26"/>
      <c r="AW107" s="47"/>
      <c r="AX107" s="47"/>
      <c r="AY107" s="48">
        <f t="shared" si="36"/>
        <v>0</v>
      </c>
      <c r="AZ107" s="26"/>
      <c r="BA107" s="26"/>
      <c r="BB107" s="26"/>
      <c r="BC107" s="47"/>
      <c r="BD107" s="49"/>
      <c r="BE107" s="48">
        <f t="shared" si="37"/>
        <v>0</v>
      </c>
      <c r="BF107" s="40"/>
    </row>
    <row r="108" spans="1:58" ht="15.75" x14ac:dyDescent="0.25">
      <c r="A108" s="21">
        <f t="shared" si="10"/>
        <v>4</v>
      </c>
      <c r="B108" s="26" t="s">
        <v>107</v>
      </c>
      <c r="C108" s="41" t="s">
        <v>114</v>
      </c>
      <c r="D108" s="26"/>
      <c r="E108" s="26"/>
      <c r="F108" s="26"/>
      <c r="G108" s="47"/>
      <c r="H108" s="47"/>
      <c r="I108" s="48">
        <f t="shared" si="29"/>
        <v>0</v>
      </c>
      <c r="J108" s="26"/>
      <c r="K108" s="26"/>
      <c r="L108" s="26"/>
      <c r="M108" s="47"/>
      <c r="N108" s="47"/>
      <c r="O108" s="48">
        <f t="shared" si="30"/>
        <v>0</v>
      </c>
      <c r="P108" s="26"/>
      <c r="Q108" s="26"/>
      <c r="R108" s="26"/>
      <c r="S108" s="47"/>
      <c r="T108" s="47"/>
      <c r="U108" s="48">
        <f t="shared" si="31"/>
        <v>0</v>
      </c>
      <c r="V108" s="26"/>
      <c r="W108" s="26"/>
      <c r="X108" s="26"/>
      <c r="Y108" s="47"/>
      <c r="Z108" s="47"/>
      <c r="AA108" s="48">
        <f t="shared" si="32"/>
        <v>0</v>
      </c>
      <c r="AB108" s="26"/>
      <c r="AC108" s="26"/>
      <c r="AD108" s="26"/>
      <c r="AE108" s="47"/>
      <c r="AF108" s="47"/>
      <c r="AG108" s="48">
        <f t="shared" si="33"/>
        <v>0</v>
      </c>
      <c r="AH108" s="26"/>
      <c r="AI108" s="26"/>
      <c r="AJ108" s="26"/>
      <c r="AK108" s="47"/>
      <c r="AL108" s="47"/>
      <c r="AM108" s="48">
        <f t="shared" si="34"/>
        <v>0</v>
      </c>
      <c r="AN108" s="26"/>
      <c r="AO108" s="26"/>
      <c r="AP108" s="26"/>
      <c r="AQ108" s="47"/>
      <c r="AR108" s="47"/>
      <c r="AS108" s="48">
        <f t="shared" si="35"/>
        <v>0</v>
      </c>
      <c r="AT108" s="26"/>
      <c r="AU108" s="26"/>
      <c r="AV108" s="26"/>
      <c r="AW108" s="47"/>
      <c r="AX108" s="47"/>
      <c r="AY108" s="48">
        <f t="shared" si="36"/>
        <v>0</v>
      </c>
      <c r="AZ108" s="26"/>
      <c r="BA108" s="26"/>
      <c r="BB108" s="26"/>
      <c r="BC108" s="47"/>
      <c r="BD108" s="49"/>
      <c r="BE108" s="48">
        <f t="shared" si="37"/>
        <v>0</v>
      </c>
      <c r="BF108" s="40"/>
    </row>
    <row r="109" spans="1:58" ht="15.75" x14ac:dyDescent="0.25">
      <c r="A109" s="21">
        <f t="shared" si="10"/>
        <v>4</v>
      </c>
      <c r="B109" s="26" t="s">
        <v>115</v>
      </c>
      <c r="C109" s="41" t="s">
        <v>114</v>
      </c>
      <c r="D109" s="26"/>
      <c r="E109" s="26"/>
      <c r="F109" s="26"/>
      <c r="G109" s="47"/>
      <c r="H109" s="47"/>
      <c r="I109" s="48">
        <f t="shared" si="29"/>
        <v>0</v>
      </c>
      <c r="J109" s="26"/>
      <c r="K109" s="26"/>
      <c r="L109" s="26"/>
      <c r="M109" s="47"/>
      <c r="N109" s="47"/>
      <c r="O109" s="48">
        <f t="shared" si="30"/>
        <v>0</v>
      </c>
      <c r="P109" s="26"/>
      <c r="Q109" s="26"/>
      <c r="R109" s="26"/>
      <c r="S109" s="47"/>
      <c r="T109" s="47"/>
      <c r="U109" s="48">
        <f t="shared" si="31"/>
        <v>0</v>
      </c>
      <c r="V109" s="26"/>
      <c r="W109" s="26"/>
      <c r="X109" s="26"/>
      <c r="Y109" s="47"/>
      <c r="Z109" s="47"/>
      <c r="AA109" s="48">
        <f t="shared" si="32"/>
        <v>0</v>
      </c>
      <c r="AB109" s="26"/>
      <c r="AC109" s="26"/>
      <c r="AD109" s="26"/>
      <c r="AE109" s="47"/>
      <c r="AF109" s="47"/>
      <c r="AG109" s="48">
        <f t="shared" si="33"/>
        <v>0</v>
      </c>
      <c r="AH109" s="26"/>
      <c r="AI109" s="26"/>
      <c r="AJ109" s="26"/>
      <c r="AK109" s="47"/>
      <c r="AL109" s="47"/>
      <c r="AM109" s="48">
        <f t="shared" si="34"/>
        <v>0</v>
      </c>
      <c r="AN109" s="26"/>
      <c r="AO109" s="26"/>
      <c r="AP109" s="26"/>
      <c r="AQ109" s="47"/>
      <c r="AR109" s="47"/>
      <c r="AS109" s="48">
        <f t="shared" si="35"/>
        <v>0</v>
      </c>
      <c r="AT109" s="26"/>
      <c r="AU109" s="26"/>
      <c r="AV109" s="26"/>
      <c r="AW109" s="47"/>
      <c r="AX109" s="47"/>
      <c r="AY109" s="48">
        <f t="shared" si="36"/>
        <v>0</v>
      </c>
      <c r="AZ109" s="26"/>
      <c r="BA109" s="26"/>
      <c r="BB109" s="26"/>
      <c r="BC109" s="47"/>
      <c r="BD109" s="49"/>
      <c r="BE109" s="48">
        <f t="shared" si="37"/>
        <v>0</v>
      </c>
      <c r="BF109" s="40"/>
    </row>
    <row r="110" spans="1:58" ht="15.75" x14ac:dyDescent="0.25">
      <c r="A110" s="21">
        <f t="shared" si="10"/>
        <v>4</v>
      </c>
      <c r="B110" s="26" t="s">
        <v>100</v>
      </c>
      <c r="C110" s="41" t="s">
        <v>114</v>
      </c>
      <c r="D110" s="26"/>
      <c r="E110" s="26"/>
      <c r="F110" s="26"/>
      <c r="G110" s="47"/>
      <c r="H110" s="47"/>
      <c r="I110" s="48">
        <f t="shared" si="29"/>
        <v>0</v>
      </c>
      <c r="J110" s="26"/>
      <c r="K110" s="26"/>
      <c r="L110" s="26"/>
      <c r="M110" s="47"/>
      <c r="N110" s="47"/>
      <c r="O110" s="48">
        <f t="shared" si="30"/>
        <v>0</v>
      </c>
      <c r="P110" s="26"/>
      <c r="Q110" s="26"/>
      <c r="R110" s="26"/>
      <c r="S110" s="47"/>
      <c r="T110" s="47"/>
      <c r="U110" s="48">
        <f t="shared" si="31"/>
        <v>0</v>
      </c>
      <c r="V110" s="26"/>
      <c r="W110" s="26"/>
      <c r="X110" s="26"/>
      <c r="Y110" s="47"/>
      <c r="Z110" s="47"/>
      <c r="AA110" s="48">
        <f t="shared" si="32"/>
        <v>0</v>
      </c>
      <c r="AB110" s="26"/>
      <c r="AC110" s="26"/>
      <c r="AD110" s="26"/>
      <c r="AE110" s="47"/>
      <c r="AF110" s="47"/>
      <c r="AG110" s="48">
        <f t="shared" si="33"/>
        <v>0</v>
      </c>
      <c r="AH110" s="26"/>
      <c r="AI110" s="26"/>
      <c r="AJ110" s="26"/>
      <c r="AK110" s="47"/>
      <c r="AL110" s="47"/>
      <c r="AM110" s="48">
        <f t="shared" si="34"/>
        <v>0</v>
      </c>
      <c r="AN110" s="26"/>
      <c r="AO110" s="26"/>
      <c r="AP110" s="26"/>
      <c r="AQ110" s="47"/>
      <c r="AR110" s="47"/>
      <c r="AS110" s="48">
        <f t="shared" si="35"/>
        <v>0</v>
      </c>
      <c r="AT110" s="26"/>
      <c r="AU110" s="26"/>
      <c r="AV110" s="26"/>
      <c r="AW110" s="47"/>
      <c r="AX110" s="47" t="s">
        <v>47</v>
      </c>
      <c r="AY110" s="48">
        <f t="shared" si="36"/>
        <v>1</v>
      </c>
      <c r="AZ110" s="26"/>
      <c r="BA110" s="26"/>
      <c r="BB110" s="26"/>
      <c r="BC110" s="47"/>
      <c r="BD110" s="49"/>
      <c r="BE110" s="48">
        <f t="shared" si="37"/>
        <v>0</v>
      </c>
      <c r="BF110" s="40" t="s">
        <v>49</v>
      </c>
    </row>
    <row r="111" spans="1:58" ht="15.75" x14ac:dyDescent="0.25">
      <c r="A111" s="21">
        <f t="shared" si="10"/>
        <v>4</v>
      </c>
      <c r="B111" s="26" t="s">
        <v>101</v>
      </c>
      <c r="C111" s="41" t="s">
        <v>114</v>
      </c>
      <c r="D111" s="26"/>
      <c r="E111" s="26"/>
      <c r="F111" s="26"/>
      <c r="G111" s="47"/>
      <c r="H111" s="47"/>
      <c r="I111" s="48">
        <f t="shared" si="29"/>
        <v>0</v>
      </c>
      <c r="J111" s="26"/>
      <c r="K111" s="26"/>
      <c r="L111" s="26"/>
      <c r="M111" s="47"/>
      <c r="N111" s="47"/>
      <c r="O111" s="48">
        <f t="shared" si="30"/>
        <v>0</v>
      </c>
      <c r="P111" s="26"/>
      <c r="Q111" s="26"/>
      <c r="R111" s="26"/>
      <c r="S111" s="47" t="s">
        <v>49</v>
      </c>
      <c r="T111" s="47"/>
      <c r="U111" s="48">
        <f t="shared" si="31"/>
        <v>1</v>
      </c>
      <c r="V111" s="26"/>
      <c r="W111" s="26"/>
      <c r="X111" s="26"/>
      <c r="Y111" s="47"/>
      <c r="Z111" s="47"/>
      <c r="AA111" s="48">
        <f t="shared" si="32"/>
        <v>0</v>
      </c>
      <c r="AB111" s="26"/>
      <c r="AC111" s="26"/>
      <c r="AD111" s="26"/>
      <c r="AE111" s="47"/>
      <c r="AF111" s="47"/>
      <c r="AG111" s="48">
        <f t="shared" si="33"/>
        <v>0</v>
      </c>
      <c r="AH111" s="26"/>
      <c r="AI111" s="26"/>
      <c r="AJ111" s="26"/>
      <c r="AK111" s="47" t="s">
        <v>49</v>
      </c>
      <c r="AL111" s="47"/>
      <c r="AM111" s="48">
        <f t="shared" si="34"/>
        <v>1</v>
      </c>
      <c r="AN111" s="26"/>
      <c r="AO111" s="26"/>
      <c r="AP111" s="26"/>
      <c r="AQ111" s="47"/>
      <c r="AR111" s="47"/>
      <c r="AS111" s="48">
        <f t="shared" si="35"/>
        <v>0</v>
      </c>
      <c r="AT111" s="26"/>
      <c r="AU111" s="26"/>
      <c r="AV111" s="26"/>
      <c r="AW111" s="47"/>
      <c r="AX111" s="47"/>
      <c r="AY111" s="48">
        <f t="shared" si="36"/>
        <v>0</v>
      </c>
      <c r="AZ111" s="26" t="s">
        <v>47</v>
      </c>
      <c r="BA111" s="26"/>
      <c r="BB111" s="26"/>
      <c r="BC111" s="47"/>
      <c r="BD111" s="49"/>
      <c r="BE111" s="48">
        <f t="shared" si="37"/>
        <v>1</v>
      </c>
      <c r="BF111" s="40" t="s">
        <v>49</v>
      </c>
    </row>
    <row r="112" spans="1:58" ht="15.75" x14ac:dyDescent="0.25">
      <c r="A112" s="21">
        <f t="shared" si="10"/>
        <v>4</v>
      </c>
      <c r="B112" s="26" t="s">
        <v>102</v>
      </c>
      <c r="C112" s="41" t="s">
        <v>114</v>
      </c>
      <c r="D112" s="26"/>
      <c r="E112" s="26"/>
      <c r="F112" s="26"/>
      <c r="G112" s="47"/>
      <c r="H112" s="47"/>
      <c r="I112" s="48">
        <f t="shared" si="29"/>
        <v>0</v>
      </c>
      <c r="J112" s="26"/>
      <c r="K112" s="26"/>
      <c r="L112" s="26"/>
      <c r="M112" s="47"/>
      <c r="N112" s="47"/>
      <c r="O112" s="48">
        <f t="shared" si="30"/>
        <v>0</v>
      </c>
      <c r="P112" s="26"/>
      <c r="Q112" s="26"/>
      <c r="R112" s="26" t="s">
        <v>49</v>
      </c>
      <c r="S112" s="47"/>
      <c r="T112" s="47"/>
      <c r="U112" s="48">
        <f t="shared" si="31"/>
        <v>1</v>
      </c>
      <c r="V112" s="26"/>
      <c r="W112" s="26"/>
      <c r="X112" s="26"/>
      <c r="Y112" s="47"/>
      <c r="Z112" s="47"/>
      <c r="AA112" s="48">
        <f t="shared" si="32"/>
        <v>0</v>
      </c>
      <c r="AB112" s="26"/>
      <c r="AC112" s="26"/>
      <c r="AD112" s="26"/>
      <c r="AE112" s="47"/>
      <c r="AF112" s="47"/>
      <c r="AG112" s="48">
        <f t="shared" si="33"/>
        <v>0</v>
      </c>
      <c r="AH112" s="26"/>
      <c r="AI112" s="26"/>
      <c r="AJ112" s="26"/>
      <c r="AK112" s="47"/>
      <c r="AL112" s="47"/>
      <c r="AM112" s="48">
        <f t="shared" si="34"/>
        <v>0</v>
      </c>
      <c r="AN112" s="26"/>
      <c r="AO112" s="26"/>
      <c r="AP112" s="26"/>
      <c r="AQ112" s="47"/>
      <c r="AR112" s="47"/>
      <c r="AS112" s="48">
        <f t="shared" si="35"/>
        <v>0</v>
      </c>
      <c r="AT112" s="26"/>
      <c r="AU112" s="26"/>
      <c r="AV112" s="26"/>
      <c r="AW112" s="47"/>
      <c r="AX112" s="47"/>
      <c r="AY112" s="48">
        <f t="shared" si="36"/>
        <v>0</v>
      </c>
      <c r="AZ112" s="26"/>
      <c r="BA112" s="26"/>
      <c r="BB112" s="26"/>
      <c r="BC112" s="47"/>
      <c r="BD112" s="49"/>
      <c r="BE112" s="48">
        <f t="shared" si="37"/>
        <v>0</v>
      </c>
      <c r="BF112" s="40"/>
    </row>
    <row r="113" spans="1:58" ht="15.75" x14ac:dyDescent="0.25">
      <c r="A113" s="21">
        <f t="shared" si="10"/>
        <v>4</v>
      </c>
      <c r="B113" s="26" t="s">
        <v>103</v>
      </c>
      <c r="C113" s="41" t="s">
        <v>114</v>
      </c>
      <c r="D113" s="26"/>
      <c r="E113" s="26"/>
      <c r="F113" s="26"/>
      <c r="G113" s="47"/>
      <c r="H113" s="47"/>
      <c r="I113" s="48">
        <f t="shared" si="29"/>
        <v>0</v>
      </c>
      <c r="J113" s="26"/>
      <c r="K113" s="26"/>
      <c r="L113" s="26"/>
      <c r="M113" s="47"/>
      <c r="N113" s="47"/>
      <c r="O113" s="48">
        <f t="shared" si="30"/>
        <v>0</v>
      </c>
      <c r="P113" s="26"/>
      <c r="Q113" s="26"/>
      <c r="R113" s="26"/>
      <c r="S113" s="47"/>
      <c r="T113" s="47"/>
      <c r="U113" s="48">
        <f t="shared" si="31"/>
        <v>0</v>
      </c>
      <c r="V113" s="26"/>
      <c r="W113" s="26"/>
      <c r="X113" s="26"/>
      <c r="Y113" s="47"/>
      <c r="Z113" s="47"/>
      <c r="AA113" s="48">
        <f t="shared" si="32"/>
        <v>0</v>
      </c>
      <c r="AB113" s="26"/>
      <c r="AC113" s="26"/>
      <c r="AD113" s="26"/>
      <c r="AE113" s="47"/>
      <c r="AF113" s="47"/>
      <c r="AG113" s="48">
        <f t="shared" si="33"/>
        <v>0</v>
      </c>
      <c r="AH113" s="26"/>
      <c r="AI113" s="26"/>
      <c r="AJ113" s="26"/>
      <c r="AK113" s="47"/>
      <c r="AL113" s="47"/>
      <c r="AM113" s="48">
        <f t="shared" si="34"/>
        <v>0</v>
      </c>
      <c r="AN113" s="26"/>
      <c r="AO113" s="26"/>
      <c r="AP113" s="26"/>
      <c r="AQ113" s="47"/>
      <c r="AR113" s="47"/>
      <c r="AS113" s="48">
        <f t="shared" si="35"/>
        <v>0</v>
      </c>
      <c r="AT113" s="26"/>
      <c r="AU113" s="26"/>
      <c r="AV113" s="26"/>
      <c r="AW113" s="47"/>
      <c r="AX113" s="47"/>
      <c r="AY113" s="48">
        <f t="shared" si="36"/>
        <v>0</v>
      </c>
      <c r="AZ113" s="26"/>
      <c r="BA113" s="26"/>
      <c r="BB113" s="26"/>
      <c r="BC113" s="47"/>
      <c r="BD113" s="49"/>
      <c r="BE113" s="48">
        <f t="shared" si="37"/>
        <v>0</v>
      </c>
      <c r="BF113" s="40"/>
    </row>
    <row r="114" spans="1:58" ht="15.75" x14ac:dyDescent="0.25">
      <c r="A114" s="21">
        <f t="shared" si="10"/>
        <v>4</v>
      </c>
      <c r="B114" s="26" t="s">
        <v>80</v>
      </c>
      <c r="C114" s="41" t="s">
        <v>114</v>
      </c>
      <c r="D114" s="26"/>
      <c r="E114" s="26"/>
      <c r="F114" s="26"/>
      <c r="G114" s="47"/>
      <c r="H114" s="47"/>
      <c r="I114" s="48">
        <f t="shared" si="29"/>
        <v>0</v>
      </c>
      <c r="J114" s="26"/>
      <c r="K114" s="26"/>
      <c r="L114" s="26"/>
      <c r="M114" s="47"/>
      <c r="N114" s="47"/>
      <c r="O114" s="48">
        <f t="shared" si="30"/>
        <v>0</v>
      </c>
      <c r="P114" s="26"/>
      <c r="Q114" s="26"/>
      <c r="R114" s="26"/>
      <c r="S114" s="47"/>
      <c r="T114" s="47"/>
      <c r="U114" s="48">
        <f t="shared" si="31"/>
        <v>0</v>
      </c>
      <c r="V114" s="26"/>
      <c r="W114" s="26"/>
      <c r="X114" s="26"/>
      <c r="Y114" s="47"/>
      <c r="Z114" s="47"/>
      <c r="AA114" s="48">
        <f t="shared" si="32"/>
        <v>0</v>
      </c>
      <c r="AB114" s="26"/>
      <c r="AC114" s="26"/>
      <c r="AD114" s="26"/>
      <c r="AE114" s="47"/>
      <c r="AF114" s="47"/>
      <c r="AG114" s="48">
        <f t="shared" si="33"/>
        <v>0</v>
      </c>
      <c r="AH114" s="26"/>
      <c r="AI114" s="26"/>
      <c r="AJ114" s="26"/>
      <c r="AK114" s="47"/>
      <c r="AL114" s="47"/>
      <c r="AM114" s="48">
        <f t="shared" si="34"/>
        <v>0</v>
      </c>
      <c r="AN114" s="26"/>
      <c r="AO114" s="26"/>
      <c r="AP114" s="26"/>
      <c r="AQ114" s="47"/>
      <c r="AR114" s="47"/>
      <c r="AS114" s="48">
        <f t="shared" si="35"/>
        <v>0</v>
      </c>
      <c r="AT114" s="26"/>
      <c r="AU114" s="26"/>
      <c r="AV114" s="26"/>
      <c r="AW114" s="47"/>
      <c r="AX114" s="47"/>
      <c r="AY114" s="48">
        <f t="shared" si="36"/>
        <v>0</v>
      </c>
      <c r="AZ114" s="26"/>
      <c r="BA114" s="26"/>
      <c r="BB114" s="26"/>
      <c r="BC114" s="47"/>
      <c r="BD114" s="49"/>
      <c r="BE114" s="48">
        <f t="shared" si="37"/>
        <v>0</v>
      </c>
      <c r="BF114" s="40"/>
    </row>
    <row r="115" spans="1:58" ht="15.75" x14ac:dyDescent="0.25">
      <c r="A115" s="21">
        <f t="shared" si="10"/>
        <v>4</v>
      </c>
      <c r="B115" s="26" t="s">
        <v>81</v>
      </c>
      <c r="C115" s="41" t="s">
        <v>114</v>
      </c>
      <c r="D115" s="26"/>
      <c r="E115" s="26"/>
      <c r="F115" s="26"/>
      <c r="G115" s="47"/>
      <c r="H115" s="47"/>
      <c r="I115" s="48">
        <f t="shared" si="29"/>
        <v>0</v>
      </c>
      <c r="J115" s="26"/>
      <c r="K115" s="26"/>
      <c r="L115" s="26"/>
      <c r="M115" s="47"/>
      <c r="N115" s="47"/>
      <c r="O115" s="48">
        <f t="shared" si="30"/>
        <v>0</v>
      </c>
      <c r="P115" s="26"/>
      <c r="Q115" s="26"/>
      <c r="R115" s="26"/>
      <c r="S115" s="47"/>
      <c r="T115" s="47"/>
      <c r="U115" s="48">
        <f t="shared" si="31"/>
        <v>0</v>
      </c>
      <c r="V115" s="26"/>
      <c r="W115" s="26"/>
      <c r="X115" s="26"/>
      <c r="Y115" s="47"/>
      <c r="Z115" s="47"/>
      <c r="AA115" s="48">
        <f t="shared" si="32"/>
        <v>0</v>
      </c>
      <c r="AB115" s="26"/>
      <c r="AC115" s="26"/>
      <c r="AD115" s="26"/>
      <c r="AE115" s="47"/>
      <c r="AF115" s="47"/>
      <c r="AG115" s="48">
        <f t="shared" si="33"/>
        <v>0</v>
      </c>
      <c r="AH115" s="26"/>
      <c r="AI115" s="26"/>
      <c r="AJ115" s="26"/>
      <c r="AK115" s="47"/>
      <c r="AL115" s="47"/>
      <c r="AM115" s="48">
        <f t="shared" si="34"/>
        <v>0</v>
      </c>
      <c r="AN115" s="26"/>
      <c r="AO115" s="26"/>
      <c r="AP115" s="26"/>
      <c r="AQ115" s="47"/>
      <c r="AR115" s="47"/>
      <c r="AS115" s="48">
        <f t="shared" si="35"/>
        <v>0</v>
      </c>
      <c r="AT115" s="26"/>
      <c r="AU115" s="26"/>
      <c r="AV115" s="26"/>
      <c r="AW115" s="47"/>
      <c r="AX115" s="47"/>
      <c r="AY115" s="48">
        <f t="shared" si="36"/>
        <v>0</v>
      </c>
      <c r="AZ115" s="26"/>
      <c r="BA115" s="26"/>
      <c r="BB115" s="26" t="s">
        <v>49</v>
      </c>
      <c r="BC115" s="47"/>
      <c r="BD115" s="49"/>
      <c r="BE115" s="48">
        <f t="shared" si="37"/>
        <v>1</v>
      </c>
      <c r="BF115" s="40" t="s">
        <v>49</v>
      </c>
    </row>
    <row r="116" spans="1:58" ht="15.75" x14ac:dyDescent="0.25">
      <c r="A116" s="21">
        <f t="shared" si="10"/>
        <v>4</v>
      </c>
      <c r="B116" s="26" t="s">
        <v>82</v>
      </c>
      <c r="C116" s="41" t="s">
        <v>114</v>
      </c>
      <c r="D116" s="26"/>
      <c r="E116" s="26"/>
      <c r="F116" s="26"/>
      <c r="G116" s="47"/>
      <c r="H116" s="47"/>
      <c r="I116" s="48">
        <f t="shared" si="29"/>
        <v>0</v>
      </c>
      <c r="J116" s="26"/>
      <c r="K116" s="26"/>
      <c r="L116" s="26"/>
      <c r="M116" s="47"/>
      <c r="N116" s="47"/>
      <c r="O116" s="48">
        <f t="shared" si="30"/>
        <v>0</v>
      </c>
      <c r="P116" s="26"/>
      <c r="Q116" s="26"/>
      <c r="R116" s="26"/>
      <c r="S116" s="47"/>
      <c r="T116" s="47"/>
      <c r="U116" s="48">
        <f t="shared" si="31"/>
        <v>0</v>
      </c>
      <c r="V116" s="26"/>
      <c r="W116" s="26"/>
      <c r="X116" s="26"/>
      <c r="Y116" s="47"/>
      <c r="Z116" s="47"/>
      <c r="AA116" s="48">
        <f t="shared" si="32"/>
        <v>0</v>
      </c>
      <c r="AB116" s="26"/>
      <c r="AC116" s="26"/>
      <c r="AD116" s="26"/>
      <c r="AE116" s="47"/>
      <c r="AF116" s="47"/>
      <c r="AG116" s="48">
        <f t="shared" si="33"/>
        <v>0</v>
      </c>
      <c r="AH116" s="26"/>
      <c r="AI116" s="26"/>
      <c r="AJ116" s="26"/>
      <c r="AK116" s="47"/>
      <c r="AL116" s="47"/>
      <c r="AM116" s="48">
        <f t="shared" si="34"/>
        <v>0</v>
      </c>
      <c r="AN116" s="26"/>
      <c r="AO116" s="26"/>
      <c r="AP116" s="26"/>
      <c r="AQ116" s="47"/>
      <c r="AR116" s="47"/>
      <c r="AS116" s="48">
        <f t="shared" si="35"/>
        <v>0</v>
      </c>
      <c r="AT116" s="26"/>
      <c r="AU116" s="26"/>
      <c r="AV116" s="26"/>
      <c r="AW116" s="47"/>
      <c r="AX116" s="47"/>
      <c r="AY116" s="48">
        <f t="shared" si="36"/>
        <v>0</v>
      </c>
      <c r="AZ116" s="26"/>
      <c r="BA116" s="26"/>
      <c r="BB116" s="26" t="s">
        <v>49</v>
      </c>
      <c r="BC116" s="47"/>
      <c r="BD116" s="49"/>
      <c r="BE116" s="48">
        <f t="shared" si="37"/>
        <v>1</v>
      </c>
      <c r="BF116" s="40"/>
    </row>
    <row r="117" spans="1:58" ht="15.75" x14ac:dyDescent="0.25">
      <c r="A117" s="21">
        <f t="shared" si="10"/>
        <v>4</v>
      </c>
      <c r="B117" s="26" t="s">
        <v>83</v>
      </c>
      <c r="C117" s="41" t="s">
        <v>114</v>
      </c>
      <c r="D117" s="26"/>
      <c r="E117" s="26"/>
      <c r="F117" s="26"/>
      <c r="G117" s="47"/>
      <c r="H117" s="47"/>
      <c r="I117" s="48">
        <f t="shared" si="29"/>
        <v>0</v>
      </c>
      <c r="J117" s="26"/>
      <c r="K117" s="26"/>
      <c r="L117" s="26"/>
      <c r="M117" s="47"/>
      <c r="N117" s="47"/>
      <c r="O117" s="48">
        <f t="shared" si="30"/>
        <v>0</v>
      </c>
      <c r="P117" s="26"/>
      <c r="Q117" s="26"/>
      <c r="R117" s="26"/>
      <c r="S117" s="47"/>
      <c r="T117" s="47"/>
      <c r="U117" s="48">
        <f t="shared" si="31"/>
        <v>0</v>
      </c>
      <c r="V117" s="26"/>
      <c r="W117" s="26"/>
      <c r="X117" s="26"/>
      <c r="Y117" s="47"/>
      <c r="Z117" s="47"/>
      <c r="AA117" s="48">
        <f t="shared" si="32"/>
        <v>0</v>
      </c>
      <c r="AB117" s="26"/>
      <c r="AC117" s="26"/>
      <c r="AD117" s="26"/>
      <c r="AE117" s="47"/>
      <c r="AF117" s="47"/>
      <c r="AG117" s="48">
        <f t="shared" si="33"/>
        <v>0</v>
      </c>
      <c r="AH117" s="26"/>
      <c r="AI117" s="26"/>
      <c r="AJ117" s="26"/>
      <c r="AK117" s="47"/>
      <c r="AL117" s="47"/>
      <c r="AM117" s="48">
        <f t="shared" si="34"/>
        <v>0</v>
      </c>
      <c r="AN117" s="26"/>
      <c r="AO117" s="26"/>
      <c r="AP117" s="26"/>
      <c r="AQ117" s="47"/>
      <c r="AR117" s="47"/>
      <c r="AS117" s="48">
        <f t="shared" si="35"/>
        <v>0</v>
      </c>
      <c r="AT117" s="26"/>
      <c r="AU117" s="26"/>
      <c r="AV117" s="26"/>
      <c r="AW117" s="47"/>
      <c r="AX117" s="47"/>
      <c r="AY117" s="48">
        <f t="shared" si="36"/>
        <v>0</v>
      </c>
      <c r="AZ117" s="26"/>
      <c r="BA117" s="26"/>
      <c r="BB117" s="26"/>
      <c r="BC117" s="47"/>
      <c r="BD117" s="49"/>
      <c r="BE117" s="48">
        <f t="shared" si="37"/>
        <v>0</v>
      </c>
      <c r="BF117" s="40"/>
    </row>
    <row r="118" spans="1:58" ht="15.75" x14ac:dyDescent="0.25">
      <c r="A118" s="21">
        <f t="shared" si="10"/>
        <v>4</v>
      </c>
      <c r="B118" s="26" t="s">
        <v>104</v>
      </c>
      <c r="C118" s="41" t="s">
        <v>114</v>
      </c>
      <c r="D118" s="26"/>
      <c r="E118" s="26"/>
      <c r="F118" s="26"/>
      <c r="G118" s="47"/>
      <c r="H118" s="47"/>
      <c r="I118" s="48">
        <f t="shared" si="29"/>
        <v>0</v>
      </c>
      <c r="J118" s="26"/>
      <c r="K118" s="26"/>
      <c r="L118" s="26"/>
      <c r="M118" s="47"/>
      <c r="N118" s="47"/>
      <c r="O118" s="48">
        <f t="shared" si="30"/>
        <v>0</v>
      </c>
      <c r="P118" s="26"/>
      <c r="Q118" s="26"/>
      <c r="R118" s="26"/>
      <c r="S118" s="47"/>
      <c r="T118" s="47"/>
      <c r="U118" s="48">
        <f t="shared" si="31"/>
        <v>0</v>
      </c>
      <c r="V118" s="26"/>
      <c r="W118" s="26"/>
      <c r="X118" s="26"/>
      <c r="Y118" s="47"/>
      <c r="Z118" s="47"/>
      <c r="AA118" s="48">
        <f t="shared" si="32"/>
        <v>0</v>
      </c>
      <c r="AB118" s="26"/>
      <c r="AC118" s="26"/>
      <c r="AD118" s="26"/>
      <c r="AE118" s="47"/>
      <c r="AF118" s="47"/>
      <c r="AG118" s="48">
        <f t="shared" si="33"/>
        <v>0</v>
      </c>
      <c r="AH118" s="26"/>
      <c r="AI118" s="26"/>
      <c r="AJ118" s="26"/>
      <c r="AK118" s="47"/>
      <c r="AL118" s="47"/>
      <c r="AM118" s="48">
        <f t="shared" si="34"/>
        <v>0</v>
      </c>
      <c r="AN118" s="26"/>
      <c r="AO118" s="26"/>
      <c r="AP118" s="26"/>
      <c r="AQ118" s="47"/>
      <c r="AR118" s="47"/>
      <c r="AS118" s="48">
        <f t="shared" si="35"/>
        <v>0</v>
      </c>
      <c r="AT118" s="26"/>
      <c r="AU118" s="26"/>
      <c r="AV118" s="26"/>
      <c r="AW118" s="47"/>
      <c r="AX118" s="47"/>
      <c r="AY118" s="48">
        <f t="shared" si="36"/>
        <v>0</v>
      </c>
      <c r="AZ118" s="26"/>
      <c r="BA118" s="26"/>
      <c r="BB118" s="26"/>
      <c r="BC118" s="47"/>
      <c r="BD118" s="49"/>
      <c r="BE118" s="48">
        <f t="shared" si="37"/>
        <v>0</v>
      </c>
      <c r="BF118" s="40"/>
    </row>
    <row r="119" spans="1:58" ht="15.75" x14ac:dyDescent="0.25">
      <c r="A119" s="21">
        <f t="shared" si="10"/>
        <v>4</v>
      </c>
      <c r="B119" s="50" t="s">
        <v>84</v>
      </c>
      <c r="C119" s="41" t="s">
        <v>114</v>
      </c>
      <c r="D119" s="52"/>
      <c r="E119" s="52"/>
      <c r="F119" s="52"/>
      <c r="G119" s="53"/>
      <c r="H119" s="53"/>
      <c r="I119" s="48">
        <f t="shared" si="29"/>
        <v>0</v>
      </c>
      <c r="J119" s="52"/>
      <c r="K119" s="52"/>
      <c r="L119" s="52"/>
      <c r="M119" s="53"/>
      <c r="N119" s="53"/>
      <c r="O119" s="48">
        <f t="shared" si="30"/>
        <v>0</v>
      </c>
      <c r="P119" s="52"/>
      <c r="Q119" s="52"/>
      <c r="R119" s="52"/>
      <c r="S119" s="53"/>
      <c r="T119" s="53"/>
      <c r="U119" s="48">
        <f t="shared" si="31"/>
        <v>0</v>
      </c>
      <c r="V119" s="52"/>
      <c r="W119" s="52"/>
      <c r="X119" s="52"/>
      <c r="Y119" s="53"/>
      <c r="Z119" s="53"/>
      <c r="AA119" s="48">
        <f t="shared" si="32"/>
        <v>0</v>
      </c>
      <c r="AB119" s="52"/>
      <c r="AC119" s="52"/>
      <c r="AD119" s="52"/>
      <c r="AE119" s="53"/>
      <c r="AF119" s="53"/>
      <c r="AG119" s="48">
        <f t="shared" si="33"/>
        <v>0</v>
      </c>
      <c r="AH119" s="52"/>
      <c r="AI119" s="52"/>
      <c r="AJ119" s="52"/>
      <c r="AK119" s="53"/>
      <c r="AL119" s="53"/>
      <c r="AM119" s="48">
        <f t="shared" si="34"/>
        <v>0</v>
      </c>
      <c r="AN119" s="52"/>
      <c r="AO119" s="52"/>
      <c r="AP119" s="52"/>
      <c r="AQ119" s="53"/>
      <c r="AR119" s="53"/>
      <c r="AS119" s="48">
        <f t="shared" si="35"/>
        <v>0</v>
      </c>
      <c r="AT119" s="52"/>
      <c r="AU119" s="52"/>
      <c r="AV119" s="52"/>
      <c r="AW119" s="53"/>
      <c r="AX119" s="53"/>
      <c r="AY119" s="48">
        <f t="shared" si="36"/>
        <v>0</v>
      </c>
      <c r="AZ119" s="52"/>
      <c r="BA119" s="52"/>
      <c r="BB119" s="52"/>
      <c r="BC119" s="53"/>
      <c r="BD119" s="54"/>
      <c r="BE119" s="48">
        <f t="shared" si="37"/>
        <v>0</v>
      </c>
      <c r="BF119" s="40"/>
    </row>
    <row r="120" spans="1:58" ht="15.75" x14ac:dyDescent="0.25">
      <c r="A120" s="21">
        <f t="shared" si="10"/>
        <v>4</v>
      </c>
      <c r="B120" s="50"/>
      <c r="C120" s="26" t="s">
        <v>114</v>
      </c>
      <c r="D120" s="26"/>
      <c r="E120" s="26"/>
      <c r="F120" s="26"/>
      <c r="G120" s="47"/>
      <c r="H120" s="47"/>
      <c r="I120" s="48">
        <f t="shared" si="29"/>
        <v>0</v>
      </c>
      <c r="J120" s="26"/>
      <c r="K120" s="26"/>
      <c r="L120" s="26"/>
      <c r="M120" s="47"/>
      <c r="N120" s="47"/>
      <c r="O120" s="48">
        <f t="shared" si="30"/>
        <v>0</v>
      </c>
      <c r="P120" s="26"/>
      <c r="Q120" s="26"/>
      <c r="R120" s="26"/>
      <c r="S120" s="47"/>
      <c r="T120" s="47"/>
      <c r="U120" s="48">
        <f t="shared" si="31"/>
        <v>0</v>
      </c>
      <c r="V120" s="26"/>
      <c r="W120" s="26"/>
      <c r="X120" s="26"/>
      <c r="Y120" s="47"/>
      <c r="Z120" s="47"/>
      <c r="AA120" s="48">
        <f t="shared" si="32"/>
        <v>0</v>
      </c>
      <c r="AB120" s="26"/>
      <c r="AC120" s="26"/>
      <c r="AD120" s="26"/>
      <c r="AE120" s="47"/>
      <c r="AF120" s="47"/>
      <c r="AG120" s="48">
        <f t="shared" si="33"/>
        <v>0</v>
      </c>
      <c r="AH120" s="26"/>
      <c r="AI120" s="26"/>
      <c r="AJ120" s="26"/>
      <c r="AK120" s="47"/>
      <c r="AL120" s="47"/>
      <c r="AM120" s="48">
        <f t="shared" si="34"/>
        <v>0</v>
      </c>
      <c r="AN120" s="26"/>
      <c r="AO120" s="26"/>
      <c r="AP120" s="26"/>
      <c r="AQ120" s="47"/>
      <c r="AR120" s="47"/>
      <c r="AS120" s="48">
        <f t="shared" si="35"/>
        <v>0</v>
      </c>
      <c r="AT120" s="26"/>
      <c r="AU120" s="26"/>
      <c r="AV120" s="26"/>
      <c r="AW120" s="47"/>
      <c r="AX120" s="47"/>
      <c r="AY120" s="48">
        <f t="shared" si="36"/>
        <v>0</v>
      </c>
      <c r="AZ120" s="26"/>
      <c r="BA120" s="26"/>
      <c r="BB120" s="26"/>
      <c r="BC120" s="47"/>
      <c r="BD120" s="47"/>
      <c r="BE120" s="48">
        <f t="shared" si="37"/>
        <v>0</v>
      </c>
      <c r="BF120" s="40"/>
    </row>
    <row r="121" spans="1:58" ht="15.75" x14ac:dyDescent="0.25">
      <c r="A121" s="21">
        <f t="shared" si="10"/>
        <v>4</v>
      </c>
      <c r="B121" s="50"/>
      <c r="C121" s="26" t="s">
        <v>114</v>
      </c>
      <c r="D121" s="26"/>
      <c r="E121" s="26"/>
      <c r="F121" s="26"/>
      <c r="G121" s="47"/>
      <c r="H121" s="47"/>
      <c r="I121" s="48">
        <f t="shared" si="29"/>
        <v>0</v>
      </c>
      <c r="J121" s="26"/>
      <c r="K121" s="26"/>
      <c r="L121" s="26"/>
      <c r="M121" s="47"/>
      <c r="N121" s="47"/>
      <c r="O121" s="48">
        <f t="shared" si="30"/>
        <v>0</v>
      </c>
      <c r="P121" s="26"/>
      <c r="Q121" s="26"/>
      <c r="R121" s="26"/>
      <c r="S121" s="47"/>
      <c r="T121" s="47"/>
      <c r="U121" s="48">
        <f t="shared" si="31"/>
        <v>0</v>
      </c>
      <c r="V121" s="26"/>
      <c r="W121" s="26"/>
      <c r="X121" s="26"/>
      <c r="Y121" s="47"/>
      <c r="Z121" s="47"/>
      <c r="AA121" s="48">
        <f t="shared" si="32"/>
        <v>0</v>
      </c>
      <c r="AB121" s="26"/>
      <c r="AC121" s="26"/>
      <c r="AD121" s="26"/>
      <c r="AE121" s="47"/>
      <c r="AF121" s="47"/>
      <c r="AG121" s="48">
        <f t="shared" si="33"/>
        <v>0</v>
      </c>
      <c r="AH121" s="26"/>
      <c r="AI121" s="26"/>
      <c r="AJ121" s="26"/>
      <c r="AK121" s="47"/>
      <c r="AL121" s="47"/>
      <c r="AM121" s="48">
        <f t="shared" si="34"/>
        <v>0</v>
      </c>
      <c r="AN121" s="26"/>
      <c r="AO121" s="26"/>
      <c r="AP121" s="26"/>
      <c r="AQ121" s="47"/>
      <c r="AR121" s="47"/>
      <c r="AS121" s="48">
        <f t="shared" si="35"/>
        <v>0</v>
      </c>
      <c r="AT121" s="26"/>
      <c r="AU121" s="26"/>
      <c r="AV121" s="26"/>
      <c r="AW121" s="47"/>
      <c r="AX121" s="47"/>
      <c r="AY121" s="48">
        <f t="shared" si="36"/>
        <v>0</v>
      </c>
      <c r="AZ121" s="26"/>
      <c r="BA121" s="26"/>
      <c r="BB121" s="26"/>
      <c r="BC121" s="47"/>
      <c r="BD121" s="47"/>
      <c r="BE121" s="48">
        <f t="shared" si="37"/>
        <v>0</v>
      </c>
      <c r="BF121" s="40"/>
    </row>
    <row r="122" spans="1:58" ht="15.75" x14ac:dyDescent="0.25">
      <c r="A122" s="21">
        <f t="shared" si="10"/>
        <v>4</v>
      </c>
      <c r="B122" s="50"/>
      <c r="C122" s="26" t="s">
        <v>114</v>
      </c>
      <c r="D122" s="26"/>
      <c r="E122" s="26"/>
      <c r="F122" s="26"/>
      <c r="G122" s="47"/>
      <c r="H122" s="47"/>
      <c r="I122" s="48">
        <f t="shared" si="29"/>
        <v>0</v>
      </c>
      <c r="J122" s="26"/>
      <c r="K122" s="26"/>
      <c r="L122" s="26"/>
      <c r="M122" s="47"/>
      <c r="N122" s="47"/>
      <c r="O122" s="48">
        <f t="shared" si="30"/>
        <v>0</v>
      </c>
      <c r="P122" s="26"/>
      <c r="Q122" s="26"/>
      <c r="R122" s="26"/>
      <c r="S122" s="47"/>
      <c r="T122" s="47"/>
      <c r="U122" s="48">
        <f t="shared" si="31"/>
        <v>0</v>
      </c>
      <c r="V122" s="26"/>
      <c r="W122" s="26"/>
      <c r="X122" s="26"/>
      <c r="Y122" s="47"/>
      <c r="Z122" s="47"/>
      <c r="AA122" s="48">
        <f t="shared" si="32"/>
        <v>0</v>
      </c>
      <c r="AB122" s="26"/>
      <c r="AC122" s="26"/>
      <c r="AD122" s="26"/>
      <c r="AE122" s="47"/>
      <c r="AF122" s="47"/>
      <c r="AG122" s="48">
        <f t="shared" si="33"/>
        <v>0</v>
      </c>
      <c r="AH122" s="26"/>
      <c r="AI122" s="26"/>
      <c r="AJ122" s="26"/>
      <c r="AK122" s="47"/>
      <c r="AL122" s="47"/>
      <c r="AM122" s="48">
        <f t="shared" si="34"/>
        <v>0</v>
      </c>
      <c r="AN122" s="26"/>
      <c r="AO122" s="26"/>
      <c r="AP122" s="26"/>
      <c r="AQ122" s="47"/>
      <c r="AR122" s="47"/>
      <c r="AS122" s="48">
        <f t="shared" si="35"/>
        <v>0</v>
      </c>
      <c r="AT122" s="26"/>
      <c r="AU122" s="26"/>
      <c r="AV122" s="26"/>
      <c r="AW122" s="47"/>
      <c r="AX122" s="47"/>
      <c r="AY122" s="48">
        <f t="shared" si="36"/>
        <v>0</v>
      </c>
      <c r="AZ122" s="26"/>
      <c r="BA122" s="26"/>
      <c r="BB122" s="26"/>
      <c r="BC122" s="47"/>
      <c r="BD122" s="47"/>
      <c r="BE122" s="48">
        <f t="shared" si="37"/>
        <v>0</v>
      </c>
      <c r="BF122" s="40"/>
    </row>
    <row r="123" spans="1:58" ht="15.75" x14ac:dyDescent="0.25">
      <c r="A123" s="21">
        <f t="shared" si="10"/>
        <v>4</v>
      </c>
      <c r="B123" s="50"/>
      <c r="C123" s="26" t="s">
        <v>114</v>
      </c>
      <c r="D123" s="26"/>
      <c r="E123" s="26"/>
      <c r="F123" s="26"/>
      <c r="G123" s="47"/>
      <c r="H123" s="47"/>
      <c r="I123" s="48">
        <f t="shared" si="29"/>
        <v>0</v>
      </c>
      <c r="J123" s="26"/>
      <c r="K123" s="26"/>
      <c r="L123" s="26"/>
      <c r="M123" s="47"/>
      <c r="N123" s="47"/>
      <c r="O123" s="48">
        <f t="shared" si="30"/>
        <v>0</v>
      </c>
      <c r="P123" s="26"/>
      <c r="Q123" s="26"/>
      <c r="R123" s="26"/>
      <c r="S123" s="47"/>
      <c r="T123" s="47"/>
      <c r="U123" s="48">
        <f t="shared" si="31"/>
        <v>0</v>
      </c>
      <c r="V123" s="26"/>
      <c r="W123" s="26"/>
      <c r="X123" s="26"/>
      <c r="Y123" s="47"/>
      <c r="Z123" s="47"/>
      <c r="AA123" s="48">
        <f t="shared" si="32"/>
        <v>0</v>
      </c>
      <c r="AB123" s="26"/>
      <c r="AC123" s="26"/>
      <c r="AD123" s="26"/>
      <c r="AE123" s="47"/>
      <c r="AF123" s="47"/>
      <c r="AG123" s="48">
        <f t="shared" si="33"/>
        <v>0</v>
      </c>
      <c r="AH123" s="26"/>
      <c r="AI123" s="26"/>
      <c r="AJ123" s="26"/>
      <c r="AK123" s="47"/>
      <c r="AL123" s="47"/>
      <c r="AM123" s="48">
        <f t="shared" si="34"/>
        <v>0</v>
      </c>
      <c r="AN123" s="26"/>
      <c r="AO123" s="26"/>
      <c r="AP123" s="26"/>
      <c r="AQ123" s="47"/>
      <c r="AR123" s="47"/>
      <c r="AS123" s="48">
        <f t="shared" si="35"/>
        <v>0</v>
      </c>
      <c r="AT123" s="26"/>
      <c r="AU123" s="26"/>
      <c r="AV123" s="26"/>
      <c r="AW123" s="47"/>
      <c r="AX123" s="47"/>
      <c r="AY123" s="48">
        <f t="shared" si="36"/>
        <v>0</v>
      </c>
      <c r="AZ123" s="26"/>
      <c r="BA123" s="26"/>
      <c r="BB123" s="26"/>
      <c r="BC123" s="47"/>
      <c r="BD123" s="47"/>
      <c r="BE123" s="48">
        <f t="shared" si="37"/>
        <v>0</v>
      </c>
      <c r="BF123" s="67"/>
    </row>
    <row r="124" spans="1:58" ht="15.75" x14ac:dyDescent="0.25">
      <c r="A124" s="21">
        <f t="shared" si="10"/>
        <v>4</v>
      </c>
      <c r="B124" s="50"/>
      <c r="C124" s="26" t="s">
        <v>114</v>
      </c>
      <c r="D124" s="26"/>
      <c r="E124" s="26"/>
      <c r="F124" s="26"/>
      <c r="G124" s="47"/>
      <c r="H124" s="47"/>
      <c r="I124" s="48">
        <f t="shared" si="29"/>
        <v>0</v>
      </c>
      <c r="J124" s="26"/>
      <c r="K124" s="26"/>
      <c r="L124" s="26"/>
      <c r="M124" s="47"/>
      <c r="N124" s="47"/>
      <c r="O124" s="48">
        <f t="shared" si="30"/>
        <v>0</v>
      </c>
      <c r="P124" s="26"/>
      <c r="Q124" s="26"/>
      <c r="R124" s="26"/>
      <c r="S124" s="47"/>
      <c r="T124" s="47"/>
      <c r="U124" s="48">
        <f t="shared" si="31"/>
        <v>0</v>
      </c>
      <c r="V124" s="26"/>
      <c r="W124" s="26"/>
      <c r="X124" s="26"/>
      <c r="Y124" s="47"/>
      <c r="Z124" s="47"/>
      <c r="AA124" s="48">
        <f t="shared" si="32"/>
        <v>0</v>
      </c>
      <c r="AB124" s="26"/>
      <c r="AC124" s="26"/>
      <c r="AD124" s="26"/>
      <c r="AE124" s="47"/>
      <c r="AF124" s="47"/>
      <c r="AG124" s="48">
        <f t="shared" si="33"/>
        <v>0</v>
      </c>
      <c r="AH124" s="26"/>
      <c r="AI124" s="26"/>
      <c r="AJ124" s="26"/>
      <c r="AK124" s="47"/>
      <c r="AL124" s="47"/>
      <c r="AM124" s="48">
        <f t="shared" si="34"/>
        <v>0</v>
      </c>
      <c r="AN124" s="26"/>
      <c r="AO124" s="26"/>
      <c r="AP124" s="26"/>
      <c r="AQ124" s="47"/>
      <c r="AR124" s="47"/>
      <c r="AS124" s="48">
        <f t="shared" si="35"/>
        <v>0</v>
      </c>
      <c r="AT124" s="26"/>
      <c r="AU124" s="26"/>
      <c r="AV124" s="26"/>
      <c r="AW124" s="47"/>
      <c r="AX124" s="47"/>
      <c r="AY124" s="48">
        <f t="shared" si="36"/>
        <v>0</v>
      </c>
      <c r="AZ124" s="26"/>
      <c r="BA124" s="26"/>
      <c r="BB124" s="26"/>
      <c r="BC124" s="47"/>
      <c r="BD124" s="47"/>
      <c r="BE124" s="48">
        <f t="shared" si="37"/>
        <v>0</v>
      </c>
      <c r="BF124" s="26"/>
    </row>
    <row r="125" spans="1:58" ht="15.75" x14ac:dyDescent="0.25">
      <c r="A125" s="21">
        <f t="shared" si="10"/>
        <v>4</v>
      </c>
      <c r="B125" s="55"/>
      <c r="C125" s="56"/>
      <c r="D125" s="59"/>
      <c r="E125" s="58"/>
      <c r="F125" s="58"/>
      <c r="G125" s="58"/>
      <c r="H125" s="58"/>
      <c r="I125" s="58">
        <f>SUM(I97:I124)</f>
        <v>3</v>
      </c>
      <c r="J125" s="58"/>
      <c r="K125" s="58"/>
      <c r="L125" s="58"/>
      <c r="M125" s="58"/>
      <c r="N125" s="58"/>
      <c r="O125" s="58">
        <f>SUM(O97:O124)</f>
        <v>2</v>
      </c>
      <c r="P125" s="58"/>
      <c r="Q125" s="58"/>
      <c r="R125" s="58"/>
      <c r="S125" s="58"/>
      <c r="T125" s="58"/>
      <c r="U125" s="58">
        <f>SUM(U97:U124)</f>
        <v>6</v>
      </c>
      <c r="V125" s="58"/>
      <c r="W125" s="58"/>
      <c r="X125" s="58"/>
      <c r="Y125" s="58"/>
      <c r="Z125" s="58"/>
      <c r="AA125" s="58">
        <f>SUM(AA97:AA124)</f>
        <v>4</v>
      </c>
      <c r="AB125" s="58"/>
      <c r="AC125" s="58"/>
      <c r="AD125" s="58"/>
      <c r="AE125" s="58"/>
      <c r="AF125" s="58"/>
      <c r="AG125" s="58">
        <f>SUM(AG97:AG124)</f>
        <v>1</v>
      </c>
      <c r="AH125" s="58"/>
      <c r="AI125" s="58"/>
      <c r="AJ125" s="58"/>
      <c r="AK125" s="58"/>
      <c r="AL125" s="58"/>
      <c r="AM125" s="58">
        <f>SUM(AM97:AM124)</f>
        <v>4</v>
      </c>
      <c r="AN125" s="58"/>
      <c r="AO125" s="58"/>
      <c r="AP125" s="58"/>
      <c r="AQ125" s="58"/>
      <c r="AR125" s="58"/>
      <c r="AS125" s="58">
        <f>SUM(AS97:AS124)</f>
        <v>1</v>
      </c>
      <c r="AT125" s="58"/>
      <c r="AU125" s="58"/>
      <c r="AV125" s="58"/>
      <c r="AW125" s="58"/>
      <c r="AX125" s="58"/>
      <c r="AY125" s="58">
        <f>SUM(AY97:AY124)</f>
        <v>5</v>
      </c>
      <c r="AZ125" s="58"/>
      <c r="BA125" s="58"/>
      <c r="BB125" s="58"/>
      <c r="BC125" s="58"/>
      <c r="BD125" s="58"/>
      <c r="BE125" s="58">
        <f>SUM(BE97:BE124)</f>
        <v>8</v>
      </c>
      <c r="BF125" s="58">
        <f>COUNTIF(BF97:BF124,"*")</f>
        <v>6</v>
      </c>
    </row>
  </sheetData>
  <mergeCells count="19">
    <mergeCell ref="B1:C1"/>
    <mergeCell ref="B3:C3"/>
    <mergeCell ref="D3:I3"/>
    <mergeCell ref="J3:O3"/>
    <mergeCell ref="P3:U3"/>
    <mergeCell ref="B36:C36"/>
    <mergeCell ref="D36:BE36"/>
    <mergeCell ref="B66:C66"/>
    <mergeCell ref="D66:BE66"/>
    <mergeCell ref="B96:C96"/>
    <mergeCell ref="D96:BE96"/>
    <mergeCell ref="AH3:AM3"/>
    <mergeCell ref="AN3:AS3"/>
    <mergeCell ref="AT3:AY3"/>
    <mergeCell ref="AZ3:BE3"/>
    <mergeCell ref="B6:C6"/>
    <mergeCell ref="D6:BE6"/>
    <mergeCell ref="V3:AA3"/>
    <mergeCell ref="AB3:AG3"/>
  </mergeCells>
  <conditionalFormatting sqref="B6:BF125">
    <cfRule type="expression" dxfId="14" priority="1">
      <formula>$A6&gt;$C$2</formula>
    </cfRule>
  </conditionalFormatting>
  <conditionalFormatting sqref="C2">
    <cfRule type="expression" dxfId="13" priority="2">
      <formula>LEN($C$2)=0</formula>
    </cfRule>
  </conditionalFormatting>
  <conditionalFormatting sqref="D6:BE6 D36:BE36 D66:BE66 D96:BE96">
    <cfRule type="expression" dxfId="12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800-000000000000}">
      <formula1>0</formula1>
    </dataValidation>
    <dataValidation type="list" allowBlank="1" showErrorMessage="1" sqref="D7:H34 J7:N34 P7:T34 V7:Z34 AB7:AF34 AH7:AL34 AN7:AR34 AT7:AX34 AZ7:BD34 D37:H64 J37:N64 P37:T64 V37:Z64 AB37:AF64 AH37:AL64 AN37:AR64 AT37:AX64 AZ37:BD64 D67:H94 J67:N94 P67:T94 V67:Z94 AB67:AF94 AH67:AL94 AN67:AR94 AT67:AX94 AZ67:BD94 D97:H124 J97:N124 P97:T124 V97:Z124 AB97:AF124 AH97:AL124 AN97:AR124 AT97:AX124 AZ97:BD124" xr:uid="{00000000-0002-0000-0800-000001000000}">
      <formula1>$D$1:$F$1</formula1>
    </dataValidation>
    <dataValidation type="list" allowBlank="1" showErrorMessage="1" sqref="BF7:BF32 BF37:BF62 BF67:BF92 BF97:BF122" xr:uid="{00000000-0002-0000-0800-000002000000}">
      <formula1>$F$1</formula1>
    </dataValidation>
  </dataValidations>
  <pageMargins left="0.7" right="0.7" top="0.75" bottom="0.75" header="0" footer="0"/>
  <pageSetup paperSize="9" scale="2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BF95"/>
  <sheetViews>
    <sheetView view="pageBreakPreview" zoomScale="60" zoomScaleNormal="100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I2" sqref="I2"/>
    </sheetView>
  </sheetViews>
  <sheetFormatPr defaultColWidth="11.25" defaultRowHeight="15" customHeight="1" x14ac:dyDescent="0.25"/>
  <cols>
    <col min="1" max="1" width="5" hidden="1" customWidth="1"/>
    <col min="2" max="2" width="42" customWidth="1"/>
    <col min="3" max="3" width="12" customWidth="1"/>
    <col min="4" max="57" width="4.75" customWidth="1"/>
    <col min="58" max="58" width="8.5" customWidth="1"/>
  </cols>
  <sheetData>
    <row r="1" spans="1:58" ht="32.25" customHeight="1" x14ac:dyDescent="0.25">
      <c r="A1" s="21"/>
      <c r="B1" s="87" t="s">
        <v>46</v>
      </c>
      <c r="C1" s="73"/>
      <c r="D1" s="22" t="s">
        <v>47</v>
      </c>
      <c r="E1" s="22" t="s">
        <v>48</v>
      </c>
      <c r="F1" s="22" t="s">
        <v>49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 t="s">
        <v>49</v>
      </c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</row>
    <row r="2" spans="1:58" ht="32.25" customHeight="1" x14ac:dyDescent="0.25">
      <c r="A2" s="21"/>
      <c r="B2" s="24" t="s">
        <v>116</v>
      </c>
      <c r="C2" s="25">
        <v>3</v>
      </c>
      <c r="D2" s="21"/>
      <c r="E2" s="21"/>
      <c r="F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</row>
    <row r="3" spans="1:58" ht="16.5" customHeight="1" x14ac:dyDescent="0.25">
      <c r="A3" s="21"/>
      <c r="B3" s="88" t="s">
        <v>51</v>
      </c>
      <c r="C3" s="76"/>
      <c r="D3" s="89" t="s">
        <v>52</v>
      </c>
      <c r="E3" s="78"/>
      <c r="F3" s="78"/>
      <c r="G3" s="78"/>
      <c r="H3" s="78"/>
      <c r="I3" s="79"/>
      <c r="J3" s="77" t="s">
        <v>53</v>
      </c>
      <c r="K3" s="78"/>
      <c r="L3" s="78"/>
      <c r="M3" s="78"/>
      <c r="N3" s="78"/>
      <c r="O3" s="79"/>
      <c r="P3" s="77" t="s">
        <v>54</v>
      </c>
      <c r="Q3" s="78"/>
      <c r="R3" s="78"/>
      <c r="S3" s="78"/>
      <c r="T3" s="78"/>
      <c r="U3" s="79"/>
      <c r="V3" s="77" t="s">
        <v>55</v>
      </c>
      <c r="W3" s="78"/>
      <c r="X3" s="78"/>
      <c r="Y3" s="78"/>
      <c r="Z3" s="78"/>
      <c r="AA3" s="79"/>
      <c r="AB3" s="77" t="s">
        <v>56</v>
      </c>
      <c r="AC3" s="78"/>
      <c r="AD3" s="78"/>
      <c r="AE3" s="78"/>
      <c r="AF3" s="78"/>
      <c r="AG3" s="79"/>
      <c r="AH3" s="77" t="s">
        <v>57</v>
      </c>
      <c r="AI3" s="78"/>
      <c r="AJ3" s="78"/>
      <c r="AK3" s="78"/>
      <c r="AL3" s="78"/>
      <c r="AM3" s="79"/>
      <c r="AN3" s="77" t="s">
        <v>58</v>
      </c>
      <c r="AO3" s="78"/>
      <c r="AP3" s="78"/>
      <c r="AQ3" s="78"/>
      <c r="AR3" s="78"/>
      <c r="AS3" s="79"/>
      <c r="AT3" s="77" t="s">
        <v>59</v>
      </c>
      <c r="AU3" s="78"/>
      <c r="AV3" s="78"/>
      <c r="AW3" s="78"/>
      <c r="AX3" s="78"/>
      <c r="AY3" s="79"/>
      <c r="AZ3" s="77" t="s">
        <v>60</v>
      </c>
      <c r="BA3" s="78"/>
      <c r="BB3" s="78"/>
      <c r="BC3" s="78"/>
      <c r="BD3" s="78"/>
      <c r="BE3" s="79"/>
      <c r="BF3" s="26"/>
    </row>
    <row r="4" spans="1:58" ht="59.25" customHeight="1" x14ac:dyDescent="0.25">
      <c r="A4" s="21"/>
      <c r="B4" s="27" t="s">
        <v>61</v>
      </c>
      <c r="C4" s="28" t="s">
        <v>62</v>
      </c>
      <c r="D4" s="29" t="s">
        <v>63</v>
      </c>
      <c r="E4" s="30" t="s">
        <v>64</v>
      </c>
      <c r="F4" s="30" t="s">
        <v>65</v>
      </c>
      <c r="G4" s="30" t="s">
        <v>66</v>
      </c>
      <c r="H4" s="30" t="s">
        <v>67</v>
      </c>
      <c r="I4" s="30" t="s">
        <v>68</v>
      </c>
      <c r="J4" s="30" t="s">
        <v>63</v>
      </c>
      <c r="K4" s="30" t="s">
        <v>64</v>
      </c>
      <c r="L4" s="30" t="s">
        <v>65</v>
      </c>
      <c r="M4" s="30" t="s">
        <v>66</v>
      </c>
      <c r="N4" s="30" t="s">
        <v>67</v>
      </c>
      <c r="O4" s="30" t="s">
        <v>68</v>
      </c>
      <c r="P4" s="30" t="s">
        <v>63</v>
      </c>
      <c r="Q4" s="30" t="s">
        <v>64</v>
      </c>
      <c r="R4" s="30" t="s">
        <v>65</v>
      </c>
      <c r="S4" s="30" t="s">
        <v>66</v>
      </c>
      <c r="T4" s="30" t="s">
        <v>67</v>
      </c>
      <c r="U4" s="30" t="s">
        <v>68</v>
      </c>
      <c r="V4" s="30" t="s">
        <v>63</v>
      </c>
      <c r="W4" s="30" t="s">
        <v>64</v>
      </c>
      <c r="X4" s="30" t="s">
        <v>65</v>
      </c>
      <c r="Y4" s="30" t="s">
        <v>66</v>
      </c>
      <c r="Z4" s="30" t="s">
        <v>67</v>
      </c>
      <c r="AA4" s="30" t="s">
        <v>68</v>
      </c>
      <c r="AB4" s="30" t="s">
        <v>63</v>
      </c>
      <c r="AC4" s="30" t="s">
        <v>64</v>
      </c>
      <c r="AD4" s="30" t="s">
        <v>65</v>
      </c>
      <c r="AE4" s="30" t="s">
        <v>66</v>
      </c>
      <c r="AF4" s="30" t="s">
        <v>67</v>
      </c>
      <c r="AG4" s="30" t="s">
        <v>68</v>
      </c>
      <c r="AH4" s="30" t="s">
        <v>63</v>
      </c>
      <c r="AI4" s="30" t="s">
        <v>64</v>
      </c>
      <c r="AJ4" s="30" t="s">
        <v>65</v>
      </c>
      <c r="AK4" s="30" t="s">
        <v>66</v>
      </c>
      <c r="AL4" s="30" t="s">
        <v>67</v>
      </c>
      <c r="AM4" s="30" t="s">
        <v>68</v>
      </c>
      <c r="AN4" s="30" t="s">
        <v>63</v>
      </c>
      <c r="AO4" s="30" t="s">
        <v>64</v>
      </c>
      <c r="AP4" s="30" t="s">
        <v>65</v>
      </c>
      <c r="AQ4" s="30" t="s">
        <v>66</v>
      </c>
      <c r="AR4" s="30" t="s">
        <v>67</v>
      </c>
      <c r="AS4" s="30" t="s">
        <v>68</v>
      </c>
      <c r="AT4" s="30" t="s">
        <v>63</v>
      </c>
      <c r="AU4" s="30" t="s">
        <v>64</v>
      </c>
      <c r="AV4" s="30" t="s">
        <v>65</v>
      </c>
      <c r="AW4" s="30" t="s">
        <v>66</v>
      </c>
      <c r="AX4" s="30" t="s">
        <v>67</v>
      </c>
      <c r="AY4" s="30" t="s">
        <v>68</v>
      </c>
      <c r="AZ4" s="30" t="s">
        <v>63</v>
      </c>
      <c r="BA4" s="30" t="s">
        <v>64</v>
      </c>
      <c r="BB4" s="30" t="s">
        <v>65</v>
      </c>
      <c r="BC4" s="30" t="s">
        <v>66</v>
      </c>
      <c r="BD4" s="30" t="s">
        <v>67</v>
      </c>
      <c r="BE4" s="31" t="s">
        <v>68</v>
      </c>
      <c r="BF4" s="32" t="s">
        <v>69</v>
      </c>
    </row>
    <row r="5" spans="1:58" ht="15.75" x14ac:dyDescent="0.25">
      <c r="A5" s="21"/>
      <c r="B5" s="33" t="s">
        <v>117</v>
      </c>
      <c r="C5" s="34"/>
      <c r="D5" s="35"/>
      <c r="E5" s="36"/>
      <c r="F5" s="36"/>
      <c r="G5" s="36"/>
      <c r="H5" s="36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6"/>
      <c r="BF5" s="66"/>
    </row>
    <row r="6" spans="1:58" ht="15.75" x14ac:dyDescent="0.25">
      <c r="A6" s="21">
        <v>1</v>
      </c>
      <c r="B6" s="80" t="str">
        <f>"Буква (или иное название) класса "&amp;A6&amp;":"</f>
        <v>Буква (или иное название) класса 1:</v>
      </c>
      <c r="C6" s="90"/>
      <c r="D6" s="85" t="s">
        <v>71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1"/>
      <c r="BF6" s="64"/>
    </row>
    <row r="7" spans="1:58" ht="15.75" x14ac:dyDescent="0.25">
      <c r="A7" s="21">
        <v>1</v>
      </c>
      <c r="B7" s="26" t="s">
        <v>72</v>
      </c>
      <c r="C7" s="41" t="s">
        <v>117</v>
      </c>
      <c r="D7" s="26"/>
      <c r="E7" s="26"/>
      <c r="F7" s="26" t="s">
        <v>49</v>
      </c>
      <c r="G7" s="47"/>
      <c r="H7" s="47"/>
      <c r="I7" s="48">
        <f t="shared" ref="I7:I34" si="0">COUNTA(D7:H7)</f>
        <v>1</v>
      </c>
      <c r="J7" s="26"/>
      <c r="K7" s="26"/>
      <c r="L7" s="26"/>
      <c r="M7" s="47"/>
      <c r="N7" s="47"/>
      <c r="O7" s="48">
        <f t="shared" ref="O7:O34" si="1">COUNTA(J7:N7)</f>
        <v>0</v>
      </c>
      <c r="P7" s="26"/>
      <c r="Q7" s="26"/>
      <c r="R7" s="26"/>
      <c r="S7" s="47"/>
      <c r="T7" s="47"/>
      <c r="U7" s="48">
        <f t="shared" ref="U7:U34" si="2">COUNTA(P7:T7)</f>
        <v>0</v>
      </c>
      <c r="V7" s="26" t="s">
        <v>49</v>
      </c>
      <c r="W7" s="26"/>
      <c r="X7" s="26"/>
      <c r="Y7" s="47"/>
      <c r="Z7" s="47"/>
      <c r="AA7" s="48">
        <f t="shared" ref="AA7:AA34" si="3">COUNTA(V7:Z7)</f>
        <v>1</v>
      </c>
      <c r="AB7" s="26"/>
      <c r="AC7" s="26"/>
      <c r="AD7" s="26"/>
      <c r="AE7" s="47"/>
      <c r="AF7" s="47"/>
      <c r="AG7" s="48">
        <f t="shared" ref="AG7:AG34" si="4">COUNTA(AB7:AF7)</f>
        <v>0</v>
      </c>
      <c r="AH7" s="26"/>
      <c r="AI7" s="26"/>
      <c r="AJ7" s="26" t="s">
        <v>49</v>
      </c>
      <c r="AK7" s="47"/>
      <c r="AL7" s="47"/>
      <c r="AM7" s="48">
        <f t="shared" ref="AM7:AM34" si="5">COUNTA(AH7:AL7)</f>
        <v>1</v>
      </c>
      <c r="AN7" s="26"/>
      <c r="AO7" s="26"/>
      <c r="AP7" s="26"/>
      <c r="AQ7" s="47"/>
      <c r="AR7" s="47"/>
      <c r="AS7" s="48">
        <f t="shared" ref="AS7:AS34" si="6">COUNTA(AN7:AR7)</f>
        <v>0</v>
      </c>
      <c r="AT7" s="26"/>
      <c r="AU7" s="26"/>
      <c r="AV7" s="26"/>
      <c r="AW7" s="47"/>
      <c r="AX7" s="47"/>
      <c r="AY7" s="48">
        <f t="shared" ref="AY7:AY34" si="7">COUNTA(AT7:AX7)</f>
        <v>0</v>
      </c>
      <c r="AZ7" s="26"/>
      <c r="BA7" s="26"/>
      <c r="BB7" s="26" t="s">
        <v>49</v>
      </c>
      <c r="BC7" s="47"/>
      <c r="BD7" s="49"/>
      <c r="BE7" s="48">
        <f t="shared" ref="BE7:BE22" si="8">COUNTA(AZ7:BD7)</f>
        <v>1</v>
      </c>
      <c r="BF7" s="40" t="s">
        <v>49</v>
      </c>
    </row>
    <row r="8" spans="1:58" ht="15.75" x14ac:dyDescent="0.25">
      <c r="A8" s="21">
        <v>1</v>
      </c>
      <c r="B8" s="26" t="s">
        <v>94</v>
      </c>
      <c r="C8" s="41" t="s">
        <v>117</v>
      </c>
      <c r="D8" s="26"/>
      <c r="E8" s="26"/>
      <c r="F8" s="26"/>
      <c r="G8" s="47"/>
      <c r="H8" s="47"/>
      <c r="I8" s="48">
        <f t="shared" si="0"/>
        <v>0</v>
      </c>
      <c r="J8" s="26"/>
      <c r="K8" s="26"/>
      <c r="L8" s="26"/>
      <c r="M8" s="47"/>
      <c r="N8" s="47"/>
      <c r="O8" s="48">
        <f t="shared" si="1"/>
        <v>0</v>
      </c>
      <c r="P8" s="26"/>
      <c r="Q8" s="26"/>
      <c r="R8" s="26"/>
      <c r="S8" s="47"/>
      <c r="T8" s="47"/>
      <c r="U8" s="48">
        <f t="shared" si="2"/>
        <v>0</v>
      </c>
      <c r="V8" s="26"/>
      <c r="W8" s="26"/>
      <c r="X8" s="26"/>
      <c r="Y8" s="47" t="s">
        <v>49</v>
      </c>
      <c r="Z8" s="47"/>
      <c r="AA8" s="48">
        <f t="shared" si="3"/>
        <v>1</v>
      </c>
      <c r="AB8" s="26"/>
      <c r="AC8" s="26"/>
      <c r="AD8" s="26"/>
      <c r="AE8" s="47"/>
      <c r="AF8" s="47"/>
      <c r="AG8" s="48">
        <f t="shared" si="4"/>
        <v>0</v>
      </c>
      <c r="AH8" s="26"/>
      <c r="AI8" s="26"/>
      <c r="AJ8" s="26"/>
      <c r="AK8" s="47"/>
      <c r="AL8" s="47"/>
      <c r="AM8" s="48">
        <f t="shared" si="5"/>
        <v>0</v>
      </c>
      <c r="AN8" s="26"/>
      <c r="AO8" s="26"/>
      <c r="AP8" s="26"/>
      <c r="AQ8" s="47"/>
      <c r="AR8" s="47"/>
      <c r="AS8" s="48">
        <f t="shared" si="6"/>
        <v>0</v>
      </c>
      <c r="AT8" s="26"/>
      <c r="AU8" s="26" t="s">
        <v>49</v>
      </c>
      <c r="AV8" s="26"/>
      <c r="AW8" s="47"/>
      <c r="AX8" s="47"/>
      <c r="AY8" s="48">
        <f t="shared" si="7"/>
        <v>1</v>
      </c>
      <c r="AZ8" s="26"/>
      <c r="BA8" s="26"/>
      <c r="BB8" s="26"/>
      <c r="BC8" s="47"/>
      <c r="BD8" s="49"/>
      <c r="BE8" s="48">
        <f t="shared" si="8"/>
        <v>0</v>
      </c>
      <c r="BF8" s="40" t="s">
        <v>49</v>
      </c>
    </row>
    <row r="9" spans="1:58" ht="15.75" x14ac:dyDescent="0.25">
      <c r="A9" s="21">
        <v>1</v>
      </c>
      <c r="B9" s="26" t="s">
        <v>74</v>
      </c>
      <c r="C9" s="41" t="s">
        <v>117</v>
      </c>
      <c r="D9" s="26"/>
      <c r="E9" s="26"/>
      <c r="F9" s="26"/>
      <c r="G9" s="47"/>
      <c r="H9" s="47"/>
      <c r="I9" s="48">
        <f t="shared" si="0"/>
        <v>0</v>
      </c>
      <c r="J9" s="26"/>
      <c r="K9" s="26"/>
      <c r="L9" s="26"/>
      <c r="M9" s="47"/>
      <c r="N9" s="47"/>
      <c r="O9" s="48">
        <f t="shared" si="1"/>
        <v>0</v>
      </c>
      <c r="P9" s="26"/>
      <c r="Q9" s="26"/>
      <c r="R9" s="26"/>
      <c r="S9" s="47"/>
      <c r="T9" s="47"/>
      <c r="U9" s="48">
        <f t="shared" si="2"/>
        <v>0</v>
      </c>
      <c r="V9" s="26"/>
      <c r="W9" s="26"/>
      <c r="X9" s="26"/>
      <c r="Y9" s="47"/>
      <c r="Z9" s="47"/>
      <c r="AA9" s="48">
        <f t="shared" si="3"/>
        <v>0</v>
      </c>
      <c r="AB9" s="26"/>
      <c r="AC9" s="26"/>
      <c r="AD9" s="26"/>
      <c r="AE9" s="47"/>
      <c r="AF9" s="47"/>
      <c r="AG9" s="48">
        <f t="shared" si="4"/>
        <v>0</v>
      </c>
      <c r="AH9" s="26"/>
      <c r="AI9" s="26"/>
      <c r="AJ9" s="26"/>
      <c r="AK9" s="47"/>
      <c r="AL9" s="47"/>
      <c r="AM9" s="48">
        <f t="shared" si="5"/>
        <v>0</v>
      </c>
      <c r="AN9" s="26"/>
      <c r="AO9" s="26"/>
      <c r="AP9" s="26"/>
      <c r="AQ9" s="47"/>
      <c r="AR9" s="47"/>
      <c r="AS9" s="48">
        <f t="shared" si="6"/>
        <v>0</v>
      </c>
      <c r="AT9" s="26"/>
      <c r="AU9" s="26"/>
      <c r="AV9" s="26"/>
      <c r="AW9" s="47"/>
      <c r="AX9" s="47"/>
      <c r="AY9" s="48">
        <f t="shared" si="7"/>
        <v>0</v>
      </c>
      <c r="AZ9" s="26"/>
      <c r="BA9" s="26"/>
      <c r="BB9" s="26"/>
      <c r="BC9" s="47"/>
      <c r="BD9" s="49"/>
      <c r="BE9" s="48">
        <f t="shared" si="8"/>
        <v>0</v>
      </c>
      <c r="BF9" s="40"/>
    </row>
    <row r="10" spans="1:58" ht="15.75" x14ac:dyDescent="0.25">
      <c r="A10" s="21">
        <v>1</v>
      </c>
      <c r="B10" s="26" t="s">
        <v>95</v>
      </c>
      <c r="C10" s="41" t="s">
        <v>117</v>
      </c>
      <c r="D10" s="26"/>
      <c r="E10" s="26"/>
      <c r="F10" s="26"/>
      <c r="G10" s="47"/>
      <c r="H10" s="47"/>
      <c r="I10" s="48">
        <f t="shared" si="0"/>
        <v>0</v>
      </c>
      <c r="J10" s="26"/>
      <c r="K10" s="26"/>
      <c r="L10" s="26"/>
      <c r="M10" s="47"/>
      <c r="N10" s="47"/>
      <c r="O10" s="48">
        <f t="shared" si="1"/>
        <v>0</v>
      </c>
      <c r="P10" s="26"/>
      <c r="Q10" s="26"/>
      <c r="R10" s="26"/>
      <c r="S10" s="47"/>
      <c r="T10" s="47"/>
      <c r="U10" s="48">
        <f t="shared" si="2"/>
        <v>0</v>
      </c>
      <c r="V10" s="26"/>
      <c r="W10" s="26"/>
      <c r="X10" s="26"/>
      <c r="Y10" s="47"/>
      <c r="Z10" s="47"/>
      <c r="AA10" s="48">
        <f t="shared" si="3"/>
        <v>0</v>
      </c>
      <c r="AB10" s="26"/>
      <c r="AC10" s="26"/>
      <c r="AD10" s="26"/>
      <c r="AE10" s="47"/>
      <c r="AF10" s="47"/>
      <c r="AG10" s="48">
        <f t="shared" si="4"/>
        <v>0</v>
      </c>
      <c r="AH10" s="26"/>
      <c r="AI10" s="26"/>
      <c r="AJ10" s="26"/>
      <c r="AK10" s="47"/>
      <c r="AL10" s="47"/>
      <c r="AM10" s="48">
        <f t="shared" si="5"/>
        <v>0</v>
      </c>
      <c r="AN10" s="26"/>
      <c r="AO10" s="26"/>
      <c r="AP10" s="26"/>
      <c r="AQ10" s="47"/>
      <c r="AR10" s="47"/>
      <c r="AS10" s="48">
        <f t="shared" si="6"/>
        <v>0</v>
      </c>
      <c r="AT10" s="26"/>
      <c r="AU10" s="26"/>
      <c r="AV10" s="26"/>
      <c r="AW10" s="47"/>
      <c r="AX10" s="47"/>
      <c r="AY10" s="48">
        <f t="shared" si="7"/>
        <v>0</v>
      </c>
      <c r="AZ10" s="26"/>
      <c r="BA10" s="26"/>
      <c r="BB10" s="26"/>
      <c r="BC10" s="47"/>
      <c r="BD10" s="49"/>
      <c r="BE10" s="48">
        <f t="shared" si="8"/>
        <v>0</v>
      </c>
      <c r="BF10" s="40"/>
    </row>
    <row r="11" spans="1:58" ht="15.75" x14ac:dyDescent="0.25">
      <c r="A11" s="21">
        <v>1</v>
      </c>
      <c r="B11" s="26" t="s">
        <v>76</v>
      </c>
      <c r="C11" s="41" t="s">
        <v>117</v>
      </c>
      <c r="D11" s="26"/>
      <c r="E11" s="26"/>
      <c r="F11" s="26"/>
      <c r="G11" s="47" t="s">
        <v>49</v>
      </c>
      <c r="H11" s="47"/>
      <c r="I11" s="48">
        <f t="shared" si="0"/>
        <v>1</v>
      </c>
      <c r="J11" s="26"/>
      <c r="K11" s="26"/>
      <c r="L11" s="26"/>
      <c r="M11" s="47"/>
      <c r="N11" s="47"/>
      <c r="O11" s="48">
        <f t="shared" si="1"/>
        <v>0</v>
      </c>
      <c r="P11" s="26"/>
      <c r="Q11" s="26"/>
      <c r="R11" s="26"/>
      <c r="S11" s="47" t="s">
        <v>49</v>
      </c>
      <c r="T11" s="47"/>
      <c r="U11" s="48">
        <f t="shared" si="2"/>
        <v>1</v>
      </c>
      <c r="V11" s="26"/>
      <c r="W11" s="26"/>
      <c r="X11" s="26"/>
      <c r="Y11" s="47"/>
      <c r="Z11" s="47"/>
      <c r="AA11" s="48">
        <f t="shared" si="3"/>
        <v>0</v>
      </c>
      <c r="AB11" s="26"/>
      <c r="AC11" s="26"/>
      <c r="AD11" s="26"/>
      <c r="AE11" s="47"/>
      <c r="AF11" s="47"/>
      <c r="AG11" s="48">
        <f t="shared" si="4"/>
        <v>0</v>
      </c>
      <c r="AH11" s="26"/>
      <c r="AI11" s="26"/>
      <c r="AJ11" s="26"/>
      <c r="AK11" s="47" t="s">
        <v>49</v>
      </c>
      <c r="AL11" s="47"/>
      <c r="AM11" s="48">
        <f t="shared" si="5"/>
        <v>1</v>
      </c>
      <c r="AN11" s="26"/>
      <c r="AO11" s="26"/>
      <c r="AP11" s="26"/>
      <c r="AQ11" s="47"/>
      <c r="AR11" s="47"/>
      <c r="AS11" s="48">
        <f t="shared" si="6"/>
        <v>0</v>
      </c>
      <c r="AT11" s="26"/>
      <c r="AU11" s="26"/>
      <c r="AV11" s="26"/>
      <c r="AW11" s="47"/>
      <c r="AX11" s="47"/>
      <c r="AY11" s="48">
        <f t="shared" si="7"/>
        <v>0</v>
      </c>
      <c r="AZ11" s="26"/>
      <c r="BA11" s="26" t="s">
        <v>49</v>
      </c>
      <c r="BB11" s="26"/>
      <c r="BC11" s="47"/>
      <c r="BD11" s="49"/>
      <c r="BE11" s="48">
        <f t="shared" si="8"/>
        <v>1</v>
      </c>
      <c r="BF11" s="40" t="s">
        <v>49</v>
      </c>
    </row>
    <row r="12" spans="1:58" ht="15.75" x14ac:dyDescent="0.25">
      <c r="A12" s="21">
        <v>1</v>
      </c>
      <c r="B12" s="26" t="s">
        <v>96</v>
      </c>
      <c r="C12" s="41" t="s">
        <v>117</v>
      </c>
      <c r="D12" s="26"/>
      <c r="E12" s="26"/>
      <c r="F12" s="26"/>
      <c r="G12" s="47"/>
      <c r="H12" s="47"/>
      <c r="I12" s="48">
        <f t="shared" si="0"/>
        <v>0</v>
      </c>
      <c r="J12" s="26"/>
      <c r="K12" s="26"/>
      <c r="L12" s="26"/>
      <c r="M12" s="47"/>
      <c r="N12" s="47"/>
      <c r="O12" s="48">
        <f t="shared" si="1"/>
        <v>0</v>
      </c>
      <c r="P12" s="26"/>
      <c r="Q12" s="26"/>
      <c r="R12" s="26"/>
      <c r="S12" s="47"/>
      <c r="T12" s="47"/>
      <c r="U12" s="48">
        <f t="shared" si="2"/>
        <v>0</v>
      </c>
      <c r="V12" s="26"/>
      <c r="W12" s="26"/>
      <c r="X12" s="26"/>
      <c r="Y12" s="47"/>
      <c r="Z12" s="47"/>
      <c r="AA12" s="48">
        <f t="shared" si="3"/>
        <v>0</v>
      </c>
      <c r="AB12" s="26"/>
      <c r="AC12" s="26"/>
      <c r="AD12" s="26"/>
      <c r="AE12" s="47"/>
      <c r="AF12" s="47"/>
      <c r="AG12" s="48">
        <f t="shared" si="4"/>
        <v>0</v>
      </c>
      <c r="AH12" s="26"/>
      <c r="AI12" s="26"/>
      <c r="AJ12" s="26"/>
      <c r="AK12" s="47"/>
      <c r="AL12" s="47"/>
      <c r="AM12" s="48">
        <f t="shared" si="5"/>
        <v>0</v>
      </c>
      <c r="AN12" s="26"/>
      <c r="AO12" s="26"/>
      <c r="AP12" s="26"/>
      <c r="AQ12" s="47"/>
      <c r="AR12" s="47"/>
      <c r="AS12" s="48">
        <f t="shared" si="6"/>
        <v>0</v>
      </c>
      <c r="AT12" s="26"/>
      <c r="AU12" s="26"/>
      <c r="AV12" s="26"/>
      <c r="AW12" s="47"/>
      <c r="AX12" s="47"/>
      <c r="AY12" s="48">
        <f t="shared" si="7"/>
        <v>0</v>
      </c>
      <c r="AZ12" s="26"/>
      <c r="BA12" s="26"/>
      <c r="BB12" s="26"/>
      <c r="BC12" s="47"/>
      <c r="BD12" s="49"/>
      <c r="BE12" s="48">
        <f t="shared" si="8"/>
        <v>0</v>
      </c>
      <c r="BF12" s="40"/>
    </row>
    <row r="13" spans="1:58" ht="15.75" x14ac:dyDescent="0.25">
      <c r="A13" s="21">
        <v>1</v>
      </c>
      <c r="B13" s="26" t="s">
        <v>110</v>
      </c>
      <c r="C13" s="41" t="s">
        <v>117</v>
      </c>
      <c r="D13" s="26"/>
      <c r="E13" s="26"/>
      <c r="F13" s="26" t="s">
        <v>49</v>
      </c>
      <c r="G13" s="47"/>
      <c r="H13" s="47"/>
      <c r="I13" s="48">
        <f t="shared" si="0"/>
        <v>1</v>
      </c>
      <c r="J13" s="26"/>
      <c r="K13" s="26"/>
      <c r="L13" s="26"/>
      <c r="M13" s="47" t="s">
        <v>49</v>
      </c>
      <c r="N13" s="47"/>
      <c r="O13" s="48">
        <f t="shared" si="1"/>
        <v>1</v>
      </c>
      <c r="P13" s="26"/>
      <c r="Q13" s="26"/>
      <c r="R13" s="26"/>
      <c r="S13" s="47"/>
      <c r="T13" s="47"/>
      <c r="U13" s="48">
        <f t="shared" si="2"/>
        <v>0</v>
      </c>
      <c r="V13" s="26" t="s">
        <v>49</v>
      </c>
      <c r="W13" s="26"/>
      <c r="X13" s="26"/>
      <c r="Y13" s="47"/>
      <c r="Z13" s="47"/>
      <c r="AA13" s="48">
        <f t="shared" si="3"/>
        <v>1</v>
      </c>
      <c r="AB13" s="26"/>
      <c r="AC13" s="26"/>
      <c r="AD13" s="26" t="s">
        <v>49</v>
      </c>
      <c r="AE13" s="47"/>
      <c r="AF13" s="47"/>
      <c r="AG13" s="48">
        <f t="shared" si="4"/>
        <v>1</v>
      </c>
      <c r="AH13" s="26"/>
      <c r="AI13" s="26"/>
      <c r="AJ13" s="26"/>
      <c r="AK13" s="47" t="s">
        <v>49</v>
      </c>
      <c r="AL13" s="47"/>
      <c r="AM13" s="48">
        <f t="shared" si="5"/>
        <v>1</v>
      </c>
      <c r="AN13" s="26"/>
      <c r="AO13" s="26"/>
      <c r="AP13" s="26"/>
      <c r="AQ13" s="47"/>
      <c r="AR13" s="47"/>
      <c r="AS13" s="48">
        <f t="shared" si="6"/>
        <v>0</v>
      </c>
      <c r="AT13" s="26"/>
      <c r="AU13" s="26" t="s">
        <v>49</v>
      </c>
      <c r="AV13" s="26"/>
      <c r="AW13" s="47"/>
      <c r="AX13" s="47"/>
      <c r="AY13" s="48">
        <f t="shared" si="7"/>
        <v>1</v>
      </c>
      <c r="AZ13" s="26"/>
      <c r="BA13" s="26"/>
      <c r="BB13" s="26"/>
      <c r="BC13" s="47"/>
      <c r="BD13" s="49"/>
      <c r="BE13" s="48">
        <f t="shared" si="8"/>
        <v>0</v>
      </c>
      <c r="BF13" s="40" t="s">
        <v>49</v>
      </c>
    </row>
    <row r="14" spans="1:58" ht="15.75" x14ac:dyDescent="0.25">
      <c r="A14" s="21">
        <v>1</v>
      </c>
      <c r="B14" s="26" t="s">
        <v>111</v>
      </c>
      <c r="C14" s="41" t="s">
        <v>117</v>
      </c>
      <c r="D14" s="26"/>
      <c r="E14" s="26"/>
      <c r="F14" s="26"/>
      <c r="G14" s="47"/>
      <c r="H14" s="47"/>
      <c r="I14" s="48">
        <f t="shared" si="0"/>
        <v>0</v>
      </c>
      <c r="J14" s="26"/>
      <c r="K14" s="26"/>
      <c r="L14" s="26" t="s">
        <v>49</v>
      </c>
      <c r="M14" s="47"/>
      <c r="N14" s="47"/>
      <c r="O14" s="48">
        <f t="shared" si="1"/>
        <v>1</v>
      </c>
      <c r="P14" s="26"/>
      <c r="Q14" s="26"/>
      <c r="R14" s="26"/>
      <c r="S14" s="47"/>
      <c r="T14" s="47"/>
      <c r="U14" s="48">
        <f t="shared" si="2"/>
        <v>0</v>
      </c>
      <c r="V14" s="26"/>
      <c r="W14" s="26" t="s">
        <v>49</v>
      </c>
      <c r="X14" s="26"/>
      <c r="Y14" s="47"/>
      <c r="Z14" s="47"/>
      <c r="AA14" s="48">
        <f t="shared" si="3"/>
        <v>1</v>
      </c>
      <c r="AB14" s="26"/>
      <c r="AC14" s="26"/>
      <c r="AD14" s="26"/>
      <c r="AE14" s="47" t="s">
        <v>49</v>
      </c>
      <c r="AF14" s="47"/>
      <c r="AG14" s="48">
        <f t="shared" si="4"/>
        <v>1</v>
      </c>
      <c r="AH14" s="26"/>
      <c r="AI14" s="26"/>
      <c r="AJ14" s="26"/>
      <c r="AK14" s="47"/>
      <c r="AL14" s="47"/>
      <c r="AM14" s="48">
        <f t="shared" si="5"/>
        <v>0</v>
      </c>
      <c r="AN14" s="26" t="s">
        <v>49</v>
      </c>
      <c r="AO14" s="26"/>
      <c r="AP14" s="26"/>
      <c r="AQ14" s="47"/>
      <c r="AR14" s="47"/>
      <c r="AS14" s="48">
        <f t="shared" si="6"/>
        <v>1</v>
      </c>
      <c r="AT14" s="26"/>
      <c r="AU14" s="26"/>
      <c r="AV14" s="26"/>
      <c r="AW14" s="47"/>
      <c r="AX14" s="47"/>
      <c r="AY14" s="48">
        <f t="shared" si="7"/>
        <v>0</v>
      </c>
      <c r="AZ14" s="26" t="s">
        <v>49</v>
      </c>
      <c r="BA14" s="26"/>
      <c r="BB14" s="26"/>
      <c r="BC14" s="47"/>
      <c r="BD14" s="49"/>
      <c r="BE14" s="48">
        <f t="shared" si="8"/>
        <v>1</v>
      </c>
      <c r="BF14" s="40" t="s">
        <v>49</v>
      </c>
    </row>
    <row r="15" spans="1:58" ht="15.75" x14ac:dyDescent="0.25">
      <c r="A15" s="21">
        <v>1</v>
      </c>
      <c r="B15" s="26" t="s">
        <v>112</v>
      </c>
      <c r="C15" s="41" t="s">
        <v>117</v>
      </c>
      <c r="D15" s="26"/>
      <c r="E15" s="26"/>
      <c r="F15" s="26"/>
      <c r="G15" s="47"/>
      <c r="H15" s="47"/>
      <c r="I15" s="48">
        <f t="shared" si="0"/>
        <v>0</v>
      </c>
      <c r="J15" s="26"/>
      <c r="K15" s="26"/>
      <c r="L15" s="26"/>
      <c r="M15" s="47"/>
      <c r="N15" s="47"/>
      <c r="O15" s="48">
        <f t="shared" si="1"/>
        <v>0</v>
      </c>
      <c r="P15" s="26"/>
      <c r="Q15" s="26"/>
      <c r="R15" s="26"/>
      <c r="S15" s="47"/>
      <c r="T15" s="47"/>
      <c r="U15" s="48">
        <f t="shared" si="2"/>
        <v>0</v>
      </c>
      <c r="V15" s="26"/>
      <c r="W15" s="26"/>
      <c r="X15" s="26"/>
      <c r="Y15" s="47"/>
      <c r="Z15" s="47"/>
      <c r="AA15" s="48">
        <f t="shared" si="3"/>
        <v>0</v>
      </c>
      <c r="AB15" s="26"/>
      <c r="AC15" s="26"/>
      <c r="AD15" s="26"/>
      <c r="AE15" s="47"/>
      <c r="AF15" s="47"/>
      <c r="AG15" s="48">
        <f t="shared" si="4"/>
        <v>0</v>
      </c>
      <c r="AH15" s="26"/>
      <c r="AI15" s="26"/>
      <c r="AJ15" s="26"/>
      <c r="AK15" s="47"/>
      <c r="AL15" s="47"/>
      <c r="AM15" s="48">
        <f t="shared" si="5"/>
        <v>0</v>
      </c>
      <c r="AN15" s="26"/>
      <c r="AO15" s="26"/>
      <c r="AP15" s="26"/>
      <c r="AQ15" s="47"/>
      <c r="AR15" s="47"/>
      <c r="AS15" s="48">
        <f t="shared" si="6"/>
        <v>0</v>
      </c>
      <c r="AT15" s="26"/>
      <c r="AU15" s="26"/>
      <c r="AV15" s="26"/>
      <c r="AW15" s="47"/>
      <c r="AX15" s="47"/>
      <c r="AY15" s="48">
        <f t="shared" si="7"/>
        <v>0</v>
      </c>
      <c r="AZ15" s="26"/>
      <c r="BA15" s="26" t="s">
        <v>49</v>
      </c>
      <c r="BB15" s="26"/>
      <c r="BC15" s="47"/>
      <c r="BD15" s="49"/>
      <c r="BE15" s="48">
        <f t="shared" si="8"/>
        <v>1</v>
      </c>
      <c r="BF15" s="40" t="s">
        <v>49</v>
      </c>
    </row>
    <row r="16" spans="1:58" ht="15.75" x14ac:dyDescent="0.25">
      <c r="A16" s="21">
        <v>1</v>
      </c>
      <c r="B16" s="26" t="s">
        <v>97</v>
      </c>
      <c r="C16" s="41" t="s">
        <v>117</v>
      </c>
      <c r="D16" s="26"/>
      <c r="E16" s="26"/>
      <c r="F16" s="26"/>
      <c r="G16" s="47"/>
      <c r="H16" s="47"/>
      <c r="I16" s="48">
        <f t="shared" si="0"/>
        <v>0</v>
      </c>
      <c r="J16" s="26"/>
      <c r="K16" s="26"/>
      <c r="L16" s="26"/>
      <c r="M16" s="47"/>
      <c r="N16" s="47"/>
      <c r="O16" s="48">
        <f t="shared" si="1"/>
        <v>0</v>
      </c>
      <c r="P16" s="26"/>
      <c r="Q16" s="26"/>
      <c r="R16" s="26"/>
      <c r="S16" s="47"/>
      <c r="T16" s="47"/>
      <c r="U16" s="48">
        <f t="shared" si="2"/>
        <v>0</v>
      </c>
      <c r="V16" s="26"/>
      <c r="W16" s="26" t="s">
        <v>49</v>
      </c>
      <c r="X16" s="26"/>
      <c r="Y16" s="47"/>
      <c r="Z16" s="47"/>
      <c r="AA16" s="48">
        <f t="shared" si="3"/>
        <v>1</v>
      </c>
      <c r="AB16" s="26"/>
      <c r="AC16" s="26"/>
      <c r="AD16" s="26"/>
      <c r="AE16" s="47"/>
      <c r="AF16" s="47" t="s">
        <v>49</v>
      </c>
      <c r="AG16" s="48">
        <f t="shared" si="4"/>
        <v>1</v>
      </c>
      <c r="AH16" s="26"/>
      <c r="AI16" s="26"/>
      <c r="AJ16" s="26"/>
      <c r="AK16" s="47"/>
      <c r="AL16" s="47"/>
      <c r="AM16" s="48">
        <f t="shared" si="5"/>
        <v>0</v>
      </c>
      <c r="AN16" s="26"/>
      <c r="AO16" s="26"/>
      <c r="AP16" s="26"/>
      <c r="AQ16" s="47"/>
      <c r="AR16" s="47"/>
      <c r="AS16" s="48">
        <f t="shared" si="6"/>
        <v>0</v>
      </c>
      <c r="AT16" s="26"/>
      <c r="AU16" s="26"/>
      <c r="AV16" s="26"/>
      <c r="AW16" s="47"/>
      <c r="AX16" s="47"/>
      <c r="AY16" s="48">
        <f t="shared" si="7"/>
        <v>0</v>
      </c>
      <c r="AZ16" s="26"/>
      <c r="BA16" s="26"/>
      <c r="BB16" s="26"/>
      <c r="BC16" s="47"/>
      <c r="BD16" s="49"/>
      <c r="BE16" s="48">
        <f t="shared" si="8"/>
        <v>0</v>
      </c>
      <c r="BF16" s="40"/>
    </row>
    <row r="17" spans="1:58" ht="15.75" x14ac:dyDescent="0.25">
      <c r="A17" s="21">
        <v>1</v>
      </c>
      <c r="B17" s="26" t="s">
        <v>98</v>
      </c>
      <c r="C17" s="41" t="s">
        <v>117</v>
      </c>
      <c r="D17" s="26"/>
      <c r="E17" s="26"/>
      <c r="F17" s="26"/>
      <c r="G17" s="47"/>
      <c r="H17" s="47"/>
      <c r="I17" s="48">
        <f t="shared" si="0"/>
        <v>0</v>
      </c>
      <c r="J17" s="26"/>
      <c r="K17" s="26"/>
      <c r="L17" s="26"/>
      <c r="M17" s="47"/>
      <c r="N17" s="47"/>
      <c r="O17" s="48">
        <f t="shared" si="1"/>
        <v>0</v>
      </c>
      <c r="P17" s="26"/>
      <c r="Q17" s="26"/>
      <c r="R17" s="26"/>
      <c r="S17" s="47"/>
      <c r="T17" s="47"/>
      <c r="U17" s="48">
        <f t="shared" si="2"/>
        <v>0</v>
      </c>
      <c r="V17" s="26"/>
      <c r="W17" s="26"/>
      <c r="X17" s="26"/>
      <c r="Y17" s="47"/>
      <c r="Z17" s="47"/>
      <c r="AA17" s="48">
        <f t="shared" si="3"/>
        <v>0</v>
      </c>
      <c r="AB17" s="26"/>
      <c r="AC17" s="26"/>
      <c r="AD17" s="26"/>
      <c r="AE17" s="47"/>
      <c r="AF17" s="47"/>
      <c r="AG17" s="48">
        <f t="shared" si="4"/>
        <v>0</v>
      </c>
      <c r="AH17" s="26"/>
      <c r="AI17" s="26"/>
      <c r="AJ17" s="26"/>
      <c r="AK17" s="47"/>
      <c r="AL17" s="47"/>
      <c r="AM17" s="48">
        <f t="shared" si="5"/>
        <v>0</v>
      </c>
      <c r="AN17" s="26"/>
      <c r="AO17" s="26"/>
      <c r="AP17" s="26"/>
      <c r="AQ17" s="47"/>
      <c r="AR17" s="47"/>
      <c r="AS17" s="48">
        <f t="shared" si="6"/>
        <v>0</v>
      </c>
      <c r="AT17" s="26"/>
      <c r="AU17" s="26"/>
      <c r="AV17" s="26"/>
      <c r="AW17" s="47"/>
      <c r="AX17" s="47"/>
      <c r="AY17" s="48">
        <f t="shared" si="7"/>
        <v>0</v>
      </c>
      <c r="AZ17" s="26"/>
      <c r="BA17" s="26"/>
      <c r="BB17" s="26"/>
      <c r="BC17" s="47"/>
      <c r="BD17" s="49"/>
      <c r="BE17" s="48">
        <f t="shared" si="8"/>
        <v>0</v>
      </c>
      <c r="BF17" s="40"/>
    </row>
    <row r="18" spans="1:58" ht="15.75" x14ac:dyDescent="0.25">
      <c r="A18" s="21">
        <v>1</v>
      </c>
      <c r="B18" s="26" t="s">
        <v>107</v>
      </c>
      <c r="C18" s="41" t="s">
        <v>117</v>
      </c>
      <c r="D18" s="26"/>
      <c r="E18" s="26"/>
      <c r="F18" s="26"/>
      <c r="G18" s="47"/>
      <c r="H18" s="47"/>
      <c r="I18" s="48">
        <f t="shared" si="0"/>
        <v>0</v>
      </c>
      <c r="J18" s="26"/>
      <c r="K18" s="26"/>
      <c r="L18" s="26"/>
      <c r="M18" s="47"/>
      <c r="N18" s="47"/>
      <c r="O18" s="48">
        <f t="shared" si="1"/>
        <v>0</v>
      </c>
      <c r="P18" s="26"/>
      <c r="Q18" s="26"/>
      <c r="R18" s="26"/>
      <c r="S18" s="47"/>
      <c r="T18" s="47"/>
      <c r="U18" s="48">
        <f t="shared" si="2"/>
        <v>0</v>
      </c>
      <c r="V18" s="26"/>
      <c r="W18" s="26"/>
      <c r="X18" s="26"/>
      <c r="Y18" s="47"/>
      <c r="Z18" s="47"/>
      <c r="AA18" s="48">
        <f t="shared" si="3"/>
        <v>0</v>
      </c>
      <c r="AB18" s="26"/>
      <c r="AC18" s="26"/>
      <c r="AD18" s="26"/>
      <c r="AE18" s="47"/>
      <c r="AF18" s="47"/>
      <c r="AG18" s="48">
        <f t="shared" si="4"/>
        <v>0</v>
      </c>
      <c r="AH18" s="26"/>
      <c r="AI18" s="26"/>
      <c r="AJ18" s="26"/>
      <c r="AK18" s="47"/>
      <c r="AL18" s="47"/>
      <c r="AM18" s="48">
        <f t="shared" si="5"/>
        <v>0</v>
      </c>
      <c r="AN18" s="26"/>
      <c r="AO18" s="26"/>
      <c r="AP18" s="26"/>
      <c r="AQ18" s="47"/>
      <c r="AR18" s="47"/>
      <c r="AS18" s="48">
        <f t="shared" si="6"/>
        <v>0</v>
      </c>
      <c r="AT18" s="26"/>
      <c r="AU18" s="26"/>
      <c r="AV18" s="26"/>
      <c r="AW18" s="47"/>
      <c r="AX18" s="47"/>
      <c r="AY18" s="48">
        <f t="shared" si="7"/>
        <v>0</v>
      </c>
      <c r="AZ18" s="26"/>
      <c r="BA18" s="26"/>
      <c r="BB18" s="26"/>
      <c r="BC18" s="47"/>
      <c r="BD18" s="49"/>
      <c r="BE18" s="48">
        <f t="shared" si="8"/>
        <v>0</v>
      </c>
      <c r="BF18" s="40"/>
    </row>
    <row r="19" spans="1:58" ht="15.75" x14ac:dyDescent="0.25">
      <c r="A19" s="21">
        <v>1</v>
      </c>
      <c r="B19" s="26" t="s">
        <v>115</v>
      </c>
      <c r="C19" s="41" t="s">
        <v>117</v>
      </c>
      <c r="D19" s="26"/>
      <c r="E19" s="26"/>
      <c r="F19" s="26"/>
      <c r="G19" s="47"/>
      <c r="H19" s="47"/>
      <c r="I19" s="48">
        <f t="shared" si="0"/>
        <v>0</v>
      </c>
      <c r="J19" s="26"/>
      <c r="K19" s="26"/>
      <c r="L19" s="26"/>
      <c r="M19" s="47"/>
      <c r="N19" s="47"/>
      <c r="O19" s="48">
        <f t="shared" si="1"/>
        <v>0</v>
      </c>
      <c r="P19" s="26"/>
      <c r="Q19" s="26"/>
      <c r="R19" s="26"/>
      <c r="S19" s="47"/>
      <c r="T19" s="47"/>
      <c r="U19" s="48">
        <f t="shared" si="2"/>
        <v>0</v>
      </c>
      <c r="V19" s="26"/>
      <c r="W19" s="26"/>
      <c r="X19" s="26"/>
      <c r="Y19" s="47"/>
      <c r="Z19" s="47"/>
      <c r="AA19" s="48">
        <f t="shared" si="3"/>
        <v>0</v>
      </c>
      <c r="AB19" s="26"/>
      <c r="AC19" s="26"/>
      <c r="AD19" s="26"/>
      <c r="AE19" s="47"/>
      <c r="AF19" s="47"/>
      <c r="AG19" s="48">
        <f t="shared" si="4"/>
        <v>0</v>
      </c>
      <c r="AH19" s="26"/>
      <c r="AI19" s="26"/>
      <c r="AJ19" s="26"/>
      <c r="AK19" s="47"/>
      <c r="AL19" s="47"/>
      <c r="AM19" s="48">
        <f t="shared" si="5"/>
        <v>0</v>
      </c>
      <c r="AN19" s="26"/>
      <c r="AO19" s="26"/>
      <c r="AP19" s="26"/>
      <c r="AQ19" s="47"/>
      <c r="AR19" s="47"/>
      <c r="AS19" s="48">
        <f t="shared" si="6"/>
        <v>0</v>
      </c>
      <c r="AT19" s="26"/>
      <c r="AU19" s="26"/>
      <c r="AV19" s="26"/>
      <c r="AW19" s="47"/>
      <c r="AX19" s="47"/>
      <c r="AY19" s="48">
        <f t="shared" si="7"/>
        <v>0</v>
      </c>
      <c r="AZ19" s="26"/>
      <c r="BA19" s="26"/>
      <c r="BB19" s="26"/>
      <c r="BC19" s="47"/>
      <c r="BD19" s="49"/>
      <c r="BE19" s="48">
        <f t="shared" si="8"/>
        <v>0</v>
      </c>
      <c r="BF19" s="40"/>
    </row>
    <row r="20" spans="1:58" ht="15.75" x14ac:dyDescent="0.25">
      <c r="A20" s="21">
        <v>1</v>
      </c>
      <c r="B20" s="26" t="s">
        <v>100</v>
      </c>
      <c r="C20" s="41" t="s">
        <v>117</v>
      </c>
      <c r="D20" s="26"/>
      <c r="E20" s="26"/>
      <c r="F20" s="26"/>
      <c r="G20" s="47"/>
      <c r="H20" s="47"/>
      <c r="I20" s="48">
        <f t="shared" si="0"/>
        <v>0</v>
      </c>
      <c r="J20" s="26"/>
      <c r="K20" s="26"/>
      <c r="L20" s="26"/>
      <c r="M20" s="47"/>
      <c r="N20" s="47"/>
      <c r="O20" s="48">
        <f t="shared" si="1"/>
        <v>0</v>
      </c>
      <c r="P20" s="26"/>
      <c r="Q20" s="26"/>
      <c r="R20" s="26"/>
      <c r="S20" s="47"/>
      <c r="T20" s="47"/>
      <c r="U20" s="48">
        <f t="shared" si="2"/>
        <v>0</v>
      </c>
      <c r="V20" s="26"/>
      <c r="W20" s="26"/>
      <c r="X20" s="26"/>
      <c r="Y20" s="47"/>
      <c r="Z20" s="47"/>
      <c r="AA20" s="48">
        <f t="shared" si="3"/>
        <v>0</v>
      </c>
      <c r="AB20" s="26"/>
      <c r="AC20" s="26"/>
      <c r="AD20" s="26"/>
      <c r="AE20" s="47"/>
      <c r="AF20" s="47"/>
      <c r="AG20" s="48">
        <f t="shared" si="4"/>
        <v>0</v>
      </c>
      <c r="AH20" s="26"/>
      <c r="AI20" s="26"/>
      <c r="AJ20" s="26"/>
      <c r="AK20" s="47"/>
      <c r="AL20" s="47"/>
      <c r="AM20" s="48">
        <f t="shared" si="5"/>
        <v>0</v>
      </c>
      <c r="AN20" s="26"/>
      <c r="AO20" s="26"/>
      <c r="AP20" s="26"/>
      <c r="AQ20" s="47"/>
      <c r="AR20" s="47"/>
      <c r="AS20" s="48">
        <f t="shared" si="6"/>
        <v>0</v>
      </c>
      <c r="AT20" s="26"/>
      <c r="AU20" s="26"/>
      <c r="AV20" s="26"/>
      <c r="AW20" s="47"/>
      <c r="AX20" s="47"/>
      <c r="AY20" s="48">
        <f t="shared" si="7"/>
        <v>0</v>
      </c>
      <c r="AZ20" s="26"/>
      <c r="BA20" s="26"/>
      <c r="BB20" s="26"/>
      <c r="BC20" s="47"/>
      <c r="BD20" s="49"/>
      <c r="BE20" s="48">
        <f t="shared" si="8"/>
        <v>0</v>
      </c>
      <c r="BF20" s="40"/>
    </row>
    <row r="21" spans="1:58" ht="15.75" x14ac:dyDescent="0.25">
      <c r="A21" s="21">
        <v>1</v>
      </c>
      <c r="B21" s="26" t="s">
        <v>101</v>
      </c>
      <c r="C21" s="41" t="s">
        <v>117</v>
      </c>
      <c r="D21" s="26"/>
      <c r="E21" s="26"/>
      <c r="F21" s="26"/>
      <c r="G21" s="47"/>
      <c r="H21" s="47"/>
      <c r="I21" s="48">
        <f t="shared" si="0"/>
        <v>0</v>
      </c>
      <c r="J21" s="26"/>
      <c r="K21" s="26"/>
      <c r="L21" s="26"/>
      <c r="M21" s="47"/>
      <c r="N21" s="47" t="s">
        <v>49</v>
      </c>
      <c r="O21" s="48">
        <f t="shared" si="1"/>
        <v>1</v>
      </c>
      <c r="P21" s="26"/>
      <c r="Q21" s="26"/>
      <c r="R21" s="26"/>
      <c r="S21" s="47"/>
      <c r="T21" s="47"/>
      <c r="U21" s="48">
        <f t="shared" si="2"/>
        <v>0</v>
      </c>
      <c r="V21" s="26"/>
      <c r="W21" s="26"/>
      <c r="X21" s="26"/>
      <c r="Y21" s="47" t="s">
        <v>49</v>
      </c>
      <c r="Z21" s="47"/>
      <c r="AA21" s="48">
        <f t="shared" si="3"/>
        <v>1</v>
      </c>
      <c r="AB21" s="26"/>
      <c r="AC21" s="26"/>
      <c r="AD21" s="26"/>
      <c r="AE21" s="47"/>
      <c r="AF21" s="47"/>
      <c r="AG21" s="48">
        <f t="shared" si="4"/>
        <v>0</v>
      </c>
      <c r="AH21" s="26"/>
      <c r="AI21" s="26"/>
      <c r="AJ21" s="26"/>
      <c r="AK21" s="47"/>
      <c r="AL21" s="47"/>
      <c r="AM21" s="48">
        <f t="shared" si="5"/>
        <v>0</v>
      </c>
      <c r="AN21" s="26"/>
      <c r="AO21" s="26" t="s">
        <v>49</v>
      </c>
      <c r="AP21" s="26"/>
      <c r="AQ21" s="47"/>
      <c r="AR21" s="47"/>
      <c r="AS21" s="48">
        <f t="shared" si="6"/>
        <v>1</v>
      </c>
      <c r="AT21" s="26"/>
      <c r="AU21" s="26"/>
      <c r="AV21" s="26"/>
      <c r="AW21" s="47"/>
      <c r="AX21" s="47"/>
      <c r="AY21" s="48">
        <f t="shared" si="7"/>
        <v>0</v>
      </c>
      <c r="AZ21" s="26"/>
      <c r="BA21" s="26"/>
      <c r="BB21" s="26"/>
      <c r="BC21" s="47"/>
      <c r="BD21" s="49"/>
      <c r="BE21" s="48">
        <f t="shared" si="8"/>
        <v>0</v>
      </c>
      <c r="BF21" s="40" t="s">
        <v>49</v>
      </c>
    </row>
    <row r="22" spans="1:58" ht="15.75" x14ac:dyDescent="0.25">
      <c r="A22" s="21">
        <v>1</v>
      </c>
      <c r="B22" s="26" t="s">
        <v>102</v>
      </c>
      <c r="C22" s="41" t="s">
        <v>117</v>
      </c>
      <c r="D22" s="26"/>
      <c r="E22" s="26"/>
      <c r="F22" s="26" t="s">
        <v>49</v>
      </c>
      <c r="G22" s="47"/>
      <c r="H22" s="47"/>
      <c r="I22" s="48">
        <f t="shared" si="0"/>
        <v>1</v>
      </c>
      <c r="J22" s="26"/>
      <c r="K22" s="26"/>
      <c r="L22" s="26"/>
      <c r="M22" s="47"/>
      <c r="N22" s="47"/>
      <c r="O22" s="48">
        <f t="shared" si="1"/>
        <v>0</v>
      </c>
      <c r="P22" s="26" t="s">
        <v>49</v>
      </c>
      <c r="Q22" s="26"/>
      <c r="R22" s="26"/>
      <c r="S22" s="47"/>
      <c r="T22" s="47"/>
      <c r="U22" s="48">
        <f t="shared" si="2"/>
        <v>1</v>
      </c>
      <c r="V22" s="26"/>
      <c r="W22" s="26"/>
      <c r="X22" s="26"/>
      <c r="Y22" s="47"/>
      <c r="Z22" s="47"/>
      <c r="AA22" s="48">
        <f t="shared" si="3"/>
        <v>0</v>
      </c>
      <c r="AB22" s="26"/>
      <c r="AC22" s="26"/>
      <c r="AD22" s="26"/>
      <c r="AE22" s="47"/>
      <c r="AF22" s="47"/>
      <c r="AG22" s="48">
        <f t="shared" si="4"/>
        <v>0</v>
      </c>
      <c r="AH22" s="26"/>
      <c r="AI22" s="26"/>
      <c r="AJ22" s="26"/>
      <c r="AK22" s="47"/>
      <c r="AL22" s="47"/>
      <c r="AM22" s="48">
        <f t="shared" si="5"/>
        <v>0</v>
      </c>
      <c r="AN22" s="26"/>
      <c r="AO22" s="26"/>
      <c r="AP22" s="26"/>
      <c r="AQ22" s="47"/>
      <c r="AR22" s="47"/>
      <c r="AS22" s="48">
        <f t="shared" si="6"/>
        <v>0</v>
      </c>
      <c r="AT22" s="26"/>
      <c r="AU22" s="26"/>
      <c r="AV22" s="26"/>
      <c r="AW22" s="47"/>
      <c r="AX22" s="47"/>
      <c r="AY22" s="48">
        <f t="shared" si="7"/>
        <v>0</v>
      </c>
      <c r="AZ22" s="26"/>
      <c r="BA22" s="26"/>
      <c r="BB22" s="26"/>
      <c r="BC22" s="47"/>
      <c r="BD22" s="49"/>
      <c r="BE22" s="48">
        <f t="shared" si="8"/>
        <v>0</v>
      </c>
      <c r="BF22" s="40"/>
    </row>
    <row r="23" spans="1:58" ht="15.75" x14ac:dyDescent="0.25">
      <c r="A23" s="21">
        <v>1</v>
      </c>
      <c r="B23" s="26" t="s">
        <v>103</v>
      </c>
      <c r="C23" s="41" t="s">
        <v>117</v>
      </c>
      <c r="D23" s="26"/>
      <c r="E23" s="26"/>
      <c r="F23" s="26"/>
      <c r="G23" s="47"/>
      <c r="H23" s="47"/>
      <c r="I23" s="48">
        <f t="shared" si="0"/>
        <v>0</v>
      </c>
      <c r="J23" s="26"/>
      <c r="K23" s="26"/>
      <c r="L23" s="26"/>
      <c r="M23" s="47"/>
      <c r="N23" s="47"/>
      <c r="O23" s="48">
        <f t="shared" si="1"/>
        <v>0</v>
      </c>
      <c r="P23" s="26"/>
      <c r="Q23" s="26"/>
      <c r="R23" s="26"/>
      <c r="S23" s="47"/>
      <c r="T23" s="47"/>
      <c r="U23" s="48">
        <f t="shared" si="2"/>
        <v>0</v>
      </c>
      <c r="V23" s="26"/>
      <c r="W23" s="26"/>
      <c r="X23" s="26"/>
      <c r="Y23" s="47"/>
      <c r="Z23" s="47"/>
      <c r="AA23" s="48">
        <f t="shared" si="3"/>
        <v>0</v>
      </c>
      <c r="AB23" s="26"/>
      <c r="AC23" s="26"/>
      <c r="AD23" s="26"/>
      <c r="AE23" s="47"/>
      <c r="AF23" s="47"/>
      <c r="AG23" s="48">
        <f t="shared" si="4"/>
        <v>0</v>
      </c>
      <c r="AH23" s="26"/>
      <c r="AI23" s="26"/>
      <c r="AJ23" s="26"/>
      <c r="AK23" s="47"/>
      <c r="AL23" s="47"/>
      <c r="AM23" s="48">
        <f t="shared" si="5"/>
        <v>0</v>
      </c>
      <c r="AN23" s="26"/>
      <c r="AO23" s="26"/>
      <c r="AP23" s="26"/>
      <c r="AQ23" s="47"/>
      <c r="AR23" s="47"/>
      <c r="AS23" s="48">
        <f t="shared" si="6"/>
        <v>0</v>
      </c>
      <c r="AT23" s="26"/>
      <c r="AU23" s="26"/>
      <c r="AV23" s="26"/>
      <c r="AW23" s="47"/>
      <c r="AX23" s="47"/>
      <c r="AY23" s="48">
        <f t="shared" si="7"/>
        <v>0</v>
      </c>
      <c r="AZ23" s="26"/>
      <c r="BA23" s="26"/>
      <c r="BB23" s="26"/>
      <c r="BC23" s="47"/>
      <c r="BD23" s="49"/>
      <c r="BE23" s="48">
        <v>1</v>
      </c>
      <c r="BF23" s="40"/>
    </row>
    <row r="24" spans="1:58" ht="15.75" x14ac:dyDescent="0.25">
      <c r="A24" s="21">
        <v>1</v>
      </c>
      <c r="B24" s="26" t="s">
        <v>80</v>
      </c>
      <c r="C24" s="41" t="s">
        <v>117</v>
      </c>
      <c r="D24" s="26"/>
      <c r="E24" s="26"/>
      <c r="F24" s="26"/>
      <c r="G24" s="47"/>
      <c r="H24" s="47"/>
      <c r="I24" s="48">
        <f t="shared" si="0"/>
        <v>0</v>
      </c>
      <c r="J24" s="26"/>
      <c r="K24" s="26"/>
      <c r="L24" s="26"/>
      <c r="M24" s="47"/>
      <c r="N24" s="47"/>
      <c r="O24" s="48">
        <f t="shared" si="1"/>
        <v>0</v>
      </c>
      <c r="P24" s="26"/>
      <c r="Q24" s="26"/>
      <c r="R24" s="26"/>
      <c r="S24" s="47"/>
      <c r="T24" s="47"/>
      <c r="U24" s="48">
        <f t="shared" si="2"/>
        <v>0</v>
      </c>
      <c r="V24" s="26"/>
      <c r="W24" s="26"/>
      <c r="X24" s="26"/>
      <c r="Y24" s="47"/>
      <c r="Z24" s="47"/>
      <c r="AA24" s="48">
        <f t="shared" si="3"/>
        <v>0</v>
      </c>
      <c r="AB24" s="26"/>
      <c r="AC24" s="26"/>
      <c r="AD24" s="26"/>
      <c r="AE24" s="47"/>
      <c r="AF24" s="47"/>
      <c r="AG24" s="48">
        <f t="shared" si="4"/>
        <v>0</v>
      </c>
      <c r="AH24" s="26"/>
      <c r="AI24" s="26"/>
      <c r="AJ24" s="26"/>
      <c r="AK24" s="47"/>
      <c r="AL24" s="47"/>
      <c r="AM24" s="48">
        <f t="shared" si="5"/>
        <v>0</v>
      </c>
      <c r="AN24" s="26"/>
      <c r="AO24" s="26"/>
      <c r="AP24" s="26"/>
      <c r="AQ24" s="47"/>
      <c r="AR24" s="47"/>
      <c r="AS24" s="48">
        <f t="shared" si="6"/>
        <v>0</v>
      </c>
      <c r="AT24" s="26"/>
      <c r="AU24" s="26"/>
      <c r="AV24" s="26"/>
      <c r="AW24" s="47"/>
      <c r="AX24" s="47"/>
      <c r="AY24" s="48">
        <f t="shared" si="7"/>
        <v>0</v>
      </c>
      <c r="AZ24" s="26"/>
      <c r="BA24" s="26"/>
      <c r="BB24" s="26"/>
      <c r="BC24" s="47"/>
      <c r="BD24" s="49"/>
      <c r="BE24" s="48">
        <f t="shared" ref="BE24:BE34" si="9">COUNTA(AZ24:BD24)</f>
        <v>0</v>
      </c>
      <c r="BF24" s="40"/>
    </row>
    <row r="25" spans="1:58" ht="15.75" x14ac:dyDescent="0.25">
      <c r="A25" s="21">
        <v>1</v>
      </c>
      <c r="B25" s="26" t="s">
        <v>81</v>
      </c>
      <c r="C25" s="41" t="s">
        <v>117</v>
      </c>
      <c r="D25" s="26"/>
      <c r="E25" s="26"/>
      <c r="F25" s="26"/>
      <c r="G25" s="47"/>
      <c r="H25" s="47"/>
      <c r="I25" s="48">
        <f t="shared" si="0"/>
        <v>0</v>
      </c>
      <c r="J25" s="26"/>
      <c r="K25" s="26"/>
      <c r="L25" s="26"/>
      <c r="M25" s="47"/>
      <c r="N25" s="47"/>
      <c r="O25" s="48">
        <f t="shared" si="1"/>
        <v>0</v>
      </c>
      <c r="P25" s="26"/>
      <c r="Q25" s="26"/>
      <c r="R25" s="26"/>
      <c r="S25" s="47"/>
      <c r="T25" s="47"/>
      <c r="U25" s="48">
        <f t="shared" si="2"/>
        <v>0</v>
      </c>
      <c r="V25" s="26"/>
      <c r="W25" s="26"/>
      <c r="X25" s="26"/>
      <c r="Y25" s="47"/>
      <c r="Z25" s="47"/>
      <c r="AA25" s="48">
        <f t="shared" si="3"/>
        <v>0</v>
      </c>
      <c r="AB25" s="26"/>
      <c r="AC25" s="26"/>
      <c r="AD25" s="26"/>
      <c r="AE25" s="47"/>
      <c r="AF25" s="47"/>
      <c r="AG25" s="48">
        <f t="shared" si="4"/>
        <v>0</v>
      </c>
      <c r="AH25" s="26"/>
      <c r="AI25" s="26"/>
      <c r="AJ25" s="26"/>
      <c r="AK25" s="47"/>
      <c r="AL25" s="47"/>
      <c r="AM25" s="48">
        <f t="shared" si="5"/>
        <v>0</v>
      </c>
      <c r="AN25" s="26"/>
      <c r="AO25" s="26"/>
      <c r="AP25" s="26"/>
      <c r="AQ25" s="47"/>
      <c r="AR25" s="47"/>
      <c r="AS25" s="48">
        <f t="shared" si="6"/>
        <v>0</v>
      </c>
      <c r="AT25" s="26"/>
      <c r="AU25" s="26"/>
      <c r="AV25" s="26"/>
      <c r="AW25" s="47"/>
      <c r="AX25" s="47"/>
      <c r="AY25" s="48">
        <f t="shared" si="7"/>
        <v>0</v>
      </c>
      <c r="AZ25" s="26"/>
      <c r="BA25" s="26"/>
      <c r="BB25" s="26"/>
      <c r="BC25" s="47"/>
      <c r="BD25" s="49"/>
      <c r="BE25" s="48">
        <f t="shared" si="9"/>
        <v>0</v>
      </c>
      <c r="BF25" s="40"/>
    </row>
    <row r="26" spans="1:58" ht="15.75" x14ac:dyDescent="0.25">
      <c r="A26" s="21">
        <v>1</v>
      </c>
      <c r="B26" s="26" t="s">
        <v>82</v>
      </c>
      <c r="C26" s="41" t="s">
        <v>117</v>
      </c>
      <c r="D26" s="26"/>
      <c r="E26" s="26"/>
      <c r="F26" s="26"/>
      <c r="G26" s="47"/>
      <c r="H26" s="47"/>
      <c r="I26" s="48">
        <f t="shared" si="0"/>
        <v>0</v>
      </c>
      <c r="J26" s="26"/>
      <c r="K26" s="26"/>
      <c r="L26" s="26"/>
      <c r="M26" s="47"/>
      <c r="N26" s="47"/>
      <c r="O26" s="48">
        <f t="shared" si="1"/>
        <v>0</v>
      </c>
      <c r="P26" s="26"/>
      <c r="Q26" s="26"/>
      <c r="R26" s="26"/>
      <c r="S26" s="47"/>
      <c r="T26" s="47"/>
      <c r="U26" s="48">
        <f t="shared" si="2"/>
        <v>0</v>
      </c>
      <c r="V26" s="26"/>
      <c r="W26" s="26"/>
      <c r="X26" s="26"/>
      <c r="Y26" s="47"/>
      <c r="Z26" s="47"/>
      <c r="AA26" s="48">
        <f t="shared" si="3"/>
        <v>0</v>
      </c>
      <c r="AB26" s="26"/>
      <c r="AC26" s="26"/>
      <c r="AD26" s="26"/>
      <c r="AE26" s="47"/>
      <c r="AF26" s="47"/>
      <c r="AG26" s="48">
        <f t="shared" si="4"/>
        <v>0</v>
      </c>
      <c r="AH26" s="26"/>
      <c r="AI26" s="26"/>
      <c r="AJ26" s="26"/>
      <c r="AK26" s="47"/>
      <c r="AL26" s="47"/>
      <c r="AM26" s="48">
        <f t="shared" si="5"/>
        <v>0</v>
      </c>
      <c r="AN26" s="26"/>
      <c r="AO26" s="26"/>
      <c r="AP26" s="26"/>
      <c r="AQ26" s="47"/>
      <c r="AR26" s="47"/>
      <c r="AS26" s="48">
        <f t="shared" si="6"/>
        <v>0</v>
      </c>
      <c r="AT26" s="26"/>
      <c r="AU26" s="26"/>
      <c r="AV26" s="26"/>
      <c r="AW26" s="47"/>
      <c r="AX26" s="47"/>
      <c r="AY26" s="48">
        <f t="shared" si="7"/>
        <v>0</v>
      </c>
      <c r="AZ26" s="26"/>
      <c r="BA26" s="26"/>
      <c r="BB26" s="26" t="s">
        <v>49</v>
      </c>
      <c r="BC26" s="47"/>
      <c r="BD26" s="49"/>
      <c r="BE26" s="48">
        <f t="shared" si="9"/>
        <v>1</v>
      </c>
      <c r="BF26" s="40"/>
    </row>
    <row r="27" spans="1:58" ht="15.75" x14ac:dyDescent="0.25">
      <c r="A27" s="21">
        <v>1</v>
      </c>
      <c r="B27" s="26" t="s">
        <v>83</v>
      </c>
      <c r="C27" s="41" t="s">
        <v>117</v>
      </c>
      <c r="D27" s="26"/>
      <c r="E27" s="26"/>
      <c r="F27" s="26"/>
      <c r="G27" s="47"/>
      <c r="H27" s="47"/>
      <c r="I27" s="48">
        <f t="shared" si="0"/>
        <v>0</v>
      </c>
      <c r="J27" s="26"/>
      <c r="K27" s="26"/>
      <c r="L27" s="26"/>
      <c r="M27" s="47"/>
      <c r="N27" s="47"/>
      <c r="O27" s="48">
        <f t="shared" si="1"/>
        <v>0</v>
      </c>
      <c r="P27" s="26"/>
      <c r="Q27" s="26"/>
      <c r="R27" s="26"/>
      <c r="S27" s="47"/>
      <c r="T27" s="47"/>
      <c r="U27" s="48">
        <f t="shared" si="2"/>
        <v>0</v>
      </c>
      <c r="V27" s="26"/>
      <c r="W27" s="26"/>
      <c r="X27" s="26"/>
      <c r="Y27" s="47"/>
      <c r="Z27" s="47"/>
      <c r="AA27" s="48">
        <f t="shared" si="3"/>
        <v>0</v>
      </c>
      <c r="AB27" s="26"/>
      <c r="AC27" s="26"/>
      <c r="AD27" s="26"/>
      <c r="AE27" s="47"/>
      <c r="AF27" s="47"/>
      <c r="AG27" s="48">
        <f t="shared" si="4"/>
        <v>0</v>
      </c>
      <c r="AH27" s="26"/>
      <c r="AI27" s="26"/>
      <c r="AJ27" s="26"/>
      <c r="AK27" s="47"/>
      <c r="AL27" s="47"/>
      <c r="AM27" s="48">
        <f t="shared" si="5"/>
        <v>0</v>
      </c>
      <c r="AN27" s="26"/>
      <c r="AO27" s="26"/>
      <c r="AP27" s="26"/>
      <c r="AQ27" s="47"/>
      <c r="AR27" s="47"/>
      <c r="AS27" s="48">
        <f t="shared" si="6"/>
        <v>0</v>
      </c>
      <c r="AT27" s="26"/>
      <c r="AU27" s="26"/>
      <c r="AV27" s="26"/>
      <c r="AW27" s="47"/>
      <c r="AX27" s="47"/>
      <c r="AY27" s="48">
        <f t="shared" si="7"/>
        <v>0</v>
      </c>
      <c r="AZ27" s="26"/>
      <c r="BA27" s="26"/>
      <c r="BB27" s="26"/>
      <c r="BC27" s="47"/>
      <c r="BD27" s="49"/>
      <c r="BE27" s="48">
        <f t="shared" si="9"/>
        <v>0</v>
      </c>
      <c r="BF27" s="40"/>
    </row>
    <row r="28" spans="1:58" ht="15.75" x14ac:dyDescent="0.25">
      <c r="A28" s="21">
        <v>1</v>
      </c>
      <c r="B28" s="26" t="s">
        <v>104</v>
      </c>
      <c r="C28" s="41" t="s">
        <v>117</v>
      </c>
      <c r="D28" s="26"/>
      <c r="E28" s="26"/>
      <c r="F28" s="26"/>
      <c r="G28" s="47"/>
      <c r="H28" s="47"/>
      <c r="I28" s="48">
        <f t="shared" si="0"/>
        <v>0</v>
      </c>
      <c r="J28" s="26"/>
      <c r="K28" s="26"/>
      <c r="L28" s="26"/>
      <c r="M28" s="47"/>
      <c r="N28" s="47"/>
      <c r="O28" s="48">
        <f t="shared" si="1"/>
        <v>0</v>
      </c>
      <c r="P28" s="26"/>
      <c r="Q28" s="26"/>
      <c r="R28" s="26"/>
      <c r="S28" s="47"/>
      <c r="T28" s="47"/>
      <c r="U28" s="48">
        <f t="shared" si="2"/>
        <v>0</v>
      </c>
      <c r="V28" s="26"/>
      <c r="W28" s="26"/>
      <c r="X28" s="26"/>
      <c r="Y28" s="47"/>
      <c r="Z28" s="47"/>
      <c r="AA28" s="48">
        <f t="shared" si="3"/>
        <v>0</v>
      </c>
      <c r="AB28" s="26"/>
      <c r="AC28" s="26"/>
      <c r="AD28" s="26"/>
      <c r="AE28" s="47"/>
      <c r="AF28" s="47"/>
      <c r="AG28" s="48">
        <f t="shared" si="4"/>
        <v>0</v>
      </c>
      <c r="AH28" s="26"/>
      <c r="AI28" s="26"/>
      <c r="AJ28" s="26"/>
      <c r="AK28" s="47"/>
      <c r="AL28" s="47"/>
      <c r="AM28" s="48">
        <f t="shared" si="5"/>
        <v>0</v>
      </c>
      <c r="AN28" s="26"/>
      <c r="AO28" s="26"/>
      <c r="AP28" s="26"/>
      <c r="AQ28" s="47"/>
      <c r="AR28" s="47"/>
      <c r="AS28" s="48">
        <f t="shared" si="6"/>
        <v>0</v>
      </c>
      <c r="AT28" s="26"/>
      <c r="AU28" s="26"/>
      <c r="AV28" s="26"/>
      <c r="AW28" s="47"/>
      <c r="AX28" s="47"/>
      <c r="AY28" s="48">
        <f t="shared" si="7"/>
        <v>0</v>
      </c>
      <c r="AZ28" s="26"/>
      <c r="BA28" s="26"/>
      <c r="BB28" s="26"/>
      <c r="BC28" s="47"/>
      <c r="BD28" s="49"/>
      <c r="BE28" s="48">
        <f t="shared" si="9"/>
        <v>0</v>
      </c>
      <c r="BF28" s="40"/>
    </row>
    <row r="29" spans="1:58" ht="15.75" x14ac:dyDescent="0.25">
      <c r="A29" s="21">
        <v>1</v>
      </c>
      <c r="B29" s="50" t="s">
        <v>84</v>
      </c>
      <c r="C29" s="41" t="s">
        <v>117</v>
      </c>
      <c r="D29" s="52"/>
      <c r="E29" s="52"/>
      <c r="F29" s="52"/>
      <c r="G29" s="53"/>
      <c r="H29" s="53"/>
      <c r="I29" s="48">
        <f t="shared" si="0"/>
        <v>0</v>
      </c>
      <c r="J29" s="52"/>
      <c r="K29" s="52"/>
      <c r="L29" s="52"/>
      <c r="M29" s="53"/>
      <c r="N29" s="53"/>
      <c r="O29" s="48">
        <f t="shared" si="1"/>
        <v>0</v>
      </c>
      <c r="P29" s="52"/>
      <c r="Q29" s="52"/>
      <c r="R29" s="52"/>
      <c r="S29" s="53"/>
      <c r="T29" s="53"/>
      <c r="U29" s="48">
        <f t="shared" si="2"/>
        <v>0</v>
      </c>
      <c r="V29" s="52"/>
      <c r="W29" s="52"/>
      <c r="X29" s="52"/>
      <c r="Y29" s="53"/>
      <c r="Z29" s="53"/>
      <c r="AA29" s="48">
        <f t="shared" si="3"/>
        <v>0</v>
      </c>
      <c r="AB29" s="52"/>
      <c r="AC29" s="52"/>
      <c r="AD29" s="52"/>
      <c r="AE29" s="53"/>
      <c r="AF29" s="53"/>
      <c r="AG29" s="48">
        <f t="shared" si="4"/>
        <v>0</v>
      </c>
      <c r="AH29" s="52"/>
      <c r="AI29" s="52"/>
      <c r="AJ29" s="52"/>
      <c r="AK29" s="53"/>
      <c r="AL29" s="53"/>
      <c r="AM29" s="48">
        <f t="shared" si="5"/>
        <v>0</v>
      </c>
      <c r="AN29" s="52"/>
      <c r="AO29" s="52"/>
      <c r="AP29" s="52"/>
      <c r="AQ29" s="53"/>
      <c r="AR29" s="53"/>
      <c r="AS29" s="48">
        <f t="shared" si="6"/>
        <v>0</v>
      </c>
      <c r="AT29" s="52"/>
      <c r="AU29" s="52"/>
      <c r="AV29" s="52"/>
      <c r="AW29" s="53"/>
      <c r="AX29" s="53"/>
      <c r="AY29" s="48">
        <f t="shared" si="7"/>
        <v>0</v>
      </c>
      <c r="AZ29" s="52"/>
      <c r="BA29" s="52"/>
      <c r="BB29" s="52"/>
      <c r="BC29" s="53"/>
      <c r="BD29" s="54"/>
      <c r="BE29" s="48">
        <f t="shared" si="9"/>
        <v>0</v>
      </c>
      <c r="BF29" s="40"/>
    </row>
    <row r="30" spans="1:58" ht="15.75" x14ac:dyDescent="0.25">
      <c r="A30" s="21">
        <v>1</v>
      </c>
      <c r="B30" s="50"/>
      <c r="C30" s="26" t="s">
        <v>117</v>
      </c>
      <c r="D30" s="26"/>
      <c r="E30" s="26"/>
      <c r="F30" s="26"/>
      <c r="G30" s="47"/>
      <c r="H30" s="47"/>
      <c r="I30" s="48">
        <f t="shared" si="0"/>
        <v>0</v>
      </c>
      <c r="J30" s="26"/>
      <c r="K30" s="26"/>
      <c r="L30" s="26"/>
      <c r="M30" s="47"/>
      <c r="N30" s="47"/>
      <c r="O30" s="48">
        <f t="shared" si="1"/>
        <v>0</v>
      </c>
      <c r="P30" s="26"/>
      <c r="Q30" s="26"/>
      <c r="R30" s="26"/>
      <c r="S30" s="47"/>
      <c r="T30" s="47"/>
      <c r="U30" s="48">
        <f t="shared" si="2"/>
        <v>0</v>
      </c>
      <c r="V30" s="26"/>
      <c r="W30" s="26"/>
      <c r="X30" s="26"/>
      <c r="Y30" s="47"/>
      <c r="Z30" s="47"/>
      <c r="AA30" s="48">
        <f t="shared" si="3"/>
        <v>0</v>
      </c>
      <c r="AB30" s="26"/>
      <c r="AC30" s="26"/>
      <c r="AD30" s="26"/>
      <c r="AE30" s="47"/>
      <c r="AF30" s="47"/>
      <c r="AG30" s="48">
        <f t="shared" si="4"/>
        <v>0</v>
      </c>
      <c r="AH30" s="26"/>
      <c r="AI30" s="26"/>
      <c r="AJ30" s="26"/>
      <c r="AK30" s="47"/>
      <c r="AL30" s="47"/>
      <c r="AM30" s="48">
        <f t="shared" si="5"/>
        <v>0</v>
      </c>
      <c r="AN30" s="26"/>
      <c r="AO30" s="26"/>
      <c r="AP30" s="26"/>
      <c r="AQ30" s="47"/>
      <c r="AR30" s="47"/>
      <c r="AS30" s="48">
        <f t="shared" si="6"/>
        <v>0</v>
      </c>
      <c r="AT30" s="26"/>
      <c r="AU30" s="26"/>
      <c r="AV30" s="26"/>
      <c r="AW30" s="47"/>
      <c r="AX30" s="47"/>
      <c r="AY30" s="48">
        <f t="shared" si="7"/>
        <v>0</v>
      </c>
      <c r="AZ30" s="26"/>
      <c r="BA30" s="26"/>
      <c r="BB30" s="26"/>
      <c r="BC30" s="47"/>
      <c r="BD30" s="47"/>
      <c r="BE30" s="48">
        <f t="shared" si="9"/>
        <v>0</v>
      </c>
      <c r="BF30" s="40"/>
    </row>
    <row r="31" spans="1:58" ht="15.75" x14ac:dyDescent="0.25">
      <c r="A31" s="21">
        <v>1</v>
      </c>
      <c r="B31" s="50"/>
      <c r="C31" s="26" t="s">
        <v>117</v>
      </c>
      <c r="D31" s="26"/>
      <c r="E31" s="26"/>
      <c r="F31" s="26"/>
      <c r="G31" s="47"/>
      <c r="H31" s="47"/>
      <c r="I31" s="48">
        <f t="shared" si="0"/>
        <v>0</v>
      </c>
      <c r="J31" s="26"/>
      <c r="K31" s="26"/>
      <c r="L31" s="26"/>
      <c r="M31" s="47"/>
      <c r="N31" s="47"/>
      <c r="O31" s="48">
        <f t="shared" si="1"/>
        <v>0</v>
      </c>
      <c r="P31" s="26"/>
      <c r="Q31" s="26"/>
      <c r="R31" s="26"/>
      <c r="S31" s="47"/>
      <c r="T31" s="47"/>
      <c r="U31" s="48">
        <f t="shared" si="2"/>
        <v>0</v>
      </c>
      <c r="V31" s="26"/>
      <c r="W31" s="26"/>
      <c r="X31" s="26"/>
      <c r="Y31" s="47"/>
      <c r="Z31" s="47"/>
      <c r="AA31" s="48">
        <f t="shared" si="3"/>
        <v>0</v>
      </c>
      <c r="AB31" s="26"/>
      <c r="AC31" s="26"/>
      <c r="AD31" s="26"/>
      <c r="AE31" s="47"/>
      <c r="AF31" s="47"/>
      <c r="AG31" s="48">
        <f t="shared" si="4"/>
        <v>0</v>
      </c>
      <c r="AH31" s="26"/>
      <c r="AI31" s="26"/>
      <c r="AJ31" s="26"/>
      <c r="AK31" s="47"/>
      <c r="AL31" s="47"/>
      <c r="AM31" s="48">
        <f t="shared" si="5"/>
        <v>0</v>
      </c>
      <c r="AN31" s="26"/>
      <c r="AO31" s="26"/>
      <c r="AP31" s="26"/>
      <c r="AQ31" s="47"/>
      <c r="AR31" s="47"/>
      <c r="AS31" s="48">
        <f t="shared" si="6"/>
        <v>0</v>
      </c>
      <c r="AT31" s="26"/>
      <c r="AU31" s="26"/>
      <c r="AV31" s="26"/>
      <c r="AW31" s="47"/>
      <c r="AX31" s="47"/>
      <c r="AY31" s="48">
        <f t="shared" si="7"/>
        <v>0</v>
      </c>
      <c r="AZ31" s="26"/>
      <c r="BA31" s="26"/>
      <c r="BB31" s="26"/>
      <c r="BC31" s="47"/>
      <c r="BD31" s="47"/>
      <c r="BE31" s="48">
        <f t="shared" si="9"/>
        <v>0</v>
      </c>
      <c r="BF31" s="40"/>
    </row>
    <row r="32" spans="1:58" ht="15.75" x14ac:dyDescent="0.25">
      <c r="A32" s="21">
        <v>1</v>
      </c>
      <c r="B32" s="50"/>
      <c r="C32" s="26" t="s">
        <v>117</v>
      </c>
      <c r="D32" s="26"/>
      <c r="E32" s="26"/>
      <c r="F32" s="26"/>
      <c r="G32" s="47"/>
      <c r="H32" s="47"/>
      <c r="I32" s="48">
        <f t="shared" si="0"/>
        <v>0</v>
      </c>
      <c r="J32" s="26"/>
      <c r="K32" s="26"/>
      <c r="L32" s="26"/>
      <c r="M32" s="47"/>
      <c r="N32" s="47"/>
      <c r="O32" s="48">
        <f t="shared" si="1"/>
        <v>0</v>
      </c>
      <c r="P32" s="26"/>
      <c r="Q32" s="26"/>
      <c r="R32" s="26"/>
      <c r="S32" s="47"/>
      <c r="T32" s="47"/>
      <c r="U32" s="48">
        <f t="shared" si="2"/>
        <v>0</v>
      </c>
      <c r="V32" s="26"/>
      <c r="W32" s="26"/>
      <c r="X32" s="26"/>
      <c r="Y32" s="47"/>
      <c r="Z32" s="47"/>
      <c r="AA32" s="48">
        <f t="shared" si="3"/>
        <v>0</v>
      </c>
      <c r="AB32" s="26"/>
      <c r="AC32" s="26"/>
      <c r="AD32" s="26"/>
      <c r="AE32" s="47"/>
      <c r="AF32" s="47"/>
      <c r="AG32" s="48">
        <f t="shared" si="4"/>
        <v>0</v>
      </c>
      <c r="AH32" s="26"/>
      <c r="AI32" s="26"/>
      <c r="AJ32" s="26"/>
      <c r="AK32" s="47"/>
      <c r="AL32" s="47"/>
      <c r="AM32" s="48">
        <f t="shared" si="5"/>
        <v>0</v>
      </c>
      <c r="AN32" s="26"/>
      <c r="AO32" s="26"/>
      <c r="AP32" s="26"/>
      <c r="AQ32" s="47"/>
      <c r="AR32" s="47"/>
      <c r="AS32" s="48">
        <f t="shared" si="6"/>
        <v>0</v>
      </c>
      <c r="AT32" s="26"/>
      <c r="AU32" s="26"/>
      <c r="AV32" s="26"/>
      <c r="AW32" s="47"/>
      <c r="AX32" s="47"/>
      <c r="AY32" s="48">
        <f t="shared" si="7"/>
        <v>0</v>
      </c>
      <c r="AZ32" s="26"/>
      <c r="BA32" s="26"/>
      <c r="BB32" s="26"/>
      <c r="BC32" s="47"/>
      <c r="BD32" s="47"/>
      <c r="BE32" s="48">
        <f t="shared" si="9"/>
        <v>0</v>
      </c>
      <c r="BF32" s="40"/>
    </row>
    <row r="33" spans="1:58" ht="15.75" x14ac:dyDescent="0.25">
      <c r="A33" s="21">
        <v>1</v>
      </c>
      <c r="B33" s="50"/>
      <c r="C33" s="26" t="s">
        <v>117</v>
      </c>
      <c r="D33" s="26"/>
      <c r="E33" s="26"/>
      <c r="F33" s="26"/>
      <c r="G33" s="47"/>
      <c r="H33" s="47"/>
      <c r="I33" s="48">
        <f t="shared" si="0"/>
        <v>0</v>
      </c>
      <c r="J33" s="26"/>
      <c r="K33" s="26"/>
      <c r="L33" s="26"/>
      <c r="M33" s="47"/>
      <c r="N33" s="47"/>
      <c r="O33" s="48">
        <f t="shared" si="1"/>
        <v>0</v>
      </c>
      <c r="P33" s="26"/>
      <c r="Q33" s="26"/>
      <c r="R33" s="26"/>
      <c r="S33" s="47"/>
      <c r="T33" s="47"/>
      <c r="U33" s="48">
        <f t="shared" si="2"/>
        <v>0</v>
      </c>
      <c r="V33" s="26"/>
      <c r="W33" s="26"/>
      <c r="X33" s="26"/>
      <c r="Y33" s="47"/>
      <c r="Z33" s="47"/>
      <c r="AA33" s="48">
        <f t="shared" si="3"/>
        <v>0</v>
      </c>
      <c r="AB33" s="26"/>
      <c r="AC33" s="26"/>
      <c r="AD33" s="26"/>
      <c r="AE33" s="47"/>
      <c r="AF33" s="47"/>
      <c r="AG33" s="48">
        <f t="shared" si="4"/>
        <v>0</v>
      </c>
      <c r="AH33" s="26"/>
      <c r="AI33" s="26"/>
      <c r="AJ33" s="26"/>
      <c r="AK33" s="47"/>
      <c r="AL33" s="47"/>
      <c r="AM33" s="48">
        <f t="shared" si="5"/>
        <v>0</v>
      </c>
      <c r="AN33" s="26"/>
      <c r="AO33" s="26"/>
      <c r="AP33" s="26"/>
      <c r="AQ33" s="47"/>
      <c r="AR33" s="47"/>
      <c r="AS33" s="48">
        <f t="shared" si="6"/>
        <v>0</v>
      </c>
      <c r="AT33" s="26"/>
      <c r="AU33" s="26"/>
      <c r="AV33" s="26"/>
      <c r="AW33" s="47"/>
      <c r="AX33" s="47"/>
      <c r="AY33" s="48">
        <f t="shared" si="7"/>
        <v>0</v>
      </c>
      <c r="AZ33" s="26"/>
      <c r="BA33" s="26"/>
      <c r="BB33" s="26"/>
      <c r="BC33" s="47"/>
      <c r="BD33" s="47"/>
      <c r="BE33" s="48">
        <f t="shared" si="9"/>
        <v>0</v>
      </c>
      <c r="BF33" s="67"/>
    </row>
    <row r="34" spans="1:58" ht="15.75" x14ac:dyDescent="0.25">
      <c r="A34" s="21">
        <v>1</v>
      </c>
      <c r="B34" s="50"/>
      <c r="C34" s="26" t="s">
        <v>117</v>
      </c>
      <c r="D34" s="26"/>
      <c r="E34" s="26"/>
      <c r="F34" s="26"/>
      <c r="G34" s="47"/>
      <c r="H34" s="47"/>
      <c r="I34" s="48">
        <f t="shared" si="0"/>
        <v>0</v>
      </c>
      <c r="J34" s="26"/>
      <c r="K34" s="26"/>
      <c r="L34" s="26"/>
      <c r="M34" s="47"/>
      <c r="N34" s="47"/>
      <c r="O34" s="48">
        <f t="shared" si="1"/>
        <v>0</v>
      </c>
      <c r="P34" s="26"/>
      <c r="Q34" s="26"/>
      <c r="R34" s="26"/>
      <c r="S34" s="47"/>
      <c r="T34" s="47"/>
      <c r="U34" s="48">
        <f t="shared" si="2"/>
        <v>0</v>
      </c>
      <c r="V34" s="26"/>
      <c r="W34" s="26"/>
      <c r="X34" s="26"/>
      <c r="Y34" s="47"/>
      <c r="Z34" s="47"/>
      <c r="AA34" s="48">
        <f t="shared" si="3"/>
        <v>0</v>
      </c>
      <c r="AB34" s="26"/>
      <c r="AC34" s="26"/>
      <c r="AD34" s="26"/>
      <c r="AE34" s="47"/>
      <c r="AF34" s="47"/>
      <c r="AG34" s="48">
        <f t="shared" si="4"/>
        <v>0</v>
      </c>
      <c r="AH34" s="26"/>
      <c r="AI34" s="26"/>
      <c r="AJ34" s="26"/>
      <c r="AK34" s="47"/>
      <c r="AL34" s="47"/>
      <c r="AM34" s="48">
        <f t="shared" si="5"/>
        <v>0</v>
      </c>
      <c r="AN34" s="26"/>
      <c r="AO34" s="26"/>
      <c r="AP34" s="26"/>
      <c r="AQ34" s="47"/>
      <c r="AR34" s="47"/>
      <c r="AS34" s="48">
        <f t="shared" si="6"/>
        <v>0</v>
      </c>
      <c r="AT34" s="26"/>
      <c r="AU34" s="26"/>
      <c r="AV34" s="26"/>
      <c r="AW34" s="47"/>
      <c r="AX34" s="47"/>
      <c r="AY34" s="48">
        <f t="shared" si="7"/>
        <v>0</v>
      </c>
      <c r="AZ34" s="26"/>
      <c r="BA34" s="26"/>
      <c r="BB34" s="26"/>
      <c r="BC34" s="47"/>
      <c r="BD34" s="47"/>
      <c r="BE34" s="48">
        <f t="shared" si="9"/>
        <v>0</v>
      </c>
      <c r="BF34" s="26"/>
    </row>
    <row r="35" spans="1:58" ht="15.75" x14ac:dyDescent="0.25">
      <c r="A35" s="21">
        <v>1</v>
      </c>
      <c r="B35" s="55"/>
      <c r="C35" s="56"/>
      <c r="D35" s="59"/>
      <c r="E35" s="58"/>
      <c r="F35" s="58"/>
      <c r="G35" s="58"/>
      <c r="H35" s="58"/>
      <c r="I35" s="58">
        <f>SUM(I7:I34)</f>
        <v>4</v>
      </c>
      <c r="J35" s="58"/>
      <c r="K35" s="58"/>
      <c r="L35" s="58"/>
      <c r="M35" s="58"/>
      <c r="N35" s="58"/>
      <c r="O35" s="58">
        <f>SUM(O7:O34)</f>
        <v>3</v>
      </c>
      <c r="P35" s="58"/>
      <c r="Q35" s="58"/>
      <c r="R35" s="58"/>
      <c r="S35" s="58"/>
      <c r="T35" s="58"/>
      <c r="U35" s="58">
        <f>SUM(U7:U34)</f>
        <v>2</v>
      </c>
      <c r="V35" s="58"/>
      <c r="W35" s="58"/>
      <c r="X35" s="58"/>
      <c r="Y35" s="58"/>
      <c r="Z35" s="58"/>
      <c r="AA35" s="58">
        <f>SUM(AA7:AA34)</f>
        <v>6</v>
      </c>
      <c r="AB35" s="58"/>
      <c r="AC35" s="58"/>
      <c r="AD35" s="58"/>
      <c r="AE35" s="58"/>
      <c r="AF35" s="58"/>
      <c r="AG35" s="58">
        <f>SUM(AG7:AG34)</f>
        <v>3</v>
      </c>
      <c r="AH35" s="58"/>
      <c r="AI35" s="58"/>
      <c r="AJ35" s="58"/>
      <c r="AK35" s="58"/>
      <c r="AL35" s="58"/>
      <c r="AM35" s="58">
        <f>SUM(AM7:AM34)</f>
        <v>3</v>
      </c>
      <c r="AN35" s="58"/>
      <c r="AO35" s="58"/>
      <c r="AP35" s="58"/>
      <c r="AQ35" s="58"/>
      <c r="AR35" s="58"/>
      <c r="AS35" s="58">
        <f>SUM(AS7:AS34)</f>
        <v>2</v>
      </c>
      <c r="AT35" s="58"/>
      <c r="AU35" s="58"/>
      <c r="AV35" s="58"/>
      <c r="AW35" s="58"/>
      <c r="AX35" s="58"/>
      <c r="AY35" s="58">
        <f>SUM(AY7:AY34)</f>
        <v>2</v>
      </c>
      <c r="AZ35" s="58"/>
      <c r="BA35" s="58"/>
      <c r="BB35" s="58"/>
      <c r="BC35" s="58"/>
      <c r="BD35" s="58"/>
      <c r="BE35" s="58">
        <f>SUM(BE7:BE34)</f>
        <v>6</v>
      </c>
      <c r="BF35" s="58">
        <f>COUNTIF(BF7:BF34,"*")</f>
        <v>7</v>
      </c>
    </row>
    <row r="36" spans="1:58" ht="15.75" x14ac:dyDescent="0.25">
      <c r="A36" s="21">
        <f t="shared" ref="A36:A95" si="10">A6+1</f>
        <v>2</v>
      </c>
      <c r="B36" s="80" t="str">
        <f>"Буква (или иное название) класса "&amp;A36&amp;":"</f>
        <v>Буква (или иное название) класса 2:</v>
      </c>
      <c r="C36" s="90"/>
      <c r="D36" s="85" t="s">
        <v>85</v>
      </c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1"/>
      <c r="BF36" s="64"/>
    </row>
    <row r="37" spans="1:58" ht="15.75" x14ac:dyDescent="0.25">
      <c r="A37" s="21">
        <f t="shared" si="10"/>
        <v>2</v>
      </c>
      <c r="B37" s="26" t="s">
        <v>72</v>
      </c>
      <c r="C37" s="41" t="s">
        <v>117</v>
      </c>
      <c r="D37" s="26"/>
      <c r="E37" s="26"/>
      <c r="F37" s="26" t="s">
        <v>49</v>
      </c>
      <c r="G37" s="47"/>
      <c r="H37" s="47"/>
      <c r="I37" s="48">
        <f t="shared" ref="I37:I64" si="11">COUNTA(D37:H37)</f>
        <v>1</v>
      </c>
      <c r="J37" s="26"/>
      <c r="K37" s="26"/>
      <c r="L37" s="26"/>
      <c r="M37" s="47"/>
      <c r="N37" s="47"/>
      <c r="O37" s="48">
        <f t="shared" ref="O37:O64" si="12">COUNTA(J37:N37)</f>
        <v>0</v>
      </c>
      <c r="P37" s="26"/>
      <c r="Q37" s="26"/>
      <c r="R37" s="26"/>
      <c r="S37" s="47"/>
      <c r="T37" s="47"/>
      <c r="U37" s="48">
        <f t="shared" ref="U37:U64" si="13">COUNTA(P37:T37)</f>
        <v>0</v>
      </c>
      <c r="V37" s="26" t="s">
        <v>49</v>
      </c>
      <c r="W37" s="26"/>
      <c r="X37" s="26"/>
      <c r="Y37" s="47"/>
      <c r="Z37" s="47"/>
      <c r="AA37" s="48">
        <f t="shared" ref="AA37:AA64" si="14">COUNTA(V37:Z37)</f>
        <v>1</v>
      </c>
      <c r="AB37" s="26"/>
      <c r="AC37" s="26"/>
      <c r="AD37" s="26"/>
      <c r="AE37" s="47"/>
      <c r="AF37" s="47"/>
      <c r="AG37" s="48">
        <f t="shared" ref="AG37:AG64" si="15">COUNTA(AB37:AF37)</f>
        <v>0</v>
      </c>
      <c r="AH37" s="26"/>
      <c r="AI37" s="26"/>
      <c r="AJ37" s="26" t="s">
        <v>49</v>
      </c>
      <c r="AK37" s="47"/>
      <c r="AL37" s="47"/>
      <c r="AM37" s="48">
        <f t="shared" ref="AM37:AM64" si="16">COUNTA(AH37:AL37)</f>
        <v>1</v>
      </c>
      <c r="AN37" s="26"/>
      <c r="AO37" s="26"/>
      <c r="AP37" s="26"/>
      <c r="AQ37" s="47"/>
      <c r="AR37" s="47"/>
      <c r="AS37" s="48">
        <f t="shared" ref="AS37:AS64" si="17">COUNTA(AN37:AR37)</f>
        <v>0</v>
      </c>
      <c r="AT37" s="26"/>
      <c r="AU37" s="26"/>
      <c r="AV37" s="26"/>
      <c r="AW37" s="47"/>
      <c r="AX37" s="47"/>
      <c r="AY37" s="48">
        <f t="shared" ref="AY37:AY64" si="18">COUNTA(AT37:AX37)</f>
        <v>0</v>
      </c>
      <c r="AZ37" s="26"/>
      <c r="BA37" s="26"/>
      <c r="BB37" s="26" t="s">
        <v>49</v>
      </c>
      <c r="BC37" s="47"/>
      <c r="BD37" s="49"/>
      <c r="BE37" s="48">
        <f t="shared" ref="BE37:BE64" si="19">COUNTA(AZ37:BD37)</f>
        <v>1</v>
      </c>
      <c r="BF37" s="40" t="s">
        <v>49</v>
      </c>
    </row>
    <row r="38" spans="1:58" ht="15.75" x14ac:dyDescent="0.25">
      <c r="A38" s="21">
        <f t="shared" si="10"/>
        <v>2</v>
      </c>
      <c r="B38" s="26" t="s">
        <v>94</v>
      </c>
      <c r="C38" s="41" t="s">
        <v>117</v>
      </c>
      <c r="D38" s="26"/>
      <c r="E38" s="26"/>
      <c r="F38" s="26"/>
      <c r="G38" s="47"/>
      <c r="H38" s="47"/>
      <c r="I38" s="48">
        <f t="shared" si="11"/>
        <v>0</v>
      </c>
      <c r="J38" s="26"/>
      <c r="K38" s="26"/>
      <c r="L38" s="26"/>
      <c r="M38" s="47"/>
      <c r="N38" s="47"/>
      <c r="O38" s="48">
        <f t="shared" si="12"/>
        <v>0</v>
      </c>
      <c r="P38" s="26"/>
      <c r="Q38" s="26"/>
      <c r="R38" s="26"/>
      <c r="S38" s="47"/>
      <c r="T38" s="47"/>
      <c r="U38" s="48">
        <f t="shared" si="13"/>
        <v>0</v>
      </c>
      <c r="V38" s="26"/>
      <c r="W38" s="26"/>
      <c r="X38" s="26"/>
      <c r="Y38" s="47" t="s">
        <v>49</v>
      </c>
      <c r="Z38" s="47"/>
      <c r="AA38" s="48">
        <f t="shared" si="14"/>
        <v>1</v>
      </c>
      <c r="AB38" s="26"/>
      <c r="AC38" s="26"/>
      <c r="AD38" s="26"/>
      <c r="AE38" s="47"/>
      <c r="AF38" s="47"/>
      <c r="AG38" s="48">
        <f t="shared" si="15"/>
        <v>0</v>
      </c>
      <c r="AH38" s="26"/>
      <c r="AI38" s="26"/>
      <c r="AJ38" s="26"/>
      <c r="AK38" s="47"/>
      <c r="AL38" s="47"/>
      <c r="AM38" s="48">
        <f t="shared" si="16"/>
        <v>0</v>
      </c>
      <c r="AN38" s="26"/>
      <c r="AO38" s="26"/>
      <c r="AP38" s="26"/>
      <c r="AQ38" s="47"/>
      <c r="AR38" s="47"/>
      <c r="AS38" s="48">
        <f t="shared" si="17"/>
        <v>0</v>
      </c>
      <c r="AT38" s="26"/>
      <c r="AU38" s="26" t="s">
        <v>49</v>
      </c>
      <c r="AV38" s="26"/>
      <c r="AW38" s="47"/>
      <c r="AX38" s="47"/>
      <c r="AY38" s="48">
        <f t="shared" si="18"/>
        <v>1</v>
      </c>
      <c r="AZ38" s="26"/>
      <c r="BA38" s="26"/>
      <c r="BB38" s="26"/>
      <c r="BC38" s="47"/>
      <c r="BD38" s="49"/>
      <c r="BE38" s="48">
        <f t="shared" si="19"/>
        <v>0</v>
      </c>
      <c r="BF38" s="40" t="s">
        <v>49</v>
      </c>
    </row>
    <row r="39" spans="1:58" ht="15.75" x14ac:dyDescent="0.25">
      <c r="A39" s="21">
        <f t="shared" si="10"/>
        <v>2</v>
      </c>
      <c r="B39" s="26" t="s">
        <v>74</v>
      </c>
      <c r="C39" s="41" t="s">
        <v>117</v>
      </c>
      <c r="D39" s="26"/>
      <c r="E39" s="26"/>
      <c r="F39" s="26"/>
      <c r="G39" s="47"/>
      <c r="H39" s="47"/>
      <c r="I39" s="48">
        <f t="shared" si="11"/>
        <v>0</v>
      </c>
      <c r="J39" s="26"/>
      <c r="K39" s="26"/>
      <c r="L39" s="26"/>
      <c r="M39" s="47"/>
      <c r="N39" s="47"/>
      <c r="O39" s="48">
        <f t="shared" si="12"/>
        <v>0</v>
      </c>
      <c r="P39" s="26"/>
      <c r="Q39" s="26"/>
      <c r="R39" s="26"/>
      <c r="S39" s="47"/>
      <c r="T39" s="47"/>
      <c r="U39" s="48">
        <f t="shared" si="13"/>
        <v>0</v>
      </c>
      <c r="V39" s="26"/>
      <c r="W39" s="26"/>
      <c r="X39" s="26"/>
      <c r="Y39" s="47"/>
      <c r="Z39" s="47"/>
      <c r="AA39" s="48">
        <f t="shared" si="14"/>
        <v>0</v>
      </c>
      <c r="AB39" s="26"/>
      <c r="AC39" s="26"/>
      <c r="AD39" s="26"/>
      <c r="AE39" s="47"/>
      <c r="AF39" s="47"/>
      <c r="AG39" s="48">
        <f t="shared" si="15"/>
        <v>0</v>
      </c>
      <c r="AH39" s="26"/>
      <c r="AI39" s="26"/>
      <c r="AJ39" s="26"/>
      <c r="AK39" s="47"/>
      <c r="AL39" s="47"/>
      <c r="AM39" s="48">
        <f t="shared" si="16"/>
        <v>0</v>
      </c>
      <c r="AN39" s="26"/>
      <c r="AO39" s="26"/>
      <c r="AP39" s="26"/>
      <c r="AQ39" s="47"/>
      <c r="AR39" s="47"/>
      <c r="AS39" s="48">
        <f t="shared" si="17"/>
        <v>0</v>
      </c>
      <c r="AT39" s="26"/>
      <c r="AU39" s="26"/>
      <c r="AV39" s="26"/>
      <c r="AW39" s="47"/>
      <c r="AX39" s="47"/>
      <c r="AY39" s="48">
        <f t="shared" si="18"/>
        <v>0</v>
      </c>
      <c r="AZ39" s="26"/>
      <c r="BA39" s="26"/>
      <c r="BB39" s="26"/>
      <c r="BC39" s="47"/>
      <c r="BD39" s="49"/>
      <c r="BE39" s="48">
        <f t="shared" si="19"/>
        <v>0</v>
      </c>
      <c r="BF39" s="40"/>
    </row>
    <row r="40" spans="1:58" ht="15.75" x14ac:dyDescent="0.25">
      <c r="A40" s="21">
        <f t="shared" si="10"/>
        <v>2</v>
      </c>
      <c r="B40" s="26" t="s">
        <v>95</v>
      </c>
      <c r="C40" s="41" t="s">
        <v>117</v>
      </c>
      <c r="D40" s="26"/>
      <c r="E40" s="26"/>
      <c r="F40" s="26"/>
      <c r="G40" s="47"/>
      <c r="H40" s="47"/>
      <c r="I40" s="48">
        <f t="shared" si="11"/>
        <v>0</v>
      </c>
      <c r="J40" s="26"/>
      <c r="K40" s="26"/>
      <c r="L40" s="26"/>
      <c r="M40" s="47"/>
      <c r="N40" s="47"/>
      <c r="O40" s="48">
        <f t="shared" si="12"/>
        <v>0</v>
      </c>
      <c r="P40" s="26"/>
      <c r="Q40" s="26"/>
      <c r="R40" s="26"/>
      <c r="S40" s="47"/>
      <c r="T40" s="47"/>
      <c r="U40" s="48">
        <f t="shared" si="13"/>
        <v>0</v>
      </c>
      <c r="V40" s="26"/>
      <c r="W40" s="26"/>
      <c r="X40" s="26"/>
      <c r="Y40" s="47"/>
      <c r="Z40" s="47"/>
      <c r="AA40" s="48">
        <f t="shared" si="14"/>
        <v>0</v>
      </c>
      <c r="AB40" s="26"/>
      <c r="AC40" s="26"/>
      <c r="AD40" s="26"/>
      <c r="AE40" s="47"/>
      <c r="AF40" s="47"/>
      <c r="AG40" s="48">
        <f t="shared" si="15"/>
        <v>0</v>
      </c>
      <c r="AH40" s="26"/>
      <c r="AI40" s="26"/>
      <c r="AJ40" s="26"/>
      <c r="AK40" s="47"/>
      <c r="AL40" s="47"/>
      <c r="AM40" s="48">
        <f t="shared" si="16"/>
        <v>0</v>
      </c>
      <c r="AN40" s="26"/>
      <c r="AO40" s="26"/>
      <c r="AP40" s="26"/>
      <c r="AQ40" s="47"/>
      <c r="AR40" s="47"/>
      <c r="AS40" s="48">
        <f t="shared" si="17"/>
        <v>0</v>
      </c>
      <c r="AT40" s="26"/>
      <c r="AU40" s="26"/>
      <c r="AV40" s="26"/>
      <c r="AW40" s="47"/>
      <c r="AX40" s="47"/>
      <c r="AY40" s="48">
        <f t="shared" si="18"/>
        <v>0</v>
      </c>
      <c r="AZ40" s="26"/>
      <c r="BA40" s="26"/>
      <c r="BB40" s="26"/>
      <c r="BC40" s="47"/>
      <c r="BD40" s="49"/>
      <c r="BE40" s="48">
        <f t="shared" si="19"/>
        <v>0</v>
      </c>
      <c r="BF40" s="40"/>
    </row>
    <row r="41" spans="1:58" ht="15.75" x14ac:dyDescent="0.25">
      <c r="A41" s="21">
        <f t="shared" si="10"/>
        <v>2</v>
      </c>
      <c r="B41" s="26" t="s">
        <v>76</v>
      </c>
      <c r="C41" s="41" t="s">
        <v>117</v>
      </c>
      <c r="D41" s="26"/>
      <c r="E41" s="26"/>
      <c r="F41" s="26"/>
      <c r="G41" s="47" t="s">
        <v>49</v>
      </c>
      <c r="H41" s="47"/>
      <c r="I41" s="48">
        <f t="shared" si="11"/>
        <v>1</v>
      </c>
      <c r="J41" s="26"/>
      <c r="K41" s="26"/>
      <c r="L41" s="26"/>
      <c r="M41" s="47"/>
      <c r="N41" s="47"/>
      <c r="O41" s="48">
        <f t="shared" si="12"/>
        <v>0</v>
      </c>
      <c r="P41" s="26"/>
      <c r="Q41" s="26"/>
      <c r="R41" s="26"/>
      <c r="S41" s="47" t="s">
        <v>49</v>
      </c>
      <c r="T41" s="47"/>
      <c r="U41" s="48">
        <f t="shared" si="13"/>
        <v>1</v>
      </c>
      <c r="V41" s="26"/>
      <c r="W41" s="26"/>
      <c r="X41" s="26"/>
      <c r="Y41" s="47"/>
      <c r="Z41" s="47"/>
      <c r="AA41" s="48">
        <f t="shared" si="14"/>
        <v>0</v>
      </c>
      <c r="AB41" s="26"/>
      <c r="AC41" s="26"/>
      <c r="AD41" s="26"/>
      <c r="AE41" s="47"/>
      <c r="AF41" s="47"/>
      <c r="AG41" s="48">
        <f t="shared" si="15"/>
        <v>0</v>
      </c>
      <c r="AH41" s="26"/>
      <c r="AI41" s="26"/>
      <c r="AJ41" s="26"/>
      <c r="AK41" s="47" t="s">
        <v>49</v>
      </c>
      <c r="AL41" s="47"/>
      <c r="AM41" s="48">
        <f t="shared" si="16"/>
        <v>1</v>
      </c>
      <c r="AN41" s="26"/>
      <c r="AO41" s="26"/>
      <c r="AP41" s="26"/>
      <c r="AQ41" s="47"/>
      <c r="AR41" s="47"/>
      <c r="AS41" s="48">
        <f t="shared" si="17"/>
        <v>0</v>
      </c>
      <c r="AT41" s="26"/>
      <c r="AU41" s="26"/>
      <c r="AV41" s="26"/>
      <c r="AW41" s="47"/>
      <c r="AX41" s="47"/>
      <c r="AY41" s="48">
        <f t="shared" si="18"/>
        <v>0</v>
      </c>
      <c r="AZ41" s="26"/>
      <c r="BA41" s="26" t="s">
        <v>49</v>
      </c>
      <c r="BB41" s="26"/>
      <c r="BC41" s="47"/>
      <c r="BD41" s="49"/>
      <c r="BE41" s="48">
        <f t="shared" si="19"/>
        <v>1</v>
      </c>
      <c r="BF41" s="40"/>
    </row>
    <row r="42" spans="1:58" ht="15.75" x14ac:dyDescent="0.25">
      <c r="A42" s="21">
        <f t="shared" si="10"/>
        <v>2</v>
      </c>
      <c r="B42" s="26" t="s">
        <v>96</v>
      </c>
      <c r="C42" s="41" t="s">
        <v>117</v>
      </c>
      <c r="D42" s="26"/>
      <c r="E42" s="26"/>
      <c r="F42" s="26"/>
      <c r="G42" s="47"/>
      <c r="H42" s="47"/>
      <c r="I42" s="48">
        <f t="shared" si="11"/>
        <v>0</v>
      </c>
      <c r="J42" s="26"/>
      <c r="K42" s="26"/>
      <c r="L42" s="26"/>
      <c r="M42" s="47"/>
      <c r="N42" s="47"/>
      <c r="O42" s="48">
        <f t="shared" si="12"/>
        <v>0</v>
      </c>
      <c r="P42" s="26"/>
      <c r="Q42" s="26"/>
      <c r="R42" s="26"/>
      <c r="S42" s="47"/>
      <c r="T42" s="47"/>
      <c r="U42" s="48">
        <f t="shared" si="13"/>
        <v>0</v>
      </c>
      <c r="V42" s="26"/>
      <c r="W42" s="26"/>
      <c r="X42" s="26"/>
      <c r="Y42" s="47"/>
      <c r="Z42" s="47"/>
      <c r="AA42" s="48">
        <f t="shared" si="14"/>
        <v>0</v>
      </c>
      <c r="AB42" s="26"/>
      <c r="AC42" s="26"/>
      <c r="AD42" s="26"/>
      <c r="AE42" s="47"/>
      <c r="AF42" s="47"/>
      <c r="AG42" s="48">
        <f t="shared" si="15"/>
        <v>0</v>
      </c>
      <c r="AH42" s="26"/>
      <c r="AI42" s="26"/>
      <c r="AJ42" s="26"/>
      <c r="AK42" s="47"/>
      <c r="AL42" s="47"/>
      <c r="AM42" s="48">
        <f t="shared" si="16"/>
        <v>0</v>
      </c>
      <c r="AN42" s="26"/>
      <c r="AO42" s="26"/>
      <c r="AP42" s="26"/>
      <c r="AQ42" s="47"/>
      <c r="AR42" s="47"/>
      <c r="AS42" s="48">
        <f t="shared" si="17"/>
        <v>0</v>
      </c>
      <c r="AT42" s="26"/>
      <c r="AU42" s="26"/>
      <c r="AV42" s="26"/>
      <c r="AW42" s="47"/>
      <c r="AX42" s="47"/>
      <c r="AY42" s="48">
        <f t="shared" si="18"/>
        <v>0</v>
      </c>
      <c r="AZ42" s="26"/>
      <c r="BA42" s="26"/>
      <c r="BB42" s="26"/>
      <c r="BC42" s="47"/>
      <c r="BD42" s="49"/>
      <c r="BE42" s="48">
        <f t="shared" si="19"/>
        <v>0</v>
      </c>
      <c r="BF42" s="40"/>
    </row>
    <row r="43" spans="1:58" ht="15.75" x14ac:dyDescent="0.25">
      <c r="A43" s="21">
        <f t="shared" si="10"/>
        <v>2</v>
      </c>
      <c r="B43" s="26" t="s">
        <v>110</v>
      </c>
      <c r="C43" s="41" t="s">
        <v>117</v>
      </c>
      <c r="D43" s="26"/>
      <c r="E43" s="26"/>
      <c r="F43" s="26" t="s">
        <v>49</v>
      </c>
      <c r="G43" s="47"/>
      <c r="H43" s="47"/>
      <c r="I43" s="48">
        <f t="shared" si="11"/>
        <v>1</v>
      </c>
      <c r="J43" s="26"/>
      <c r="K43" s="26"/>
      <c r="L43" s="26"/>
      <c r="M43" s="47" t="s">
        <v>49</v>
      </c>
      <c r="N43" s="47"/>
      <c r="O43" s="48">
        <f t="shared" si="12"/>
        <v>1</v>
      </c>
      <c r="P43" s="26"/>
      <c r="Q43" s="26"/>
      <c r="R43" s="26"/>
      <c r="S43" s="47"/>
      <c r="T43" s="47"/>
      <c r="U43" s="48">
        <f t="shared" si="13"/>
        <v>0</v>
      </c>
      <c r="V43" s="26" t="s">
        <v>49</v>
      </c>
      <c r="W43" s="26"/>
      <c r="X43" s="26"/>
      <c r="Y43" s="47"/>
      <c r="Z43" s="47"/>
      <c r="AA43" s="48">
        <f t="shared" si="14"/>
        <v>1</v>
      </c>
      <c r="AB43" s="26"/>
      <c r="AC43" s="26"/>
      <c r="AD43" s="26" t="s">
        <v>49</v>
      </c>
      <c r="AE43" s="47"/>
      <c r="AF43" s="47"/>
      <c r="AG43" s="48">
        <f t="shared" si="15"/>
        <v>1</v>
      </c>
      <c r="AH43" s="26"/>
      <c r="AI43" s="26"/>
      <c r="AJ43" s="26"/>
      <c r="AK43" s="47" t="s">
        <v>49</v>
      </c>
      <c r="AL43" s="47"/>
      <c r="AM43" s="48">
        <f t="shared" si="16"/>
        <v>1</v>
      </c>
      <c r="AN43" s="26"/>
      <c r="AO43" s="26"/>
      <c r="AP43" s="26"/>
      <c r="AQ43" s="47"/>
      <c r="AR43" s="47"/>
      <c r="AS43" s="48">
        <f t="shared" si="17"/>
        <v>0</v>
      </c>
      <c r="AT43" s="26"/>
      <c r="AU43" s="26" t="s">
        <v>49</v>
      </c>
      <c r="AV43" s="26"/>
      <c r="AW43" s="47"/>
      <c r="AX43" s="47"/>
      <c r="AY43" s="48">
        <f t="shared" si="18"/>
        <v>1</v>
      </c>
      <c r="AZ43" s="26"/>
      <c r="BA43" s="26"/>
      <c r="BB43" s="26"/>
      <c r="BC43" s="47"/>
      <c r="BD43" s="49"/>
      <c r="BE43" s="48">
        <f t="shared" si="19"/>
        <v>0</v>
      </c>
      <c r="BF43" s="40" t="s">
        <v>49</v>
      </c>
    </row>
    <row r="44" spans="1:58" ht="15.75" x14ac:dyDescent="0.25">
      <c r="A44" s="21">
        <f t="shared" si="10"/>
        <v>2</v>
      </c>
      <c r="B44" s="26" t="s">
        <v>111</v>
      </c>
      <c r="C44" s="41" t="s">
        <v>117</v>
      </c>
      <c r="D44" s="26"/>
      <c r="E44" s="26"/>
      <c r="F44" s="26"/>
      <c r="G44" s="47"/>
      <c r="H44" s="47"/>
      <c r="I44" s="48">
        <f t="shared" si="11"/>
        <v>0</v>
      </c>
      <c r="J44" s="26"/>
      <c r="K44" s="26"/>
      <c r="L44" s="26" t="s">
        <v>49</v>
      </c>
      <c r="M44" s="47"/>
      <c r="N44" s="47"/>
      <c r="O44" s="48">
        <f t="shared" si="12"/>
        <v>1</v>
      </c>
      <c r="P44" s="26"/>
      <c r="Q44" s="26"/>
      <c r="R44" s="26"/>
      <c r="S44" s="47"/>
      <c r="T44" s="47"/>
      <c r="U44" s="48">
        <f t="shared" si="13"/>
        <v>0</v>
      </c>
      <c r="V44" s="26"/>
      <c r="W44" s="26" t="s">
        <v>49</v>
      </c>
      <c r="X44" s="26"/>
      <c r="Y44" s="47"/>
      <c r="Z44" s="47"/>
      <c r="AA44" s="48">
        <f t="shared" si="14"/>
        <v>1</v>
      </c>
      <c r="AB44" s="26"/>
      <c r="AC44" s="26"/>
      <c r="AD44" s="26"/>
      <c r="AE44" s="47" t="s">
        <v>49</v>
      </c>
      <c r="AF44" s="47"/>
      <c r="AG44" s="48">
        <f t="shared" si="15"/>
        <v>1</v>
      </c>
      <c r="AH44" s="26"/>
      <c r="AI44" s="26"/>
      <c r="AJ44" s="26"/>
      <c r="AK44" s="47"/>
      <c r="AL44" s="47"/>
      <c r="AM44" s="48">
        <f t="shared" si="16"/>
        <v>0</v>
      </c>
      <c r="AN44" s="26" t="s">
        <v>49</v>
      </c>
      <c r="AO44" s="26"/>
      <c r="AP44" s="26"/>
      <c r="AQ44" s="47"/>
      <c r="AR44" s="47"/>
      <c r="AS44" s="48">
        <f t="shared" si="17"/>
        <v>1</v>
      </c>
      <c r="AT44" s="26"/>
      <c r="AU44" s="26"/>
      <c r="AV44" s="26"/>
      <c r="AW44" s="47"/>
      <c r="AX44" s="47"/>
      <c r="AY44" s="48">
        <f t="shared" si="18"/>
        <v>0</v>
      </c>
      <c r="AZ44" s="26" t="s">
        <v>49</v>
      </c>
      <c r="BA44" s="26"/>
      <c r="BB44" s="26"/>
      <c r="BC44" s="47"/>
      <c r="BD44" s="49"/>
      <c r="BE44" s="48">
        <f t="shared" si="19"/>
        <v>1</v>
      </c>
      <c r="BF44" s="40" t="s">
        <v>49</v>
      </c>
    </row>
    <row r="45" spans="1:58" ht="15.75" x14ac:dyDescent="0.25">
      <c r="A45" s="21">
        <f t="shared" si="10"/>
        <v>2</v>
      </c>
      <c r="B45" s="26" t="s">
        <v>112</v>
      </c>
      <c r="C45" s="41" t="s">
        <v>117</v>
      </c>
      <c r="D45" s="26"/>
      <c r="E45" s="26"/>
      <c r="F45" s="26"/>
      <c r="G45" s="47"/>
      <c r="H45" s="47"/>
      <c r="I45" s="48">
        <f t="shared" si="11"/>
        <v>0</v>
      </c>
      <c r="J45" s="26"/>
      <c r="K45" s="26"/>
      <c r="L45" s="26"/>
      <c r="M45" s="47"/>
      <c r="N45" s="47"/>
      <c r="O45" s="48">
        <f t="shared" si="12"/>
        <v>0</v>
      </c>
      <c r="P45" s="26"/>
      <c r="Q45" s="26"/>
      <c r="R45" s="26"/>
      <c r="S45" s="47"/>
      <c r="T45" s="47"/>
      <c r="U45" s="48">
        <f t="shared" si="13"/>
        <v>0</v>
      </c>
      <c r="V45" s="26"/>
      <c r="W45" s="26"/>
      <c r="X45" s="26"/>
      <c r="Y45" s="47"/>
      <c r="Z45" s="47"/>
      <c r="AA45" s="48">
        <f t="shared" si="14"/>
        <v>0</v>
      </c>
      <c r="AB45" s="26"/>
      <c r="AC45" s="26"/>
      <c r="AD45" s="26"/>
      <c r="AE45" s="47"/>
      <c r="AF45" s="47"/>
      <c r="AG45" s="48">
        <f t="shared" si="15"/>
        <v>0</v>
      </c>
      <c r="AH45" s="26"/>
      <c r="AI45" s="26"/>
      <c r="AJ45" s="26"/>
      <c r="AK45" s="47"/>
      <c r="AL45" s="47"/>
      <c r="AM45" s="48">
        <f t="shared" si="16"/>
        <v>0</v>
      </c>
      <c r="AN45" s="26"/>
      <c r="AO45" s="26"/>
      <c r="AP45" s="26"/>
      <c r="AQ45" s="47"/>
      <c r="AR45" s="47"/>
      <c r="AS45" s="48">
        <f t="shared" si="17"/>
        <v>0</v>
      </c>
      <c r="AT45" s="26"/>
      <c r="AU45" s="26"/>
      <c r="AV45" s="26"/>
      <c r="AW45" s="47"/>
      <c r="AX45" s="47"/>
      <c r="AY45" s="48">
        <f t="shared" si="18"/>
        <v>0</v>
      </c>
      <c r="AZ45" s="26"/>
      <c r="BA45" s="26" t="s">
        <v>49</v>
      </c>
      <c r="BB45" s="26"/>
      <c r="BC45" s="47"/>
      <c r="BD45" s="49"/>
      <c r="BE45" s="48">
        <f t="shared" si="19"/>
        <v>1</v>
      </c>
      <c r="BF45" s="40" t="s">
        <v>49</v>
      </c>
    </row>
    <row r="46" spans="1:58" ht="15.75" x14ac:dyDescent="0.25">
      <c r="A46" s="21">
        <f t="shared" si="10"/>
        <v>2</v>
      </c>
      <c r="B46" s="26" t="s">
        <v>97</v>
      </c>
      <c r="C46" s="41" t="s">
        <v>117</v>
      </c>
      <c r="D46" s="26"/>
      <c r="E46" s="26"/>
      <c r="F46" s="26"/>
      <c r="G46" s="47"/>
      <c r="H46" s="47"/>
      <c r="I46" s="48">
        <f t="shared" si="11"/>
        <v>0</v>
      </c>
      <c r="J46" s="26"/>
      <c r="K46" s="26"/>
      <c r="L46" s="26"/>
      <c r="M46" s="47"/>
      <c r="N46" s="47"/>
      <c r="O46" s="48">
        <f t="shared" si="12"/>
        <v>0</v>
      </c>
      <c r="P46" s="26"/>
      <c r="Q46" s="26"/>
      <c r="R46" s="26"/>
      <c r="S46" s="47"/>
      <c r="T46" s="47"/>
      <c r="U46" s="48">
        <f t="shared" si="13"/>
        <v>0</v>
      </c>
      <c r="V46" s="26"/>
      <c r="W46" s="26" t="s">
        <v>49</v>
      </c>
      <c r="X46" s="26"/>
      <c r="Y46" s="47"/>
      <c r="Z46" s="47"/>
      <c r="AA46" s="48">
        <f t="shared" si="14"/>
        <v>1</v>
      </c>
      <c r="AB46" s="26"/>
      <c r="AC46" s="26"/>
      <c r="AD46" s="26"/>
      <c r="AE46" s="47"/>
      <c r="AF46" s="47" t="s">
        <v>49</v>
      </c>
      <c r="AG46" s="48">
        <f t="shared" si="15"/>
        <v>1</v>
      </c>
      <c r="AH46" s="26"/>
      <c r="AI46" s="26"/>
      <c r="AJ46" s="26"/>
      <c r="AK46" s="47"/>
      <c r="AL46" s="47"/>
      <c r="AM46" s="48">
        <f t="shared" si="16"/>
        <v>0</v>
      </c>
      <c r="AN46" s="26"/>
      <c r="AO46" s="26"/>
      <c r="AP46" s="26"/>
      <c r="AQ46" s="47"/>
      <c r="AR46" s="47"/>
      <c r="AS46" s="48">
        <f t="shared" si="17"/>
        <v>0</v>
      </c>
      <c r="AT46" s="26"/>
      <c r="AU46" s="26"/>
      <c r="AV46" s="26"/>
      <c r="AW46" s="47"/>
      <c r="AX46" s="47"/>
      <c r="AY46" s="48">
        <f t="shared" si="18"/>
        <v>0</v>
      </c>
      <c r="AZ46" s="26"/>
      <c r="BA46" s="26"/>
      <c r="BB46" s="26"/>
      <c r="BC46" s="47"/>
      <c r="BD46" s="49"/>
      <c r="BE46" s="48">
        <f t="shared" si="19"/>
        <v>0</v>
      </c>
      <c r="BF46" s="40"/>
    </row>
    <row r="47" spans="1:58" ht="15.75" x14ac:dyDescent="0.25">
      <c r="A47" s="21">
        <f t="shared" si="10"/>
        <v>2</v>
      </c>
      <c r="B47" s="26" t="s">
        <v>98</v>
      </c>
      <c r="C47" s="41" t="s">
        <v>117</v>
      </c>
      <c r="D47" s="26"/>
      <c r="E47" s="26"/>
      <c r="F47" s="26"/>
      <c r="G47" s="47"/>
      <c r="H47" s="47"/>
      <c r="I47" s="48">
        <f t="shared" si="11"/>
        <v>0</v>
      </c>
      <c r="J47" s="26"/>
      <c r="K47" s="26"/>
      <c r="L47" s="26"/>
      <c r="M47" s="47"/>
      <c r="N47" s="47"/>
      <c r="O47" s="48">
        <f t="shared" si="12"/>
        <v>0</v>
      </c>
      <c r="P47" s="26"/>
      <c r="Q47" s="26"/>
      <c r="R47" s="26"/>
      <c r="S47" s="47"/>
      <c r="T47" s="47"/>
      <c r="U47" s="48">
        <f t="shared" si="13"/>
        <v>0</v>
      </c>
      <c r="V47" s="26"/>
      <c r="W47" s="26"/>
      <c r="X47" s="26"/>
      <c r="Y47" s="47"/>
      <c r="Z47" s="47"/>
      <c r="AA47" s="48">
        <f t="shared" si="14"/>
        <v>0</v>
      </c>
      <c r="AB47" s="26"/>
      <c r="AC47" s="26"/>
      <c r="AD47" s="26"/>
      <c r="AE47" s="47"/>
      <c r="AF47" s="47"/>
      <c r="AG47" s="48">
        <f t="shared" si="15"/>
        <v>0</v>
      </c>
      <c r="AH47" s="26"/>
      <c r="AI47" s="26"/>
      <c r="AJ47" s="26"/>
      <c r="AK47" s="47"/>
      <c r="AL47" s="47"/>
      <c r="AM47" s="48">
        <f t="shared" si="16"/>
        <v>0</v>
      </c>
      <c r="AN47" s="26"/>
      <c r="AO47" s="26"/>
      <c r="AP47" s="26"/>
      <c r="AQ47" s="47"/>
      <c r="AR47" s="47"/>
      <c r="AS47" s="48">
        <f t="shared" si="17"/>
        <v>0</v>
      </c>
      <c r="AT47" s="26"/>
      <c r="AU47" s="26"/>
      <c r="AV47" s="26"/>
      <c r="AW47" s="47"/>
      <c r="AX47" s="47"/>
      <c r="AY47" s="48">
        <f t="shared" si="18"/>
        <v>0</v>
      </c>
      <c r="AZ47" s="26"/>
      <c r="BA47" s="26"/>
      <c r="BB47" s="26"/>
      <c r="BC47" s="47"/>
      <c r="BD47" s="49"/>
      <c r="BE47" s="48">
        <f t="shared" si="19"/>
        <v>0</v>
      </c>
      <c r="BF47" s="40"/>
    </row>
    <row r="48" spans="1:58" ht="15.75" x14ac:dyDescent="0.25">
      <c r="A48" s="21">
        <f t="shared" si="10"/>
        <v>2</v>
      </c>
      <c r="B48" s="26" t="s">
        <v>107</v>
      </c>
      <c r="C48" s="41" t="s">
        <v>117</v>
      </c>
      <c r="D48" s="26"/>
      <c r="E48" s="26"/>
      <c r="F48" s="26"/>
      <c r="G48" s="47"/>
      <c r="H48" s="47"/>
      <c r="I48" s="48">
        <f t="shared" si="11"/>
        <v>0</v>
      </c>
      <c r="J48" s="26"/>
      <c r="K48" s="26"/>
      <c r="L48" s="26"/>
      <c r="M48" s="47"/>
      <c r="N48" s="47"/>
      <c r="O48" s="48">
        <f t="shared" si="12"/>
        <v>0</v>
      </c>
      <c r="P48" s="26"/>
      <c r="Q48" s="26"/>
      <c r="R48" s="26"/>
      <c r="S48" s="47"/>
      <c r="T48" s="47"/>
      <c r="U48" s="48">
        <f t="shared" si="13"/>
        <v>0</v>
      </c>
      <c r="V48" s="26"/>
      <c r="W48" s="26"/>
      <c r="X48" s="26"/>
      <c r="Y48" s="47"/>
      <c r="Z48" s="47"/>
      <c r="AA48" s="48">
        <f t="shared" si="14"/>
        <v>0</v>
      </c>
      <c r="AB48" s="26"/>
      <c r="AC48" s="26"/>
      <c r="AD48" s="26"/>
      <c r="AE48" s="47"/>
      <c r="AF48" s="47"/>
      <c r="AG48" s="48">
        <f t="shared" si="15"/>
        <v>0</v>
      </c>
      <c r="AH48" s="26"/>
      <c r="AI48" s="26"/>
      <c r="AJ48" s="26"/>
      <c r="AK48" s="47"/>
      <c r="AL48" s="47"/>
      <c r="AM48" s="48">
        <f t="shared" si="16"/>
        <v>0</v>
      </c>
      <c r="AN48" s="26"/>
      <c r="AO48" s="26"/>
      <c r="AP48" s="26"/>
      <c r="AQ48" s="47"/>
      <c r="AR48" s="47"/>
      <c r="AS48" s="48">
        <f t="shared" si="17"/>
        <v>0</v>
      </c>
      <c r="AT48" s="26"/>
      <c r="AU48" s="26"/>
      <c r="AV48" s="26"/>
      <c r="AW48" s="47"/>
      <c r="AX48" s="47"/>
      <c r="AY48" s="48">
        <f t="shared" si="18"/>
        <v>0</v>
      </c>
      <c r="AZ48" s="26"/>
      <c r="BA48" s="26"/>
      <c r="BB48" s="26"/>
      <c r="BC48" s="47"/>
      <c r="BD48" s="49"/>
      <c r="BE48" s="48">
        <f t="shared" si="19"/>
        <v>0</v>
      </c>
      <c r="BF48" s="40"/>
    </row>
    <row r="49" spans="1:58" ht="15.75" x14ac:dyDescent="0.25">
      <c r="A49" s="21">
        <f t="shared" si="10"/>
        <v>2</v>
      </c>
      <c r="B49" s="26" t="s">
        <v>115</v>
      </c>
      <c r="C49" s="41" t="s">
        <v>117</v>
      </c>
      <c r="D49" s="26"/>
      <c r="E49" s="26"/>
      <c r="F49" s="26"/>
      <c r="G49" s="47"/>
      <c r="H49" s="47"/>
      <c r="I49" s="48">
        <f t="shared" si="11"/>
        <v>0</v>
      </c>
      <c r="J49" s="26"/>
      <c r="K49" s="26"/>
      <c r="L49" s="26"/>
      <c r="M49" s="47"/>
      <c r="N49" s="47"/>
      <c r="O49" s="48">
        <f t="shared" si="12"/>
        <v>0</v>
      </c>
      <c r="P49" s="26"/>
      <c r="Q49" s="26"/>
      <c r="R49" s="26"/>
      <c r="S49" s="47"/>
      <c r="T49" s="47"/>
      <c r="U49" s="48">
        <f t="shared" si="13"/>
        <v>0</v>
      </c>
      <c r="V49" s="26"/>
      <c r="W49" s="26"/>
      <c r="X49" s="26"/>
      <c r="Y49" s="47"/>
      <c r="Z49" s="47"/>
      <c r="AA49" s="48">
        <f t="shared" si="14"/>
        <v>0</v>
      </c>
      <c r="AB49" s="26"/>
      <c r="AC49" s="26"/>
      <c r="AD49" s="26"/>
      <c r="AE49" s="47"/>
      <c r="AF49" s="47"/>
      <c r="AG49" s="48">
        <f t="shared" si="15"/>
        <v>0</v>
      </c>
      <c r="AH49" s="26"/>
      <c r="AI49" s="26"/>
      <c r="AJ49" s="26"/>
      <c r="AK49" s="47"/>
      <c r="AL49" s="47"/>
      <c r="AM49" s="48">
        <f t="shared" si="16"/>
        <v>0</v>
      </c>
      <c r="AN49" s="26"/>
      <c r="AO49" s="26"/>
      <c r="AP49" s="26"/>
      <c r="AQ49" s="47"/>
      <c r="AR49" s="47"/>
      <c r="AS49" s="48">
        <f t="shared" si="17"/>
        <v>0</v>
      </c>
      <c r="AT49" s="26"/>
      <c r="AU49" s="26"/>
      <c r="AV49" s="26"/>
      <c r="AW49" s="47"/>
      <c r="AX49" s="47"/>
      <c r="AY49" s="48">
        <f t="shared" si="18"/>
        <v>0</v>
      </c>
      <c r="AZ49" s="26"/>
      <c r="BA49" s="26"/>
      <c r="BB49" s="26"/>
      <c r="BC49" s="47"/>
      <c r="BD49" s="49"/>
      <c r="BE49" s="48">
        <f t="shared" si="19"/>
        <v>0</v>
      </c>
      <c r="BF49" s="40"/>
    </row>
    <row r="50" spans="1:58" ht="15.75" x14ac:dyDescent="0.25">
      <c r="A50" s="21">
        <f t="shared" si="10"/>
        <v>2</v>
      </c>
      <c r="B50" s="26" t="s">
        <v>100</v>
      </c>
      <c r="C50" s="41" t="s">
        <v>117</v>
      </c>
      <c r="D50" s="26"/>
      <c r="E50" s="26"/>
      <c r="F50" s="26"/>
      <c r="G50" s="47"/>
      <c r="H50" s="47"/>
      <c r="I50" s="48">
        <f t="shared" si="11"/>
        <v>0</v>
      </c>
      <c r="J50" s="26"/>
      <c r="K50" s="26"/>
      <c r="L50" s="26"/>
      <c r="M50" s="47"/>
      <c r="N50" s="47"/>
      <c r="O50" s="48">
        <f t="shared" si="12"/>
        <v>0</v>
      </c>
      <c r="P50" s="26"/>
      <c r="Q50" s="26"/>
      <c r="R50" s="26"/>
      <c r="S50" s="47"/>
      <c r="T50" s="47"/>
      <c r="U50" s="48">
        <f t="shared" si="13"/>
        <v>0</v>
      </c>
      <c r="V50" s="26"/>
      <c r="W50" s="26"/>
      <c r="X50" s="26"/>
      <c r="Y50" s="47"/>
      <c r="Z50" s="47"/>
      <c r="AA50" s="48">
        <f t="shared" si="14"/>
        <v>0</v>
      </c>
      <c r="AB50" s="26"/>
      <c r="AC50" s="26"/>
      <c r="AD50" s="26"/>
      <c r="AE50" s="47"/>
      <c r="AF50" s="47"/>
      <c r="AG50" s="48">
        <f t="shared" si="15"/>
        <v>0</v>
      </c>
      <c r="AH50" s="26"/>
      <c r="AI50" s="26"/>
      <c r="AJ50" s="26"/>
      <c r="AK50" s="47"/>
      <c r="AL50" s="47"/>
      <c r="AM50" s="48">
        <f t="shared" si="16"/>
        <v>0</v>
      </c>
      <c r="AN50" s="26"/>
      <c r="AO50" s="26"/>
      <c r="AP50" s="26"/>
      <c r="AQ50" s="47"/>
      <c r="AR50" s="47"/>
      <c r="AS50" s="48">
        <f t="shared" si="17"/>
        <v>0</v>
      </c>
      <c r="AT50" s="26"/>
      <c r="AU50" s="26"/>
      <c r="AV50" s="26"/>
      <c r="AW50" s="47"/>
      <c r="AX50" s="47"/>
      <c r="AY50" s="48">
        <f t="shared" si="18"/>
        <v>0</v>
      </c>
      <c r="AZ50" s="26"/>
      <c r="BA50" s="26"/>
      <c r="BB50" s="26"/>
      <c r="BC50" s="47"/>
      <c r="BD50" s="49"/>
      <c r="BE50" s="48">
        <f t="shared" si="19"/>
        <v>0</v>
      </c>
      <c r="BF50" s="40"/>
    </row>
    <row r="51" spans="1:58" ht="15.75" x14ac:dyDescent="0.25">
      <c r="A51" s="21">
        <f t="shared" si="10"/>
        <v>2</v>
      </c>
      <c r="B51" s="26" t="s">
        <v>101</v>
      </c>
      <c r="C51" s="41" t="s">
        <v>117</v>
      </c>
      <c r="D51" s="26"/>
      <c r="E51" s="26"/>
      <c r="F51" s="26"/>
      <c r="G51" s="47"/>
      <c r="H51" s="47"/>
      <c r="I51" s="48">
        <f t="shared" si="11"/>
        <v>0</v>
      </c>
      <c r="J51" s="26"/>
      <c r="K51" s="26"/>
      <c r="L51" s="26"/>
      <c r="M51" s="47"/>
      <c r="N51" s="47" t="s">
        <v>49</v>
      </c>
      <c r="O51" s="48">
        <f t="shared" si="12"/>
        <v>1</v>
      </c>
      <c r="P51" s="26"/>
      <c r="Q51" s="26"/>
      <c r="R51" s="26"/>
      <c r="S51" s="47"/>
      <c r="T51" s="47"/>
      <c r="U51" s="48">
        <f t="shared" si="13"/>
        <v>0</v>
      </c>
      <c r="V51" s="26"/>
      <c r="W51" s="26"/>
      <c r="X51" s="26"/>
      <c r="Y51" s="47" t="s">
        <v>49</v>
      </c>
      <c r="Z51" s="47"/>
      <c r="AA51" s="48">
        <f t="shared" si="14"/>
        <v>1</v>
      </c>
      <c r="AB51" s="26"/>
      <c r="AC51" s="26"/>
      <c r="AD51" s="26"/>
      <c r="AE51" s="47"/>
      <c r="AF51" s="47"/>
      <c r="AG51" s="48">
        <f t="shared" si="15"/>
        <v>0</v>
      </c>
      <c r="AH51" s="26"/>
      <c r="AI51" s="26"/>
      <c r="AJ51" s="26"/>
      <c r="AK51" s="47"/>
      <c r="AL51" s="47"/>
      <c r="AM51" s="48">
        <f t="shared" si="16"/>
        <v>0</v>
      </c>
      <c r="AN51" s="26"/>
      <c r="AO51" s="26" t="s">
        <v>49</v>
      </c>
      <c r="AP51" s="26"/>
      <c r="AQ51" s="47"/>
      <c r="AR51" s="47"/>
      <c r="AS51" s="48">
        <f t="shared" si="17"/>
        <v>1</v>
      </c>
      <c r="AT51" s="26"/>
      <c r="AU51" s="26"/>
      <c r="AV51" s="26"/>
      <c r="AW51" s="47"/>
      <c r="AX51" s="47"/>
      <c r="AY51" s="48">
        <f t="shared" si="18"/>
        <v>0</v>
      </c>
      <c r="AZ51" s="26"/>
      <c r="BA51" s="26"/>
      <c r="BB51" s="26"/>
      <c r="BC51" s="47"/>
      <c r="BD51" s="49"/>
      <c r="BE51" s="48">
        <f t="shared" si="19"/>
        <v>0</v>
      </c>
      <c r="BF51" s="40" t="s">
        <v>49</v>
      </c>
    </row>
    <row r="52" spans="1:58" ht="15.75" x14ac:dyDescent="0.25">
      <c r="A52" s="21">
        <f t="shared" si="10"/>
        <v>2</v>
      </c>
      <c r="B52" s="26" t="s">
        <v>102</v>
      </c>
      <c r="C52" s="41" t="s">
        <v>117</v>
      </c>
      <c r="D52" s="26"/>
      <c r="E52" s="26"/>
      <c r="F52" s="26" t="s">
        <v>49</v>
      </c>
      <c r="G52" s="47"/>
      <c r="H52" s="47"/>
      <c r="I52" s="48">
        <f t="shared" si="11"/>
        <v>1</v>
      </c>
      <c r="J52" s="26"/>
      <c r="K52" s="26"/>
      <c r="L52" s="26"/>
      <c r="M52" s="47"/>
      <c r="N52" s="47"/>
      <c r="O52" s="48">
        <f t="shared" si="12"/>
        <v>0</v>
      </c>
      <c r="P52" s="26" t="s">
        <v>49</v>
      </c>
      <c r="Q52" s="26"/>
      <c r="R52" s="26"/>
      <c r="S52" s="47"/>
      <c r="T52" s="47"/>
      <c r="U52" s="48">
        <f t="shared" si="13"/>
        <v>1</v>
      </c>
      <c r="V52" s="26"/>
      <c r="W52" s="26"/>
      <c r="X52" s="26"/>
      <c r="Y52" s="47"/>
      <c r="Z52" s="47"/>
      <c r="AA52" s="48">
        <f t="shared" si="14"/>
        <v>0</v>
      </c>
      <c r="AB52" s="26"/>
      <c r="AC52" s="26"/>
      <c r="AD52" s="26"/>
      <c r="AE52" s="47"/>
      <c r="AF52" s="47"/>
      <c r="AG52" s="48">
        <f t="shared" si="15"/>
        <v>0</v>
      </c>
      <c r="AH52" s="26"/>
      <c r="AI52" s="26"/>
      <c r="AJ52" s="26"/>
      <c r="AK52" s="47"/>
      <c r="AL52" s="47"/>
      <c r="AM52" s="48">
        <f t="shared" si="16"/>
        <v>0</v>
      </c>
      <c r="AN52" s="26"/>
      <c r="AO52" s="26"/>
      <c r="AP52" s="26"/>
      <c r="AQ52" s="47"/>
      <c r="AR52" s="47"/>
      <c r="AS52" s="48">
        <f t="shared" si="17"/>
        <v>0</v>
      </c>
      <c r="AT52" s="26"/>
      <c r="AU52" s="26"/>
      <c r="AV52" s="26"/>
      <c r="AW52" s="47"/>
      <c r="AX52" s="47"/>
      <c r="AY52" s="48">
        <f t="shared" si="18"/>
        <v>0</v>
      </c>
      <c r="AZ52" s="26"/>
      <c r="BA52" s="26"/>
      <c r="BB52" s="26"/>
      <c r="BC52" s="47"/>
      <c r="BD52" s="49"/>
      <c r="BE52" s="48">
        <f t="shared" si="19"/>
        <v>0</v>
      </c>
      <c r="BF52" s="40"/>
    </row>
    <row r="53" spans="1:58" ht="15.75" x14ac:dyDescent="0.25">
      <c r="A53" s="21">
        <f t="shared" si="10"/>
        <v>2</v>
      </c>
      <c r="B53" s="26" t="s">
        <v>103</v>
      </c>
      <c r="C53" s="41" t="s">
        <v>117</v>
      </c>
      <c r="D53" s="26"/>
      <c r="E53" s="26"/>
      <c r="F53" s="26"/>
      <c r="G53" s="47"/>
      <c r="H53" s="47"/>
      <c r="I53" s="48">
        <f t="shared" si="11"/>
        <v>0</v>
      </c>
      <c r="J53" s="26"/>
      <c r="K53" s="26"/>
      <c r="L53" s="26"/>
      <c r="M53" s="47"/>
      <c r="N53" s="47"/>
      <c r="O53" s="48">
        <f t="shared" si="12"/>
        <v>0</v>
      </c>
      <c r="P53" s="26"/>
      <c r="Q53" s="26"/>
      <c r="R53" s="26"/>
      <c r="S53" s="47"/>
      <c r="T53" s="47"/>
      <c r="U53" s="48">
        <f t="shared" si="13"/>
        <v>0</v>
      </c>
      <c r="V53" s="26"/>
      <c r="W53" s="26"/>
      <c r="X53" s="26"/>
      <c r="Y53" s="47"/>
      <c r="Z53" s="47"/>
      <c r="AA53" s="48">
        <f t="shared" si="14"/>
        <v>0</v>
      </c>
      <c r="AB53" s="26"/>
      <c r="AC53" s="26"/>
      <c r="AD53" s="26"/>
      <c r="AE53" s="47"/>
      <c r="AF53" s="47"/>
      <c r="AG53" s="48">
        <f t="shared" si="15"/>
        <v>0</v>
      </c>
      <c r="AH53" s="26"/>
      <c r="AI53" s="26"/>
      <c r="AJ53" s="26"/>
      <c r="AK53" s="47"/>
      <c r="AL53" s="47"/>
      <c r="AM53" s="48">
        <f t="shared" si="16"/>
        <v>0</v>
      </c>
      <c r="AN53" s="26"/>
      <c r="AO53" s="26"/>
      <c r="AP53" s="26"/>
      <c r="AQ53" s="47"/>
      <c r="AR53" s="47"/>
      <c r="AS53" s="48">
        <f t="shared" si="17"/>
        <v>0</v>
      </c>
      <c r="AT53" s="26"/>
      <c r="AU53" s="26"/>
      <c r="AV53" s="26"/>
      <c r="AW53" s="47"/>
      <c r="AX53" s="47"/>
      <c r="AY53" s="48">
        <f t="shared" si="18"/>
        <v>0</v>
      </c>
      <c r="AZ53" s="26"/>
      <c r="BA53" s="26"/>
      <c r="BB53" s="26"/>
      <c r="BC53" s="47"/>
      <c r="BD53" s="49"/>
      <c r="BE53" s="48">
        <f t="shared" si="19"/>
        <v>0</v>
      </c>
      <c r="BF53" s="40"/>
    </row>
    <row r="54" spans="1:58" ht="15.75" x14ac:dyDescent="0.25">
      <c r="A54" s="21">
        <f t="shared" si="10"/>
        <v>2</v>
      </c>
      <c r="B54" s="26" t="s">
        <v>80</v>
      </c>
      <c r="C54" s="41" t="s">
        <v>117</v>
      </c>
      <c r="D54" s="26"/>
      <c r="E54" s="26"/>
      <c r="F54" s="26"/>
      <c r="G54" s="47"/>
      <c r="H54" s="47"/>
      <c r="I54" s="48">
        <f t="shared" si="11"/>
        <v>0</v>
      </c>
      <c r="J54" s="26"/>
      <c r="K54" s="26"/>
      <c r="L54" s="26"/>
      <c r="M54" s="47"/>
      <c r="N54" s="47"/>
      <c r="O54" s="48">
        <f t="shared" si="12"/>
        <v>0</v>
      </c>
      <c r="P54" s="26"/>
      <c r="Q54" s="26"/>
      <c r="R54" s="26"/>
      <c r="S54" s="47"/>
      <c r="T54" s="47"/>
      <c r="U54" s="48">
        <f t="shared" si="13"/>
        <v>0</v>
      </c>
      <c r="V54" s="26"/>
      <c r="W54" s="26"/>
      <c r="X54" s="26"/>
      <c r="Y54" s="47"/>
      <c r="Z54" s="47"/>
      <c r="AA54" s="48">
        <f t="shared" si="14"/>
        <v>0</v>
      </c>
      <c r="AB54" s="26"/>
      <c r="AC54" s="26"/>
      <c r="AD54" s="26"/>
      <c r="AE54" s="47"/>
      <c r="AF54" s="47"/>
      <c r="AG54" s="48">
        <f t="shared" si="15"/>
        <v>0</v>
      </c>
      <c r="AH54" s="26"/>
      <c r="AI54" s="26"/>
      <c r="AJ54" s="26"/>
      <c r="AK54" s="47"/>
      <c r="AL54" s="47"/>
      <c r="AM54" s="48">
        <f t="shared" si="16"/>
        <v>0</v>
      </c>
      <c r="AN54" s="26"/>
      <c r="AO54" s="26"/>
      <c r="AP54" s="26"/>
      <c r="AQ54" s="47"/>
      <c r="AR54" s="47"/>
      <c r="AS54" s="48">
        <f t="shared" si="17"/>
        <v>0</v>
      </c>
      <c r="AT54" s="26"/>
      <c r="AU54" s="26"/>
      <c r="AV54" s="26"/>
      <c r="AW54" s="47"/>
      <c r="AX54" s="47"/>
      <c r="AY54" s="48">
        <f t="shared" si="18"/>
        <v>0</v>
      </c>
      <c r="AZ54" s="26"/>
      <c r="BA54" s="26"/>
      <c r="BB54" s="26"/>
      <c r="BC54" s="47"/>
      <c r="BD54" s="49"/>
      <c r="BE54" s="48">
        <f t="shared" si="19"/>
        <v>0</v>
      </c>
      <c r="BF54" s="40"/>
    </row>
    <row r="55" spans="1:58" ht="15.75" x14ac:dyDescent="0.25">
      <c r="A55" s="21">
        <f t="shared" si="10"/>
        <v>2</v>
      </c>
      <c r="B55" s="26" t="s">
        <v>81</v>
      </c>
      <c r="C55" s="41" t="s">
        <v>117</v>
      </c>
      <c r="D55" s="26"/>
      <c r="E55" s="26"/>
      <c r="F55" s="26"/>
      <c r="G55" s="47"/>
      <c r="H55" s="47"/>
      <c r="I55" s="48">
        <f t="shared" si="11"/>
        <v>0</v>
      </c>
      <c r="J55" s="26"/>
      <c r="K55" s="26"/>
      <c r="L55" s="26"/>
      <c r="M55" s="47"/>
      <c r="N55" s="47"/>
      <c r="O55" s="48">
        <f t="shared" si="12"/>
        <v>0</v>
      </c>
      <c r="P55" s="26"/>
      <c r="Q55" s="26"/>
      <c r="R55" s="26"/>
      <c r="S55" s="47"/>
      <c r="T55" s="47"/>
      <c r="U55" s="48">
        <f t="shared" si="13"/>
        <v>0</v>
      </c>
      <c r="V55" s="26"/>
      <c r="W55" s="26"/>
      <c r="X55" s="26"/>
      <c r="Y55" s="47"/>
      <c r="Z55" s="47"/>
      <c r="AA55" s="48">
        <f t="shared" si="14"/>
        <v>0</v>
      </c>
      <c r="AB55" s="26"/>
      <c r="AC55" s="26"/>
      <c r="AD55" s="26"/>
      <c r="AE55" s="47"/>
      <c r="AF55" s="47"/>
      <c r="AG55" s="48">
        <f t="shared" si="15"/>
        <v>0</v>
      </c>
      <c r="AH55" s="26"/>
      <c r="AI55" s="26"/>
      <c r="AJ55" s="26"/>
      <c r="AK55" s="47"/>
      <c r="AL55" s="47"/>
      <c r="AM55" s="48">
        <f t="shared" si="16"/>
        <v>0</v>
      </c>
      <c r="AN55" s="26"/>
      <c r="AO55" s="26"/>
      <c r="AP55" s="26"/>
      <c r="AQ55" s="47"/>
      <c r="AR55" s="47"/>
      <c r="AS55" s="48">
        <f t="shared" si="17"/>
        <v>0</v>
      </c>
      <c r="AT55" s="26"/>
      <c r="AU55" s="26"/>
      <c r="AV55" s="26"/>
      <c r="AW55" s="47"/>
      <c r="AX55" s="47"/>
      <c r="AY55" s="48">
        <f t="shared" si="18"/>
        <v>0</v>
      </c>
      <c r="AZ55" s="26"/>
      <c r="BA55" s="26"/>
      <c r="BB55" s="26"/>
      <c r="BC55" s="47"/>
      <c r="BD55" s="49"/>
      <c r="BE55" s="48">
        <f t="shared" si="19"/>
        <v>0</v>
      </c>
      <c r="BF55" s="40"/>
    </row>
    <row r="56" spans="1:58" ht="15.75" x14ac:dyDescent="0.25">
      <c r="A56" s="21">
        <f t="shared" si="10"/>
        <v>2</v>
      </c>
      <c r="B56" s="26" t="s">
        <v>82</v>
      </c>
      <c r="C56" s="41" t="s">
        <v>117</v>
      </c>
      <c r="D56" s="26"/>
      <c r="E56" s="26"/>
      <c r="F56" s="26"/>
      <c r="G56" s="47"/>
      <c r="H56" s="47"/>
      <c r="I56" s="48">
        <f t="shared" si="11"/>
        <v>0</v>
      </c>
      <c r="J56" s="26"/>
      <c r="K56" s="26"/>
      <c r="L56" s="26"/>
      <c r="M56" s="47"/>
      <c r="N56" s="47"/>
      <c r="O56" s="48">
        <f t="shared" si="12"/>
        <v>0</v>
      </c>
      <c r="P56" s="26"/>
      <c r="Q56" s="26"/>
      <c r="R56" s="26"/>
      <c r="S56" s="47"/>
      <c r="T56" s="47"/>
      <c r="U56" s="48">
        <f t="shared" si="13"/>
        <v>0</v>
      </c>
      <c r="V56" s="26"/>
      <c r="W56" s="26"/>
      <c r="X56" s="26"/>
      <c r="Y56" s="47"/>
      <c r="Z56" s="47"/>
      <c r="AA56" s="48">
        <f t="shared" si="14"/>
        <v>0</v>
      </c>
      <c r="AB56" s="26"/>
      <c r="AC56" s="26"/>
      <c r="AD56" s="26"/>
      <c r="AE56" s="47"/>
      <c r="AF56" s="47"/>
      <c r="AG56" s="48">
        <f t="shared" si="15"/>
        <v>0</v>
      </c>
      <c r="AH56" s="26"/>
      <c r="AI56" s="26"/>
      <c r="AJ56" s="26"/>
      <c r="AK56" s="47"/>
      <c r="AL56" s="47"/>
      <c r="AM56" s="48">
        <f t="shared" si="16"/>
        <v>0</v>
      </c>
      <c r="AN56" s="26"/>
      <c r="AO56" s="26"/>
      <c r="AP56" s="26"/>
      <c r="AQ56" s="47"/>
      <c r="AR56" s="47"/>
      <c r="AS56" s="48">
        <f t="shared" si="17"/>
        <v>0</v>
      </c>
      <c r="AT56" s="26"/>
      <c r="AU56" s="26"/>
      <c r="AV56" s="26"/>
      <c r="AW56" s="47"/>
      <c r="AX56" s="47"/>
      <c r="AY56" s="48">
        <f t="shared" si="18"/>
        <v>0</v>
      </c>
      <c r="AZ56" s="26"/>
      <c r="BA56" s="26"/>
      <c r="BB56" s="26" t="s">
        <v>49</v>
      </c>
      <c r="BC56" s="47"/>
      <c r="BD56" s="49"/>
      <c r="BE56" s="48">
        <f t="shared" si="19"/>
        <v>1</v>
      </c>
      <c r="BF56" s="40"/>
    </row>
    <row r="57" spans="1:58" ht="15.75" x14ac:dyDescent="0.25">
      <c r="A57" s="21">
        <f t="shared" si="10"/>
        <v>2</v>
      </c>
      <c r="B57" s="26" t="s">
        <v>83</v>
      </c>
      <c r="C57" s="41" t="s">
        <v>117</v>
      </c>
      <c r="D57" s="26"/>
      <c r="E57" s="26"/>
      <c r="F57" s="26"/>
      <c r="G57" s="47"/>
      <c r="H57" s="47"/>
      <c r="I57" s="48">
        <f t="shared" si="11"/>
        <v>0</v>
      </c>
      <c r="J57" s="26"/>
      <c r="K57" s="26"/>
      <c r="L57" s="26"/>
      <c r="M57" s="47"/>
      <c r="N57" s="47"/>
      <c r="O57" s="48">
        <f t="shared" si="12"/>
        <v>0</v>
      </c>
      <c r="P57" s="26"/>
      <c r="Q57" s="26"/>
      <c r="R57" s="26"/>
      <c r="S57" s="47"/>
      <c r="T57" s="47"/>
      <c r="U57" s="48">
        <f t="shared" si="13"/>
        <v>0</v>
      </c>
      <c r="V57" s="26"/>
      <c r="W57" s="26"/>
      <c r="X57" s="26"/>
      <c r="Y57" s="47"/>
      <c r="Z57" s="47"/>
      <c r="AA57" s="48">
        <f t="shared" si="14"/>
        <v>0</v>
      </c>
      <c r="AB57" s="26"/>
      <c r="AC57" s="26"/>
      <c r="AD57" s="26"/>
      <c r="AE57" s="47"/>
      <c r="AF57" s="47"/>
      <c r="AG57" s="48">
        <f t="shared" si="15"/>
        <v>0</v>
      </c>
      <c r="AH57" s="26"/>
      <c r="AI57" s="26"/>
      <c r="AJ57" s="26"/>
      <c r="AK57" s="47"/>
      <c r="AL57" s="47"/>
      <c r="AM57" s="48">
        <f t="shared" si="16"/>
        <v>0</v>
      </c>
      <c r="AN57" s="26"/>
      <c r="AO57" s="26"/>
      <c r="AP57" s="26"/>
      <c r="AQ57" s="47"/>
      <c r="AR57" s="47"/>
      <c r="AS57" s="48">
        <f t="shared" si="17"/>
        <v>0</v>
      </c>
      <c r="AT57" s="26"/>
      <c r="AU57" s="26"/>
      <c r="AV57" s="26"/>
      <c r="AW57" s="47"/>
      <c r="AX57" s="47"/>
      <c r="AY57" s="48">
        <f t="shared" si="18"/>
        <v>0</v>
      </c>
      <c r="AZ57" s="26"/>
      <c r="BA57" s="26"/>
      <c r="BB57" s="26"/>
      <c r="BC57" s="47"/>
      <c r="BD57" s="49"/>
      <c r="BE57" s="48">
        <f t="shared" si="19"/>
        <v>0</v>
      </c>
      <c r="BF57" s="40"/>
    </row>
    <row r="58" spans="1:58" ht="15.75" x14ac:dyDescent="0.25">
      <c r="A58" s="21">
        <f t="shared" si="10"/>
        <v>2</v>
      </c>
      <c r="B58" s="26" t="s">
        <v>104</v>
      </c>
      <c r="C58" s="41" t="s">
        <v>117</v>
      </c>
      <c r="D58" s="26"/>
      <c r="E58" s="26"/>
      <c r="F58" s="26"/>
      <c r="G58" s="47"/>
      <c r="H58" s="47"/>
      <c r="I58" s="48">
        <f t="shared" si="11"/>
        <v>0</v>
      </c>
      <c r="J58" s="26"/>
      <c r="K58" s="26"/>
      <c r="L58" s="26"/>
      <c r="M58" s="47"/>
      <c r="N58" s="47"/>
      <c r="O58" s="48">
        <f t="shared" si="12"/>
        <v>0</v>
      </c>
      <c r="P58" s="26"/>
      <c r="Q58" s="26"/>
      <c r="R58" s="26"/>
      <c r="S58" s="47"/>
      <c r="T58" s="47"/>
      <c r="U58" s="48">
        <f t="shared" si="13"/>
        <v>0</v>
      </c>
      <c r="V58" s="26"/>
      <c r="W58" s="26"/>
      <c r="X58" s="26"/>
      <c r="Y58" s="47"/>
      <c r="Z58" s="47"/>
      <c r="AA58" s="48">
        <f t="shared" si="14"/>
        <v>0</v>
      </c>
      <c r="AB58" s="26"/>
      <c r="AC58" s="26"/>
      <c r="AD58" s="26"/>
      <c r="AE58" s="47"/>
      <c r="AF58" s="47"/>
      <c r="AG58" s="48">
        <f t="shared" si="15"/>
        <v>0</v>
      </c>
      <c r="AH58" s="26"/>
      <c r="AI58" s="26"/>
      <c r="AJ58" s="26"/>
      <c r="AK58" s="47"/>
      <c r="AL58" s="47"/>
      <c r="AM58" s="48">
        <f t="shared" si="16"/>
        <v>0</v>
      </c>
      <c r="AN58" s="26"/>
      <c r="AO58" s="26"/>
      <c r="AP58" s="26"/>
      <c r="AQ58" s="47"/>
      <c r="AR58" s="47"/>
      <c r="AS58" s="48">
        <f t="shared" si="17"/>
        <v>0</v>
      </c>
      <c r="AT58" s="26"/>
      <c r="AU58" s="26"/>
      <c r="AV58" s="26"/>
      <c r="AW58" s="47"/>
      <c r="AX58" s="47"/>
      <c r="AY58" s="48">
        <f t="shared" si="18"/>
        <v>0</v>
      </c>
      <c r="AZ58" s="26"/>
      <c r="BA58" s="26"/>
      <c r="BB58" s="26"/>
      <c r="BC58" s="47"/>
      <c r="BD58" s="49"/>
      <c r="BE58" s="48">
        <f t="shared" si="19"/>
        <v>0</v>
      </c>
      <c r="BF58" s="40"/>
    </row>
    <row r="59" spans="1:58" ht="15.75" x14ac:dyDescent="0.25">
      <c r="A59" s="21">
        <f t="shared" si="10"/>
        <v>2</v>
      </c>
      <c r="B59" s="50" t="s">
        <v>84</v>
      </c>
      <c r="C59" s="41" t="s">
        <v>117</v>
      </c>
      <c r="D59" s="52"/>
      <c r="E59" s="52"/>
      <c r="F59" s="52"/>
      <c r="G59" s="53"/>
      <c r="H59" s="53"/>
      <c r="I59" s="48">
        <f t="shared" si="11"/>
        <v>0</v>
      </c>
      <c r="J59" s="52"/>
      <c r="K59" s="52"/>
      <c r="L59" s="52"/>
      <c r="M59" s="53"/>
      <c r="N59" s="53"/>
      <c r="O59" s="48">
        <f t="shared" si="12"/>
        <v>0</v>
      </c>
      <c r="P59" s="52"/>
      <c r="Q59" s="52"/>
      <c r="R59" s="52"/>
      <c r="S59" s="53"/>
      <c r="T59" s="53"/>
      <c r="U59" s="48">
        <f t="shared" si="13"/>
        <v>0</v>
      </c>
      <c r="V59" s="52"/>
      <c r="W59" s="52"/>
      <c r="X59" s="52"/>
      <c r="Y59" s="53"/>
      <c r="Z59" s="53"/>
      <c r="AA59" s="48">
        <f t="shared" si="14"/>
        <v>0</v>
      </c>
      <c r="AB59" s="52"/>
      <c r="AC59" s="52"/>
      <c r="AD59" s="52"/>
      <c r="AE59" s="53"/>
      <c r="AF59" s="53"/>
      <c r="AG59" s="48">
        <f t="shared" si="15"/>
        <v>0</v>
      </c>
      <c r="AH59" s="52"/>
      <c r="AI59" s="52"/>
      <c r="AJ59" s="52"/>
      <c r="AK59" s="53"/>
      <c r="AL59" s="53"/>
      <c r="AM59" s="48">
        <f t="shared" si="16"/>
        <v>0</v>
      </c>
      <c r="AN59" s="52"/>
      <c r="AO59" s="52"/>
      <c r="AP59" s="52"/>
      <c r="AQ59" s="53"/>
      <c r="AR59" s="53"/>
      <c r="AS59" s="48">
        <f t="shared" si="17"/>
        <v>0</v>
      </c>
      <c r="AT59" s="52"/>
      <c r="AU59" s="52"/>
      <c r="AV59" s="52"/>
      <c r="AW59" s="53"/>
      <c r="AX59" s="53"/>
      <c r="AY59" s="48">
        <f t="shared" si="18"/>
        <v>0</v>
      </c>
      <c r="AZ59" s="52"/>
      <c r="BA59" s="52"/>
      <c r="BB59" s="52"/>
      <c r="BC59" s="53"/>
      <c r="BD59" s="54"/>
      <c r="BE59" s="48">
        <f t="shared" si="19"/>
        <v>0</v>
      </c>
      <c r="BF59" s="40"/>
    </row>
    <row r="60" spans="1:58" ht="15.75" x14ac:dyDescent="0.25">
      <c r="A60" s="21">
        <f t="shared" si="10"/>
        <v>2</v>
      </c>
      <c r="B60" s="50"/>
      <c r="C60" s="26" t="s">
        <v>117</v>
      </c>
      <c r="D60" s="26"/>
      <c r="E60" s="26"/>
      <c r="F60" s="26"/>
      <c r="G60" s="47"/>
      <c r="H60" s="47"/>
      <c r="I60" s="48">
        <f t="shared" si="11"/>
        <v>0</v>
      </c>
      <c r="J60" s="26"/>
      <c r="K60" s="26"/>
      <c r="L60" s="26"/>
      <c r="M60" s="47"/>
      <c r="N60" s="47"/>
      <c r="O60" s="48">
        <f t="shared" si="12"/>
        <v>0</v>
      </c>
      <c r="P60" s="26"/>
      <c r="Q60" s="26"/>
      <c r="R60" s="26"/>
      <c r="S60" s="47"/>
      <c r="T60" s="47"/>
      <c r="U60" s="48">
        <f t="shared" si="13"/>
        <v>0</v>
      </c>
      <c r="V60" s="26"/>
      <c r="W60" s="26"/>
      <c r="X60" s="26"/>
      <c r="Y60" s="47"/>
      <c r="Z60" s="47"/>
      <c r="AA60" s="48">
        <f t="shared" si="14"/>
        <v>0</v>
      </c>
      <c r="AB60" s="26"/>
      <c r="AC60" s="26"/>
      <c r="AD60" s="26"/>
      <c r="AE60" s="47"/>
      <c r="AF60" s="47"/>
      <c r="AG60" s="48">
        <f t="shared" si="15"/>
        <v>0</v>
      </c>
      <c r="AH60" s="26"/>
      <c r="AI60" s="26"/>
      <c r="AJ60" s="26"/>
      <c r="AK60" s="47"/>
      <c r="AL60" s="47"/>
      <c r="AM60" s="48">
        <f t="shared" si="16"/>
        <v>0</v>
      </c>
      <c r="AN60" s="26"/>
      <c r="AO60" s="26"/>
      <c r="AP60" s="26"/>
      <c r="AQ60" s="47"/>
      <c r="AR60" s="47"/>
      <c r="AS60" s="48">
        <f t="shared" si="17"/>
        <v>0</v>
      </c>
      <c r="AT60" s="26"/>
      <c r="AU60" s="26"/>
      <c r="AV60" s="26"/>
      <c r="AW60" s="47"/>
      <c r="AX60" s="47"/>
      <c r="AY60" s="48">
        <f t="shared" si="18"/>
        <v>0</v>
      </c>
      <c r="AZ60" s="26"/>
      <c r="BA60" s="26"/>
      <c r="BB60" s="26"/>
      <c r="BC60" s="47"/>
      <c r="BD60" s="47"/>
      <c r="BE60" s="48">
        <f t="shared" si="19"/>
        <v>0</v>
      </c>
      <c r="BF60" s="40"/>
    </row>
    <row r="61" spans="1:58" ht="15.75" x14ac:dyDescent="0.25">
      <c r="A61" s="21">
        <f t="shared" si="10"/>
        <v>2</v>
      </c>
      <c r="B61" s="50"/>
      <c r="C61" s="26" t="s">
        <v>117</v>
      </c>
      <c r="D61" s="26"/>
      <c r="E61" s="26"/>
      <c r="F61" s="26"/>
      <c r="G61" s="47"/>
      <c r="H61" s="47"/>
      <c r="I61" s="48">
        <f t="shared" si="11"/>
        <v>0</v>
      </c>
      <c r="J61" s="26"/>
      <c r="K61" s="26"/>
      <c r="L61" s="26"/>
      <c r="M61" s="47"/>
      <c r="N61" s="47"/>
      <c r="O61" s="48">
        <f t="shared" si="12"/>
        <v>0</v>
      </c>
      <c r="P61" s="26"/>
      <c r="Q61" s="26"/>
      <c r="R61" s="26"/>
      <c r="S61" s="47"/>
      <c r="T61" s="47"/>
      <c r="U61" s="48">
        <f t="shared" si="13"/>
        <v>0</v>
      </c>
      <c r="V61" s="26"/>
      <c r="W61" s="26"/>
      <c r="X61" s="26"/>
      <c r="Y61" s="47"/>
      <c r="Z61" s="47"/>
      <c r="AA61" s="48">
        <f t="shared" si="14"/>
        <v>0</v>
      </c>
      <c r="AB61" s="26"/>
      <c r="AC61" s="26"/>
      <c r="AD61" s="26"/>
      <c r="AE61" s="47"/>
      <c r="AF61" s="47"/>
      <c r="AG61" s="48">
        <f t="shared" si="15"/>
        <v>0</v>
      </c>
      <c r="AH61" s="26"/>
      <c r="AI61" s="26"/>
      <c r="AJ61" s="26"/>
      <c r="AK61" s="47"/>
      <c r="AL61" s="47"/>
      <c r="AM61" s="48">
        <f t="shared" si="16"/>
        <v>0</v>
      </c>
      <c r="AN61" s="26"/>
      <c r="AO61" s="26"/>
      <c r="AP61" s="26"/>
      <c r="AQ61" s="47"/>
      <c r="AR61" s="47"/>
      <c r="AS61" s="48">
        <f t="shared" si="17"/>
        <v>0</v>
      </c>
      <c r="AT61" s="26"/>
      <c r="AU61" s="26"/>
      <c r="AV61" s="26"/>
      <c r="AW61" s="47"/>
      <c r="AX61" s="47"/>
      <c r="AY61" s="48">
        <f t="shared" si="18"/>
        <v>0</v>
      </c>
      <c r="AZ61" s="26"/>
      <c r="BA61" s="26"/>
      <c r="BB61" s="26"/>
      <c r="BC61" s="47"/>
      <c r="BD61" s="47"/>
      <c r="BE61" s="48">
        <f t="shared" si="19"/>
        <v>0</v>
      </c>
      <c r="BF61" s="40"/>
    </row>
    <row r="62" spans="1:58" ht="15.75" x14ac:dyDescent="0.25">
      <c r="A62" s="21">
        <f t="shared" si="10"/>
        <v>2</v>
      </c>
      <c r="B62" s="50"/>
      <c r="C62" s="26" t="s">
        <v>117</v>
      </c>
      <c r="D62" s="26"/>
      <c r="E62" s="26"/>
      <c r="F62" s="26"/>
      <c r="G62" s="47"/>
      <c r="H62" s="47"/>
      <c r="I62" s="48">
        <f t="shared" si="11"/>
        <v>0</v>
      </c>
      <c r="J62" s="26"/>
      <c r="K62" s="26"/>
      <c r="L62" s="26"/>
      <c r="M62" s="47"/>
      <c r="N62" s="47"/>
      <c r="O62" s="48">
        <f t="shared" si="12"/>
        <v>0</v>
      </c>
      <c r="P62" s="26"/>
      <c r="Q62" s="26"/>
      <c r="R62" s="26"/>
      <c r="S62" s="47"/>
      <c r="T62" s="47"/>
      <c r="U62" s="48">
        <f t="shared" si="13"/>
        <v>0</v>
      </c>
      <c r="V62" s="26"/>
      <c r="W62" s="26"/>
      <c r="X62" s="26"/>
      <c r="Y62" s="47"/>
      <c r="Z62" s="47"/>
      <c r="AA62" s="48">
        <f t="shared" si="14"/>
        <v>0</v>
      </c>
      <c r="AB62" s="26"/>
      <c r="AC62" s="26"/>
      <c r="AD62" s="26"/>
      <c r="AE62" s="47"/>
      <c r="AF62" s="47"/>
      <c r="AG62" s="48">
        <f t="shared" si="15"/>
        <v>0</v>
      </c>
      <c r="AH62" s="26"/>
      <c r="AI62" s="26"/>
      <c r="AJ62" s="26"/>
      <c r="AK62" s="47"/>
      <c r="AL62" s="47"/>
      <c r="AM62" s="48">
        <f t="shared" si="16"/>
        <v>0</v>
      </c>
      <c r="AN62" s="26"/>
      <c r="AO62" s="26"/>
      <c r="AP62" s="26"/>
      <c r="AQ62" s="47"/>
      <c r="AR62" s="47"/>
      <c r="AS62" s="48">
        <f t="shared" si="17"/>
        <v>0</v>
      </c>
      <c r="AT62" s="26"/>
      <c r="AU62" s="26"/>
      <c r="AV62" s="26"/>
      <c r="AW62" s="47"/>
      <c r="AX62" s="47"/>
      <c r="AY62" s="48">
        <f t="shared" si="18"/>
        <v>0</v>
      </c>
      <c r="AZ62" s="26"/>
      <c r="BA62" s="26"/>
      <c r="BB62" s="26"/>
      <c r="BC62" s="47"/>
      <c r="BD62" s="47"/>
      <c r="BE62" s="48">
        <f t="shared" si="19"/>
        <v>0</v>
      </c>
      <c r="BF62" s="40"/>
    </row>
    <row r="63" spans="1:58" ht="15.75" x14ac:dyDescent="0.25">
      <c r="A63" s="21">
        <f t="shared" si="10"/>
        <v>2</v>
      </c>
      <c r="B63" s="50"/>
      <c r="C63" s="26" t="s">
        <v>117</v>
      </c>
      <c r="D63" s="26"/>
      <c r="E63" s="26"/>
      <c r="F63" s="26"/>
      <c r="G63" s="47"/>
      <c r="H63" s="47"/>
      <c r="I63" s="48">
        <f t="shared" si="11"/>
        <v>0</v>
      </c>
      <c r="J63" s="26"/>
      <c r="K63" s="26"/>
      <c r="L63" s="26"/>
      <c r="M63" s="47"/>
      <c r="N63" s="47"/>
      <c r="O63" s="48">
        <f t="shared" si="12"/>
        <v>0</v>
      </c>
      <c r="P63" s="26"/>
      <c r="Q63" s="26"/>
      <c r="R63" s="26"/>
      <c r="S63" s="47"/>
      <c r="T63" s="47"/>
      <c r="U63" s="48">
        <f t="shared" si="13"/>
        <v>0</v>
      </c>
      <c r="V63" s="26"/>
      <c r="W63" s="26"/>
      <c r="X63" s="26"/>
      <c r="Y63" s="47"/>
      <c r="Z63" s="47"/>
      <c r="AA63" s="48">
        <f t="shared" si="14"/>
        <v>0</v>
      </c>
      <c r="AB63" s="26"/>
      <c r="AC63" s="26"/>
      <c r="AD63" s="26"/>
      <c r="AE63" s="47"/>
      <c r="AF63" s="47"/>
      <c r="AG63" s="48">
        <f t="shared" si="15"/>
        <v>0</v>
      </c>
      <c r="AH63" s="26"/>
      <c r="AI63" s="26"/>
      <c r="AJ63" s="26"/>
      <c r="AK63" s="47"/>
      <c r="AL63" s="47"/>
      <c r="AM63" s="48">
        <f t="shared" si="16"/>
        <v>0</v>
      </c>
      <c r="AN63" s="26"/>
      <c r="AO63" s="26"/>
      <c r="AP63" s="26"/>
      <c r="AQ63" s="47"/>
      <c r="AR63" s="47"/>
      <c r="AS63" s="48">
        <f t="shared" si="17"/>
        <v>0</v>
      </c>
      <c r="AT63" s="26"/>
      <c r="AU63" s="26"/>
      <c r="AV63" s="26"/>
      <c r="AW63" s="47"/>
      <c r="AX63" s="47"/>
      <c r="AY63" s="48">
        <f t="shared" si="18"/>
        <v>0</v>
      </c>
      <c r="AZ63" s="26"/>
      <c r="BA63" s="26"/>
      <c r="BB63" s="26"/>
      <c r="BC63" s="47"/>
      <c r="BD63" s="47"/>
      <c r="BE63" s="48">
        <f t="shared" si="19"/>
        <v>0</v>
      </c>
      <c r="BF63" s="67"/>
    </row>
    <row r="64" spans="1:58" ht="15.75" x14ac:dyDescent="0.25">
      <c r="A64" s="21">
        <f t="shared" si="10"/>
        <v>2</v>
      </c>
      <c r="B64" s="50"/>
      <c r="C64" s="26" t="s">
        <v>117</v>
      </c>
      <c r="D64" s="26"/>
      <c r="E64" s="26"/>
      <c r="F64" s="26"/>
      <c r="G64" s="47"/>
      <c r="H64" s="47"/>
      <c r="I64" s="48">
        <f t="shared" si="11"/>
        <v>0</v>
      </c>
      <c r="J64" s="26"/>
      <c r="K64" s="26"/>
      <c r="L64" s="26"/>
      <c r="M64" s="47"/>
      <c r="N64" s="47"/>
      <c r="O64" s="48">
        <f t="shared" si="12"/>
        <v>0</v>
      </c>
      <c r="P64" s="26"/>
      <c r="Q64" s="26"/>
      <c r="R64" s="26"/>
      <c r="S64" s="47"/>
      <c r="T64" s="47"/>
      <c r="U64" s="48">
        <f t="shared" si="13"/>
        <v>0</v>
      </c>
      <c r="V64" s="26"/>
      <c r="W64" s="26"/>
      <c r="X64" s="26"/>
      <c r="Y64" s="47"/>
      <c r="Z64" s="47"/>
      <c r="AA64" s="48">
        <f t="shared" si="14"/>
        <v>0</v>
      </c>
      <c r="AB64" s="26"/>
      <c r="AC64" s="26"/>
      <c r="AD64" s="26"/>
      <c r="AE64" s="47"/>
      <c r="AF64" s="47"/>
      <c r="AG64" s="48">
        <f t="shared" si="15"/>
        <v>0</v>
      </c>
      <c r="AH64" s="26"/>
      <c r="AI64" s="26"/>
      <c r="AJ64" s="26"/>
      <c r="AK64" s="47"/>
      <c r="AL64" s="47"/>
      <c r="AM64" s="48">
        <f t="shared" si="16"/>
        <v>0</v>
      </c>
      <c r="AN64" s="26"/>
      <c r="AO64" s="26"/>
      <c r="AP64" s="26"/>
      <c r="AQ64" s="47"/>
      <c r="AR64" s="47"/>
      <c r="AS64" s="48">
        <f t="shared" si="17"/>
        <v>0</v>
      </c>
      <c r="AT64" s="26"/>
      <c r="AU64" s="26"/>
      <c r="AV64" s="26"/>
      <c r="AW64" s="47"/>
      <c r="AX64" s="47"/>
      <c r="AY64" s="48">
        <f t="shared" si="18"/>
        <v>0</v>
      </c>
      <c r="AZ64" s="26"/>
      <c r="BA64" s="26"/>
      <c r="BB64" s="26"/>
      <c r="BC64" s="47"/>
      <c r="BD64" s="47"/>
      <c r="BE64" s="48">
        <f t="shared" si="19"/>
        <v>0</v>
      </c>
      <c r="BF64" s="26"/>
    </row>
    <row r="65" spans="1:58" ht="15.75" x14ac:dyDescent="0.25">
      <c r="A65" s="21">
        <f t="shared" si="10"/>
        <v>2</v>
      </c>
      <c r="B65" s="55"/>
      <c r="C65" s="56"/>
      <c r="D65" s="59"/>
      <c r="E65" s="58"/>
      <c r="F65" s="58"/>
      <c r="G65" s="58"/>
      <c r="H65" s="58"/>
      <c r="I65" s="58">
        <f>SUM(I37:I64)</f>
        <v>4</v>
      </c>
      <c r="J65" s="58"/>
      <c r="K65" s="58"/>
      <c r="L65" s="58"/>
      <c r="M65" s="58"/>
      <c r="N65" s="58"/>
      <c r="O65" s="58">
        <f>SUM(O37:O64)</f>
        <v>3</v>
      </c>
      <c r="P65" s="58"/>
      <c r="Q65" s="58"/>
      <c r="R65" s="58"/>
      <c r="S65" s="58"/>
      <c r="T65" s="58"/>
      <c r="U65" s="58">
        <f>SUM(U37:U64)</f>
        <v>2</v>
      </c>
      <c r="V65" s="58"/>
      <c r="W65" s="58"/>
      <c r="X65" s="58"/>
      <c r="Y65" s="58"/>
      <c r="Z65" s="58"/>
      <c r="AA65" s="58">
        <f>SUM(AA37:AA64)</f>
        <v>6</v>
      </c>
      <c r="AB65" s="58"/>
      <c r="AC65" s="58"/>
      <c r="AD65" s="58"/>
      <c r="AE65" s="58"/>
      <c r="AF65" s="58"/>
      <c r="AG65" s="58">
        <f>SUM(AG37:AG64)</f>
        <v>3</v>
      </c>
      <c r="AH65" s="58"/>
      <c r="AI65" s="58"/>
      <c r="AJ65" s="58"/>
      <c r="AK65" s="58"/>
      <c r="AL65" s="58"/>
      <c r="AM65" s="58">
        <f>SUM(AM37:AM64)</f>
        <v>3</v>
      </c>
      <c r="AN65" s="58"/>
      <c r="AO65" s="58"/>
      <c r="AP65" s="58"/>
      <c r="AQ65" s="58"/>
      <c r="AR65" s="58"/>
      <c r="AS65" s="58">
        <f>SUM(AS37:AS64)</f>
        <v>2</v>
      </c>
      <c r="AT65" s="58"/>
      <c r="AU65" s="58"/>
      <c r="AV65" s="58"/>
      <c r="AW65" s="58"/>
      <c r="AX65" s="58"/>
      <c r="AY65" s="58">
        <f>SUM(AY37:AY64)</f>
        <v>2</v>
      </c>
      <c r="AZ65" s="58"/>
      <c r="BA65" s="58"/>
      <c r="BB65" s="58"/>
      <c r="BC65" s="58"/>
      <c r="BD65" s="58"/>
      <c r="BE65" s="58">
        <f>SUM(BE37:BE64)</f>
        <v>5</v>
      </c>
      <c r="BF65" s="58">
        <f>COUNTIF(BF37:BF64,"*")</f>
        <v>6</v>
      </c>
    </row>
    <row r="66" spans="1:58" ht="15.75" x14ac:dyDescent="0.25">
      <c r="A66" s="21">
        <f t="shared" si="10"/>
        <v>3</v>
      </c>
      <c r="B66" s="80" t="str">
        <f>"Буква (или иное название) класса "&amp;A66&amp;":"</f>
        <v>Буква (или иное название) класса 3:</v>
      </c>
      <c r="C66" s="90"/>
      <c r="D66" s="85" t="s">
        <v>86</v>
      </c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1"/>
      <c r="BF66" s="64"/>
    </row>
    <row r="67" spans="1:58" ht="15.75" x14ac:dyDescent="0.25">
      <c r="A67" s="21">
        <f t="shared" si="10"/>
        <v>3</v>
      </c>
      <c r="B67" s="26" t="s">
        <v>72</v>
      </c>
      <c r="C67" s="41" t="s">
        <v>117</v>
      </c>
      <c r="D67" s="26"/>
      <c r="E67" s="26"/>
      <c r="F67" s="26" t="s">
        <v>49</v>
      </c>
      <c r="G67" s="47"/>
      <c r="H67" s="47"/>
      <c r="I67" s="48">
        <f t="shared" ref="I67:I94" si="20">COUNTA(D67:H67)</f>
        <v>1</v>
      </c>
      <c r="J67" s="26"/>
      <c r="K67" s="26"/>
      <c r="L67" s="26"/>
      <c r="M67" s="47"/>
      <c r="N67" s="47"/>
      <c r="O67" s="48">
        <f t="shared" ref="O67:O94" si="21">COUNTA(J67:N67)</f>
        <v>0</v>
      </c>
      <c r="P67" s="26"/>
      <c r="Q67" s="26"/>
      <c r="R67" s="26"/>
      <c r="S67" s="47"/>
      <c r="T67" s="47"/>
      <c r="U67" s="48">
        <f t="shared" ref="U67:U94" si="22">COUNTA(P67:T67)</f>
        <v>0</v>
      </c>
      <c r="V67" s="26" t="s">
        <v>49</v>
      </c>
      <c r="W67" s="26"/>
      <c r="X67" s="26"/>
      <c r="Y67" s="47"/>
      <c r="Z67" s="47"/>
      <c r="AA67" s="48">
        <f t="shared" ref="AA67:AA94" si="23">COUNTA(V67:Z67)</f>
        <v>1</v>
      </c>
      <c r="AB67" s="26"/>
      <c r="AC67" s="26"/>
      <c r="AD67" s="26"/>
      <c r="AE67" s="47"/>
      <c r="AF67" s="47"/>
      <c r="AG67" s="48">
        <f t="shared" ref="AG67:AG94" si="24">COUNTA(AB67:AF67)</f>
        <v>0</v>
      </c>
      <c r="AH67" s="26"/>
      <c r="AI67" s="26"/>
      <c r="AJ67" s="26" t="s">
        <v>49</v>
      </c>
      <c r="AK67" s="47"/>
      <c r="AL67" s="47"/>
      <c r="AM67" s="48">
        <f t="shared" ref="AM67:AM94" si="25">COUNTA(AH67:AL67)</f>
        <v>1</v>
      </c>
      <c r="AN67" s="26"/>
      <c r="AO67" s="26"/>
      <c r="AP67" s="26"/>
      <c r="AQ67" s="47"/>
      <c r="AR67" s="47"/>
      <c r="AS67" s="48">
        <f t="shared" ref="AS67:AS94" si="26">COUNTA(AN67:AR67)</f>
        <v>0</v>
      </c>
      <c r="AT67" s="26"/>
      <c r="AU67" s="26"/>
      <c r="AV67" s="26"/>
      <c r="AW67" s="47"/>
      <c r="AX67" s="47"/>
      <c r="AY67" s="48">
        <f t="shared" ref="AY67:AY94" si="27">COUNTA(AT67:AX67)</f>
        <v>0</v>
      </c>
      <c r="AZ67" s="26"/>
      <c r="BA67" s="26"/>
      <c r="BB67" s="26" t="s">
        <v>49</v>
      </c>
      <c r="BC67" s="47"/>
      <c r="BD67" s="49"/>
      <c r="BE67" s="48">
        <f t="shared" ref="BE67:BE94" si="28">COUNTA(AZ67:BD67)</f>
        <v>1</v>
      </c>
      <c r="BF67" s="40" t="s">
        <v>49</v>
      </c>
    </row>
    <row r="68" spans="1:58" ht="15.75" x14ac:dyDescent="0.25">
      <c r="A68" s="21">
        <f t="shared" si="10"/>
        <v>3</v>
      </c>
      <c r="B68" s="26" t="s">
        <v>94</v>
      </c>
      <c r="C68" s="41" t="s">
        <v>117</v>
      </c>
      <c r="D68" s="26"/>
      <c r="E68" s="26"/>
      <c r="F68" s="26"/>
      <c r="G68" s="47"/>
      <c r="H68" s="47"/>
      <c r="I68" s="48">
        <f t="shared" si="20"/>
        <v>0</v>
      </c>
      <c r="J68" s="26"/>
      <c r="K68" s="26"/>
      <c r="L68" s="26"/>
      <c r="M68" s="47"/>
      <c r="N68" s="47"/>
      <c r="O68" s="48">
        <f t="shared" si="21"/>
        <v>0</v>
      </c>
      <c r="P68" s="26"/>
      <c r="Q68" s="26"/>
      <c r="R68" s="26"/>
      <c r="S68" s="47"/>
      <c r="T68" s="47"/>
      <c r="U68" s="48">
        <f t="shared" si="22"/>
        <v>0</v>
      </c>
      <c r="V68" s="26"/>
      <c r="W68" s="26"/>
      <c r="X68" s="26"/>
      <c r="Y68" s="47" t="s">
        <v>49</v>
      </c>
      <c r="Z68" s="47"/>
      <c r="AA68" s="48">
        <f t="shared" si="23"/>
        <v>1</v>
      </c>
      <c r="AB68" s="26"/>
      <c r="AC68" s="26"/>
      <c r="AD68" s="26"/>
      <c r="AE68" s="47"/>
      <c r="AF68" s="47"/>
      <c r="AG68" s="48">
        <f t="shared" si="24"/>
        <v>0</v>
      </c>
      <c r="AH68" s="26"/>
      <c r="AI68" s="26"/>
      <c r="AJ68" s="26"/>
      <c r="AK68" s="47"/>
      <c r="AL68" s="47"/>
      <c r="AM68" s="48">
        <f t="shared" si="25"/>
        <v>0</v>
      </c>
      <c r="AN68" s="26"/>
      <c r="AO68" s="26"/>
      <c r="AP68" s="26"/>
      <c r="AQ68" s="47"/>
      <c r="AR68" s="47"/>
      <c r="AS68" s="48">
        <f t="shared" si="26"/>
        <v>0</v>
      </c>
      <c r="AT68" s="26"/>
      <c r="AU68" s="26" t="s">
        <v>49</v>
      </c>
      <c r="AV68" s="26"/>
      <c r="AW68" s="47"/>
      <c r="AX68" s="47"/>
      <c r="AY68" s="48">
        <f t="shared" si="27"/>
        <v>1</v>
      </c>
      <c r="AZ68" s="26"/>
      <c r="BA68" s="26"/>
      <c r="BB68" s="26"/>
      <c r="BC68" s="47"/>
      <c r="BD68" s="49"/>
      <c r="BE68" s="48">
        <f t="shared" si="28"/>
        <v>0</v>
      </c>
      <c r="BF68" s="40" t="s">
        <v>49</v>
      </c>
    </row>
    <row r="69" spans="1:58" ht="15.75" x14ac:dyDescent="0.25">
      <c r="A69" s="21">
        <f t="shared" si="10"/>
        <v>3</v>
      </c>
      <c r="B69" s="26" t="s">
        <v>74</v>
      </c>
      <c r="C69" s="41" t="s">
        <v>117</v>
      </c>
      <c r="D69" s="26"/>
      <c r="E69" s="26"/>
      <c r="F69" s="26"/>
      <c r="G69" s="47"/>
      <c r="H69" s="47"/>
      <c r="I69" s="48">
        <f t="shared" si="20"/>
        <v>0</v>
      </c>
      <c r="J69" s="26"/>
      <c r="K69" s="26"/>
      <c r="L69" s="26"/>
      <c r="M69" s="47"/>
      <c r="N69" s="47"/>
      <c r="O69" s="48">
        <f t="shared" si="21"/>
        <v>0</v>
      </c>
      <c r="P69" s="26"/>
      <c r="Q69" s="26"/>
      <c r="R69" s="26"/>
      <c r="S69" s="47"/>
      <c r="T69" s="47"/>
      <c r="U69" s="48">
        <f t="shared" si="22"/>
        <v>0</v>
      </c>
      <c r="V69" s="26"/>
      <c r="W69" s="26"/>
      <c r="X69" s="26"/>
      <c r="Y69" s="47"/>
      <c r="Z69" s="47"/>
      <c r="AA69" s="48">
        <f t="shared" si="23"/>
        <v>0</v>
      </c>
      <c r="AB69" s="26"/>
      <c r="AC69" s="26"/>
      <c r="AD69" s="26"/>
      <c r="AE69" s="47"/>
      <c r="AF69" s="47"/>
      <c r="AG69" s="48">
        <f t="shared" si="24"/>
        <v>0</v>
      </c>
      <c r="AH69" s="26"/>
      <c r="AI69" s="26"/>
      <c r="AJ69" s="26"/>
      <c r="AK69" s="47"/>
      <c r="AL69" s="47"/>
      <c r="AM69" s="48">
        <f t="shared" si="25"/>
        <v>0</v>
      </c>
      <c r="AN69" s="26"/>
      <c r="AO69" s="26"/>
      <c r="AP69" s="26"/>
      <c r="AQ69" s="47"/>
      <c r="AR69" s="47"/>
      <c r="AS69" s="48">
        <f t="shared" si="26"/>
        <v>0</v>
      </c>
      <c r="AT69" s="26"/>
      <c r="AU69" s="26"/>
      <c r="AV69" s="26"/>
      <c r="AW69" s="47"/>
      <c r="AX69" s="47"/>
      <c r="AY69" s="48">
        <f t="shared" si="27"/>
        <v>0</v>
      </c>
      <c r="AZ69" s="26"/>
      <c r="BA69" s="26"/>
      <c r="BB69" s="26"/>
      <c r="BC69" s="47"/>
      <c r="BD69" s="49"/>
      <c r="BE69" s="48">
        <f t="shared" si="28"/>
        <v>0</v>
      </c>
      <c r="BF69" s="40"/>
    </row>
    <row r="70" spans="1:58" ht="15.75" x14ac:dyDescent="0.25">
      <c r="A70" s="21">
        <f t="shared" si="10"/>
        <v>3</v>
      </c>
      <c r="B70" s="26" t="s">
        <v>95</v>
      </c>
      <c r="C70" s="41" t="s">
        <v>117</v>
      </c>
      <c r="D70" s="26"/>
      <c r="E70" s="26"/>
      <c r="F70" s="26"/>
      <c r="G70" s="47"/>
      <c r="H70" s="47"/>
      <c r="I70" s="48">
        <f t="shared" si="20"/>
        <v>0</v>
      </c>
      <c r="J70" s="26"/>
      <c r="K70" s="26"/>
      <c r="L70" s="26"/>
      <c r="M70" s="47"/>
      <c r="N70" s="47"/>
      <c r="O70" s="48">
        <f t="shared" si="21"/>
        <v>0</v>
      </c>
      <c r="P70" s="26"/>
      <c r="Q70" s="26"/>
      <c r="R70" s="26"/>
      <c r="S70" s="47"/>
      <c r="T70" s="47"/>
      <c r="U70" s="48">
        <f t="shared" si="22"/>
        <v>0</v>
      </c>
      <c r="V70" s="26"/>
      <c r="W70" s="26"/>
      <c r="X70" s="26"/>
      <c r="Y70" s="47"/>
      <c r="Z70" s="47"/>
      <c r="AA70" s="48">
        <f t="shared" si="23"/>
        <v>0</v>
      </c>
      <c r="AB70" s="26"/>
      <c r="AC70" s="26"/>
      <c r="AD70" s="26"/>
      <c r="AE70" s="47"/>
      <c r="AF70" s="47"/>
      <c r="AG70" s="48">
        <f t="shared" si="24"/>
        <v>0</v>
      </c>
      <c r="AH70" s="26"/>
      <c r="AI70" s="26"/>
      <c r="AJ70" s="26"/>
      <c r="AK70" s="47"/>
      <c r="AL70" s="47"/>
      <c r="AM70" s="48">
        <f t="shared" si="25"/>
        <v>0</v>
      </c>
      <c r="AN70" s="26"/>
      <c r="AO70" s="26"/>
      <c r="AP70" s="26"/>
      <c r="AQ70" s="47"/>
      <c r="AR70" s="47"/>
      <c r="AS70" s="48">
        <f t="shared" si="26"/>
        <v>0</v>
      </c>
      <c r="AT70" s="26"/>
      <c r="AU70" s="26"/>
      <c r="AV70" s="26"/>
      <c r="AW70" s="47"/>
      <c r="AX70" s="47"/>
      <c r="AY70" s="48">
        <f t="shared" si="27"/>
        <v>0</v>
      </c>
      <c r="AZ70" s="26"/>
      <c r="BA70" s="26"/>
      <c r="BB70" s="26"/>
      <c r="BC70" s="47"/>
      <c r="BD70" s="49"/>
      <c r="BE70" s="48">
        <f t="shared" si="28"/>
        <v>0</v>
      </c>
      <c r="BF70" s="40"/>
    </row>
    <row r="71" spans="1:58" ht="15.75" x14ac:dyDescent="0.25">
      <c r="A71" s="21">
        <f t="shared" si="10"/>
        <v>3</v>
      </c>
      <c r="B71" s="26" t="s">
        <v>76</v>
      </c>
      <c r="C71" s="41" t="s">
        <v>117</v>
      </c>
      <c r="D71" s="26"/>
      <c r="E71" s="26"/>
      <c r="F71" s="26"/>
      <c r="G71" s="47" t="s">
        <v>49</v>
      </c>
      <c r="H71" s="47"/>
      <c r="I71" s="48">
        <f t="shared" si="20"/>
        <v>1</v>
      </c>
      <c r="J71" s="26"/>
      <c r="K71" s="26"/>
      <c r="L71" s="26"/>
      <c r="M71" s="47"/>
      <c r="N71" s="47"/>
      <c r="O71" s="48">
        <f t="shared" si="21"/>
        <v>0</v>
      </c>
      <c r="P71" s="26"/>
      <c r="Q71" s="26"/>
      <c r="R71" s="26"/>
      <c r="S71" s="47" t="s">
        <v>49</v>
      </c>
      <c r="T71" s="47"/>
      <c r="U71" s="48">
        <f t="shared" si="22"/>
        <v>1</v>
      </c>
      <c r="V71" s="26"/>
      <c r="W71" s="26"/>
      <c r="X71" s="26"/>
      <c r="Y71" s="47"/>
      <c r="Z71" s="47"/>
      <c r="AA71" s="48">
        <f t="shared" si="23"/>
        <v>0</v>
      </c>
      <c r="AB71" s="26"/>
      <c r="AC71" s="26"/>
      <c r="AD71" s="26"/>
      <c r="AE71" s="47"/>
      <c r="AF71" s="47"/>
      <c r="AG71" s="48">
        <f t="shared" si="24"/>
        <v>0</v>
      </c>
      <c r="AH71" s="26"/>
      <c r="AI71" s="26"/>
      <c r="AJ71" s="26"/>
      <c r="AK71" s="47" t="s">
        <v>49</v>
      </c>
      <c r="AL71" s="47"/>
      <c r="AM71" s="48">
        <f t="shared" si="25"/>
        <v>1</v>
      </c>
      <c r="AN71" s="26"/>
      <c r="AO71" s="26"/>
      <c r="AP71" s="26"/>
      <c r="AQ71" s="47"/>
      <c r="AR71" s="47"/>
      <c r="AS71" s="48">
        <f t="shared" si="26"/>
        <v>0</v>
      </c>
      <c r="AT71" s="26"/>
      <c r="AU71" s="26"/>
      <c r="AV71" s="26"/>
      <c r="AW71" s="47"/>
      <c r="AX71" s="47"/>
      <c r="AY71" s="48">
        <f t="shared" si="27"/>
        <v>0</v>
      </c>
      <c r="AZ71" s="26"/>
      <c r="BA71" s="26" t="s">
        <v>49</v>
      </c>
      <c r="BB71" s="26"/>
      <c r="BC71" s="47"/>
      <c r="BD71" s="49"/>
      <c r="BE71" s="48">
        <f t="shared" si="28"/>
        <v>1</v>
      </c>
      <c r="BF71" s="40"/>
    </row>
    <row r="72" spans="1:58" ht="15.75" x14ac:dyDescent="0.25">
      <c r="A72" s="21">
        <f t="shared" si="10"/>
        <v>3</v>
      </c>
      <c r="B72" s="26" t="s">
        <v>96</v>
      </c>
      <c r="C72" s="41" t="s">
        <v>117</v>
      </c>
      <c r="D72" s="26"/>
      <c r="E72" s="26"/>
      <c r="F72" s="26"/>
      <c r="G72" s="47"/>
      <c r="H72" s="47"/>
      <c r="I72" s="48">
        <f t="shared" si="20"/>
        <v>0</v>
      </c>
      <c r="J72" s="26"/>
      <c r="K72" s="26"/>
      <c r="L72" s="26"/>
      <c r="M72" s="47"/>
      <c r="N72" s="47"/>
      <c r="O72" s="48">
        <f t="shared" si="21"/>
        <v>0</v>
      </c>
      <c r="P72" s="26"/>
      <c r="Q72" s="26"/>
      <c r="R72" s="26"/>
      <c r="S72" s="47"/>
      <c r="T72" s="47"/>
      <c r="U72" s="48">
        <f t="shared" si="22"/>
        <v>0</v>
      </c>
      <c r="V72" s="26"/>
      <c r="W72" s="26"/>
      <c r="X72" s="26"/>
      <c r="Y72" s="47"/>
      <c r="Z72" s="47"/>
      <c r="AA72" s="48">
        <f t="shared" si="23"/>
        <v>0</v>
      </c>
      <c r="AB72" s="26"/>
      <c r="AC72" s="26"/>
      <c r="AD72" s="26"/>
      <c r="AE72" s="47"/>
      <c r="AF72" s="47"/>
      <c r="AG72" s="48">
        <f t="shared" si="24"/>
        <v>0</v>
      </c>
      <c r="AH72" s="26"/>
      <c r="AI72" s="26"/>
      <c r="AJ72" s="26"/>
      <c r="AK72" s="47"/>
      <c r="AL72" s="47"/>
      <c r="AM72" s="48">
        <f t="shared" si="25"/>
        <v>0</v>
      </c>
      <c r="AN72" s="26"/>
      <c r="AO72" s="26"/>
      <c r="AP72" s="26"/>
      <c r="AQ72" s="47"/>
      <c r="AR72" s="47"/>
      <c r="AS72" s="48">
        <f t="shared" si="26"/>
        <v>0</v>
      </c>
      <c r="AT72" s="26"/>
      <c r="AU72" s="26"/>
      <c r="AV72" s="26"/>
      <c r="AW72" s="47"/>
      <c r="AX72" s="47"/>
      <c r="AY72" s="48">
        <f t="shared" si="27"/>
        <v>0</v>
      </c>
      <c r="AZ72" s="26"/>
      <c r="BA72" s="26"/>
      <c r="BB72" s="26"/>
      <c r="BC72" s="47"/>
      <c r="BD72" s="49"/>
      <c r="BE72" s="48">
        <f t="shared" si="28"/>
        <v>0</v>
      </c>
      <c r="BF72" s="40"/>
    </row>
    <row r="73" spans="1:58" ht="15.75" x14ac:dyDescent="0.25">
      <c r="A73" s="21">
        <f t="shared" si="10"/>
        <v>3</v>
      </c>
      <c r="B73" s="26" t="s">
        <v>110</v>
      </c>
      <c r="C73" s="41" t="s">
        <v>117</v>
      </c>
      <c r="D73" s="26"/>
      <c r="E73" s="26"/>
      <c r="F73" s="26" t="s">
        <v>49</v>
      </c>
      <c r="G73" s="47"/>
      <c r="H73" s="47"/>
      <c r="I73" s="48">
        <f t="shared" si="20"/>
        <v>1</v>
      </c>
      <c r="J73" s="26"/>
      <c r="K73" s="26"/>
      <c r="L73" s="26"/>
      <c r="M73" s="47" t="s">
        <v>49</v>
      </c>
      <c r="N73" s="47"/>
      <c r="O73" s="48">
        <f t="shared" si="21"/>
        <v>1</v>
      </c>
      <c r="P73" s="26"/>
      <c r="Q73" s="26"/>
      <c r="R73" s="26"/>
      <c r="S73" s="47"/>
      <c r="T73" s="47"/>
      <c r="U73" s="48">
        <f t="shared" si="22"/>
        <v>0</v>
      </c>
      <c r="V73" s="26" t="s">
        <v>49</v>
      </c>
      <c r="W73" s="26"/>
      <c r="X73" s="26"/>
      <c r="Y73" s="47"/>
      <c r="Z73" s="47"/>
      <c r="AA73" s="48">
        <f t="shared" si="23"/>
        <v>1</v>
      </c>
      <c r="AB73" s="26"/>
      <c r="AC73" s="26"/>
      <c r="AD73" s="26" t="s">
        <v>49</v>
      </c>
      <c r="AE73" s="47"/>
      <c r="AF73" s="47"/>
      <c r="AG73" s="48">
        <f t="shared" si="24"/>
        <v>1</v>
      </c>
      <c r="AH73" s="26"/>
      <c r="AI73" s="26"/>
      <c r="AJ73" s="26"/>
      <c r="AK73" s="47" t="s">
        <v>49</v>
      </c>
      <c r="AL73" s="47"/>
      <c r="AM73" s="48">
        <f t="shared" si="25"/>
        <v>1</v>
      </c>
      <c r="AN73" s="26"/>
      <c r="AO73" s="26"/>
      <c r="AP73" s="26"/>
      <c r="AQ73" s="47"/>
      <c r="AR73" s="47"/>
      <c r="AS73" s="48">
        <f t="shared" si="26"/>
        <v>0</v>
      </c>
      <c r="AT73" s="26"/>
      <c r="AU73" s="26" t="s">
        <v>49</v>
      </c>
      <c r="AV73" s="26"/>
      <c r="AW73" s="47"/>
      <c r="AX73" s="47"/>
      <c r="AY73" s="48">
        <f t="shared" si="27"/>
        <v>1</v>
      </c>
      <c r="AZ73" s="26"/>
      <c r="BA73" s="26"/>
      <c r="BB73" s="26"/>
      <c r="BC73" s="47"/>
      <c r="BD73" s="49"/>
      <c r="BE73" s="48">
        <f t="shared" si="28"/>
        <v>0</v>
      </c>
      <c r="BF73" s="40" t="s">
        <v>49</v>
      </c>
    </row>
    <row r="74" spans="1:58" ht="15.75" x14ac:dyDescent="0.25">
      <c r="A74" s="21">
        <f t="shared" si="10"/>
        <v>3</v>
      </c>
      <c r="B74" s="26" t="s">
        <v>111</v>
      </c>
      <c r="C74" s="41" t="s">
        <v>117</v>
      </c>
      <c r="D74" s="26"/>
      <c r="E74" s="26"/>
      <c r="F74" s="26"/>
      <c r="G74" s="47"/>
      <c r="H74" s="47"/>
      <c r="I74" s="48">
        <f t="shared" si="20"/>
        <v>0</v>
      </c>
      <c r="J74" s="26"/>
      <c r="K74" s="26"/>
      <c r="L74" s="26" t="s">
        <v>49</v>
      </c>
      <c r="M74" s="47"/>
      <c r="N74" s="47"/>
      <c r="O74" s="48">
        <f t="shared" si="21"/>
        <v>1</v>
      </c>
      <c r="P74" s="26"/>
      <c r="Q74" s="26"/>
      <c r="R74" s="26"/>
      <c r="S74" s="47"/>
      <c r="T74" s="47"/>
      <c r="U74" s="48">
        <f t="shared" si="22"/>
        <v>0</v>
      </c>
      <c r="V74" s="26"/>
      <c r="W74" s="26" t="s">
        <v>49</v>
      </c>
      <c r="X74" s="26"/>
      <c r="Y74" s="47"/>
      <c r="Z74" s="47"/>
      <c r="AA74" s="48">
        <f t="shared" si="23"/>
        <v>1</v>
      </c>
      <c r="AB74" s="26"/>
      <c r="AC74" s="26"/>
      <c r="AD74" s="26"/>
      <c r="AE74" s="47" t="s">
        <v>49</v>
      </c>
      <c r="AF74" s="47"/>
      <c r="AG74" s="48">
        <f t="shared" si="24"/>
        <v>1</v>
      </c>
      <c r="AH74" s="26"/>
      <c r="AI74" s="26"/>
      <c r="AJ74" s="26"/>
      <c r="AK74" s="47"/>
      <c r="AL74" s="47"/>
      <c r="AM74" s="48">
        <f t="shared" si="25"/>
        <v>0</v>
      </c>
      <c r="AN74" s="26" t="s">
        <v>49</v>
      </c>
      <c r="AO74" s="26"/>
      <c r="AP74" s="26"/>
      <c r="AQ74" s="47"/>
      <c r="AR74" s="47"/>
      <c r="AS74" s="48">
        <f t="shared" si="26"/>
        <v>1</v>
      </c>
      <c r="AT74" s="26"/>
      <c r="AU74" s="26"/>
      <c r="AV74" s="26"/>
      <c r="AW74" s="47"/>
      <c r="AX74" s="47"/>
      <c r="AY74" s="48">
        <f t="shared" si="27"/>
        <v>0</v>
      </c>
      <c r="AZ74" s="26" t="s">
        <v>49</v>
      </c>
      <c r="BA74" s="26"/>
      <c r="BB74" s="26"/>
      <c r="BC74" s="47"/>
      <c r="BD74" s="49"/>
      <c r="BE74" s="48">
        <f t="shared" si="28"/>
        <v>1</v>
      </c>
      <c r="BF74" s="40" t="s">
        <v>49</v>
      </c>
    </row>
    <row r="75" spans="1:58" ht="15.75" x14ac:dyDescent="0.25">
      <c r="A75" s="21">
        <f t="shared" si="10"/>
        <v>3</v>
      </c>
      <c r="B75" s="26" t="s">
        <v>112</v>
      </c>
      <c r="C75" s="41" t="s">
        <v>117</v>
      </c>
      <c r="D75" s="26"/>
      <c r="E75" s="26"/>
      <c r="F75" s="26"/>
      <c r="G75" s="47"/>
      <c r="H75" s="47"/>
      <c r="I75" s="48">
        <f t="shared" si="20"/>
        <v>0</v>
      </c>
      <c r="J75" s="26"/>
      <c r="K75" s="26"/>
      <c r="L75" s="26"/>
      <c r="M75" s="47"/>
      <c r="N75" s="47"/>
      <c r="O75" s="48">
        <f t="shared" si="21"/>
        <v>0</v>
      </c>
      <c r="P75" s="26"/>
      <c r="Q75" s="26"/>
      <c r="R75" s="26"/>
      <c r="S75" s="47"/>
      <c r="T75" s="47"/>
      <c r="U75" s="48">
        <f t="shared" si="22"/>
        <v>0</v>
      </c>
      <c r="V75" s="26"/>
      <c r="W75" s="26"/>
      <c r="X75" s="26"/>
      <c r="Y75" s="47"/>
      <c r="Z75" s="47"/>
      <c r="AA75" s="48">
        <f t="shared" si="23"/>
        <v>0</v>
      </c>
      <c r="AB75" s="26"/>
      <c r="AC75" s="26"/>
      <c r="AD75" s="26"/>
      <c r="AE75" s="47"/>
      <c r="AF75" s="47"/>
      <c r="AG75" s="48">
        <f t="shared" si="24"/>
        <v>0</v>
      </c>
      <c r="AH75" s="26"/>
      <c r="AI75" s="26"/>
      <c r="AJ75" s="26"/>
      <c r="AK75" s="47"/>
      <c r="AL75" s="47"/>
      <c r="AM75" s="48">
        <f t="shared" si="25"/>
        <v>0</v>
      </c>
      <c r="AN75" s="26"/>
      <c r="AO75" s="26"/>
      <c r="AP75" s="26"/>
      <c r="AQ75" s="47"/>
      <c r="AR75" s="47"/>
      <c r="AS75" s="48">
        <f t="shared" si="26"/>
        <v>0</v>
      </c>
      <c r="AT75" s="26"/>
      <c r="AU75" s="26"/>
      <c r="AV75" s="26"/>
      <c r="AW75" s="47"/>
      <c r="AX75" s="47"/>
      <c r="AY75" s="48">
        <f t="shared" si="27"/>
        <v>0</v>
      </c>
      <c r="AZ75" s="26"/>
      <c r="BA75" s="26" t="s">
        <v>49</v>
      </c>
      <c r="BB75" s="26"/>
      <c r="BC75" s="47"/>
      <c r="BD75" s="49"/>
      <c r="BE75" s="48">
        <f t="shared" si="28"/>
        <v>1</v>
      </c>
      <c r="BF75" s="40"/>
    </row>
    <row r="76" spans="1:58" ht="15.75" x14ac:dyDescent="0.25">
      <c r="A76" s="21">
        <f t="shared" si="10"/>
        <v>3</v>
      </c>
      <c r="B76" s="26" t="s">
        <v>97</v>
      </c>
      <c r="C76" s="41" t="s">
        <v>117</v>
      </c>
      <c r="D76" s="26"/>
      <c r="E76" s="26"/>
      <c r="F76" s="26"/>
      <c r="G76" s="47"/>
      <c r="H76" s="47"/>
      <c r="I76" s="48">
        <f t="shared" si="20"/>
        <v>0</v>
      </c>
      <c r="J76" s="26"/>
      <c r="K76" s="26"/>
      <c r="L76" s="26"/>
      <c r="M76" s="47"/>
      <c r="N76" s="47"/>
      <c r="O76" s="48">
        <f t="shared" si="21"/>
        <v>0</v>
      </c>
      <c r="P76" s="26"/>
      <c r="Q76" s="26"/>
      <c r="R76" s="26"/>
      <c r="S76" s="47"/>
      <c r="T76" s="47"/>
      <c r="U76" s="48">
        <f t="shared" si="22"/>
        <v>0</v>
      </c>
      <c r="V76" s="26"/>
      <c r="W76" s="26" t="s">
        <v>49</v>
      </c>
      <c r="X76" s="26"/>
      <c r="Y76" s="47"/>
      <c r="Z76" s="47"/>
      <c r="AA76" s="48">
        <f t="shared" si="23"/>
        <v>1</v>
      </c>
      <c r="AB76" s="26"/>
      <c r="AC76" s="26"/>
      <c r="AD76" s="26"/>
      <c r="AE76" s="47"/>
      <c r="AF76" s="47" t="s">
        <v>49</v>
      </c>
      <c r="AG76" s="48">
        <f t="shared" si="24"/>
        <v>1</v>
      </c>
      <c r="AH76" s="26"/>
      <c r="AI76" s="26"/>
      <c r="AJ76" s="26"/>
      <c r="AK76" s="47"/>
      <c r="AL76" s="47"/>
      <c r="AM76" s="48">
        <f t="shared" si="25"/>
        <v>0</v>
      </c>
      <c r="AN76" s="26"/>
      <c r="AO76" s="26"/>
      <c r="AP76" s="26"/>
      <c r="AQ76" s="47"/>
      <c r="AR76" s="47"/>
      <c r="AS76" s="48">
        <f t="shared" si="26"/>
        <v>0</v>
      </c>
      <c r="AT76" s="26"/>
      <c r="AU76" s="26"/>
      <c r="AV76" s="26"/>
      <c r="AW76" s="47"/>
      <c r="AX76" s="47"/>
      <c r="AY76" s="48">
        <f t="shared" si="27"/>
        <v>0</v>
      </c>
      <c r="AZ76" s="26"/>
      <c r="BA76" s="26"/>
      <c r="BB76" s="26"/>
      <c r="BC76" s="47"/>
      <c r="BD76" s="49"/>
      <c r="BE76" s="48">
        <f t="shared" si="28"/>
        <v>0</v>
      </c>
      <c r="BF76" s="40"/>
    </row>
    <row r="77" spans="1:58" ht="15.75" x14ac:dyDescent="0.25">
      <c r="A77" s="21">
        <f t="shared" si="10"/>
        <v>3</v>
      </c>
      <c r="B77" s="26" t="s">
        <v>98</v>
      </c>
      <c r="C77" s="41" t="s">
        <v>117</v>
      </c>
      <c r="D77" s="26"/>
      <c r="E77" s="26"/>
      <c r="F77" s="26"/>
      <c r="G77" s="47"/>
      <c r="H77" s="47"/>
      <c r="I77" s="48">
        <f t="shared" si="20"/>
        <v>0</v>
      </c>
      <c r="J77" s="26"/>
      <c r="K77" s="26"/>
      <c r="L77" s="26"/>
      <c r="M77" s="47"/>
      <c r="N77" s="47"/>
      <c r="O77" s="48">
        <f t="shared" si="21"/>
        <v>0</v>
      </c>
      <c r="P77" s="26"/>
      <c r="Q77" s="26"/>
      <c r="R77" s="26"/>
      <c r="S77" s="47"/>
      <c r="T77" s="47"/>
      <c r="U77" s="48">
        <f t="shared" si="22"/>
        <v>0</v>
      </c>
      <c r="V77" s="26"/>
      <c r="W77" s="26"/>
      <c r="X77" s="26"/>
      <c r="Y77" s="47"/>
      <c r="Z77" s="47"/>
      <c r="AA77" s="48">
        <f t="shared" si="23"/>
        <v>0</v>
      </c>
      <c r="AB77" s="26"/>
      <c r="AC77" s="26"/>
      <c r="AD77" s="26"/>
      <c r="AE77" s="47"/>
      <c r="AF77" s="47"/>
      <c r="AG77" s="48">
        <f t="shared" si="24"/>
        <v>0</v>
      </c>
      <c r="AH77" s="26"/>
      <c r="AI77" s="26"/>
      <c r="AJ77" s="26"/>
      <c r="AK77" s="47"/>
      <c r="AL77" s="47"/>
      <c r="AM77" s="48">
        <f t="shared" si="25"/>
        <v>0</v>
      </c>
      <c r="AN77" s="26"/>
      <c r="AO77" s="26"/>
      <c r="AP77" s="26"/>
      <c r="AQ77" s="47"/>
      <c r="AR77" s="47"/>
      <c r="AS77" s="48">
        <f t="shared" si="26"/>
        <v>0</v>
      </c>
      <c r="AT77" s="26"/>
      <c r="AU77" s="26"/>
      <c r="AV77" s="26"/>
      <c r="AW77" s="47"/>
      <c r="AX77" s="47"/>
      <c r="AY77" s="48">
        <f t="shared" si="27"/>
        <v>0</v>
      </c>
      <c r="AZ77" s="26"/>
      <c r="BA77" s="26"/>
      <c r="BB77" s="26"/>
      <c r="BC77" s="47"/>
      <c r="BD77" s="49"/>
      <c r="BE77" s="48">
        <f t="shared" si="28"/>
        <v>0</v>
      </c>
      <c r="BF77" s="40"/>
    </row>
    <row r="78" spans="1:58" ht="15.75" x14ac:dyDescent="0.25">
      <c r="A78" s="21">
        <f t="shared" si="10"/>
        <v>3</v>
      </c>
      <c r="B78" s="26" t="s">
        <v>107</v>
      </c>
      <c r="C78" s="41" t="s">
        <v>117</v>
      </c>
      <c r="D78" s="26"/>
      <c r="E78" s="26"/>
      <c r="F78" s="26"/>
      <c r="G78" s="47"/>
      <c r="H78" s="47"/>
      <c r="I78" s="48">
        <f t="shared" si="20"/>
        <v>0</v>
      </c>
      <c r="J78" s="26"/>
      <c r="K78" s="26"/>
      <c r="L78" s="26"/>
      <c r="M78" s="47"/>
      <c r="N78" s="47"/>
      <c r="O78" s="48">
        <f t="shared" si="21"/>
        <v>0</v>
      </c>
      <c r="P78" s="26"/>
      <c r="Q78" s="26"/>
      <c r="R78" s="26"/>
      <c r="S78" s="47"/>
      <c r="T78" s="47"/>
      <c r="U78" s="48">
        <f t="shared" si="22"/>
        <v>0</v>
      </c>
      <c r="V78" s="26"/>
      <c r="W78" s="26"/>
      <c r="X78" s="26"/>
      <c r="Y78" s="47"/>
      <c r="Z78" s="47"/>
      <c r="AA78" s="48">
        <f t="shared" si="23"/>
        <v>0</v>
      </c>
      <c r="AB78" s="26"/>
      <c r="AC78" s="26"/>
      <c r="AD78" s="26"/>
      <c r="AE78" s="47"/>
      <c r="AF78" s="47"/>
      <c r="AG78" s="48">
        <f t="shared" si="24"/>
        <v>0</v>
      </c>
      <c r="AH78" s="26"/>
      <c r="AI78" s="26"/>
      <c r="AJ78" s="26"/>
      <c r="AK78" s="47"/>
      <c r="AL78" s="47"/>
      <c r="AM78" s="48">
        <f t="shared" si="25"/>
        <v>0</v>
      </c>
      <c r="AN78" s="26"/>
      <c r="AO78" s="26"/>
      <c r="AP78" s="26"/>
      <c r="AQ78" s="47"/>
      <c r="AR78" s="47"/>
      <c r="AS78" s="48">
        <f t="shared" si="26"/>
        <v>0</v>
      </c>
      <c r="AT78" s="26"/>
      <c r="AU78" s="26"/>
      <c r="AV78" s="26"/>
      <c r="AW78" s="47"/>
      <c r="AX78" s="47"/>
      <c r="AY78" s="48">
        <f t="shared" si="27"/>
        <v>0</v>
      </c>
      <c r="AZ78" s="26"/>
      <c r="BA78" s="26"/>
      <c r="BB78" s="26"/>
      <c r="BC78" s="47"/>
      <c r="BD78" s="49"/>
      <c r="BE78" s="48">
        <f t="shared" si="28"/>
        <v>0</v>
      </c>
      <c r="BF78" s="40"/>
    </row>
    <row r="79" spans="1:58" ht="15.75" x14ac:dyDescent="0.25">
      <c r="A79" s="21">
        <f t="shared" si="10"/>
        <v>3</v>
      </c>
      <c r="B79" s="26" t="s">
        <v>115</v>
      </c>
      <c r="C79" s="41" t="s">
        <v>117</v>
      </c>
      <c r="D79" s="26"/>
      <c r="E79" s="26"/>
      <c r="F79" s="26"/>
      <c r="G79" s="47"/>
      <c r="H79" s="47"/>
      <c r="I79" s="48">
        <f t="shared" si="20"/>
        <v>0</v>
      </c>
      <c r="J79" s="26"/>
      <c r="K79" s="26"/>
      <c r="L79" s="26"/>
      <c r="M79" s="47"/>
      <c r="N79" s="47"/>
      <c r="O79" s="48">
        <f t="shared" si="21"/>
        <v>0</v>
      </c>
      <c r="P79" s="26"/>
      <c r="Q79" s="26"/>
      <c r="R79" s="26"/>
      <c r="S79" s="47"/>
      <c r="T79" s="47"/>
      <c r="U79" s="48">
        <f t="shared" si="22"/>
        <v>0</v>
      </c>
      <c r="V79" s="26"/>
      <c r="W79" s="26"/>
      <c r="X79" s="26"/>
      <c r="Y79" s="47"/>
      <c r="Z79" s="47"/>
      <c r="AA79" s="48">
        <f t="shared" si="23"/>
        <v>0</v>
      </c>
      <c r="AB79" s="26"/>
      <c r="AC79" s="26"/>
      <c r="AD79" s="26"/>
      <c r="AE79" s="47"/>
      <c r="AF79" s="47"/>
      <c r="AG79" s="48">
        <f t="shared" si="24"/>
        <v>0</v>
      </c>
      <c r="AH79" s="26"/>
      <c r="AI79" s="26"/>
      <c r="AJ79" s="26"/>
      <c r="AK79" s="47"/>
      <c r="AL79" s="47"/>
      <c r="AM79" s="48">
        <f t="shared" si="25"/>
        <v>0</v>
      </c>
      <c r="AN79" s="26"/>
      <c r="AO79" s="26"/>
      <c r="AP79" s="26"/>
      <c r="AQ79" s="47"/>
      <c r="AR79" s="47"/>
      <c r="AS79" s="48">
        <f t="shared" si="26"/>
        <v>0</v>
      </c>
      <c r="AT79" s="26"/>
      <c r="AU79" s="26"/>
      <c r="AV79" s="26"/>
      <c r="AW79" s="47"/>
      <c r="AX79" s="47"/>
      <c r="AY79" s="48">
        <f t="shared" si="27"/>
        <v>0</v>
      </c>
      <c r="AZ79" s="26"/>
      <c r="BA79" s="26"/>
      <c r="BB79" s="26"/>
      <c r="BC79" s="47"/>
      <c r="BD79" s="49"/>
      <c r="BE79" s="48">
        <f t="shared" si="28"/>
        <v>0</v>
      </c>
      <c r="BF79" s="40"/>
    </row>
    <row r="80" spans="1:58" ht="15.75" x14ac:dyDescent="0.25">
      <c r="A80" s="21">
        <f t="shared" si="10"/>
        <v>3</v>
      </c>
      <c r="B80" s="26" t="s">
        <v>100</v>
      </c>
      <c r="C80" s="41" t="s">
        <v>117</v>
      </c>
      <c r="D80" s="26"/>
      <c r="E80" s="26"/>
      <c r="F80" s="26"/>
      <c r="G80" s="47"/>
      <c r="H80" s="47"/>
      <c r="I80" s="48">
        <f t="shared" si="20"/>
        <v>0</v>
      </c>
      <c r="J80" s="26"/>
      <c r="K80" s="26"/>
      <c r="L80" s="26"/>
      <c r="M80" s="47"/>
      <c r="N80" s="47"/>
      <c r="O80" s="48">
        <f t="shared" si="21"/>
        <v>0</v>
      </c>
      <c r="P80" s="26"/>
      <c r="Q80" s="26"/>
      <c r="R80" s="26"/>
      <c r="S80" s="47"/>
      <c r="T80" s="47"/>
      <c r="U80" s="48">
        <f t="shared" si="22"/>
        <v>0</v>
      </c>
      <c r="V80" s="26"/>
      <c r="W80" s="26"/>
      <c r="X80" s="26"/>
      <c r="Y80" s="47"/>
      <c r="Z80" s="47"/>
      <c r="AA80" s="48">
        <f t="shared" si="23"/>
        <v>0</v>
      </c>
      <c r="AB80" s="26"/>
      <c r="AC80" s="26"/>
      <c r="AD80" s="26"/>
      <c r="AE80" s="47"/>
      <c r="AF80" s="47"/>
      <c r="AG80" s="48">
        <f t="shared" si="24"/>
        <v>0</v>
      </c>
      <c r="AH80" s="26"/>
      <c r="AI80" s="26"/>
      <c r="AJ80" s="26"/>
      <c r="AK80" s="47"/>
      <c r="AL80" s="47"/>
      <c r="AM80" s="48">
        <f t="shared" si="25"/>
        <v>0</v>
      </c>
      <c r="AN80" s="26"/>
      <c r="AO80" s="26"/>
      <c r="AP80" s="26"/>
      <c r="AQ80" s="47"/>
      <c r="AR80" s="47"/>
      <c r="AS80" s="48">
        <f t="shared" si="26"/>
        <v>0</v>
      </c>
      <c r="AT80" s="26"/>
      <c r="AU80" s="26"/>
      <c r="AV80" s="26"/>
      <c r="AW80" s="47"/>
      <c r="AX80" s="47"/>
      <c r="AY80" s="48">
        <f t="shared" si="27"/>
        <v>0</v>
      </c>
      <c r="AZ80" s="26"/>
      <c r="BA80" s="26"/>
      <c r="BB80" s="26"/>
      <c r="BC80" s="47"/>
      <c r="BD80" s="49"/>
      <c r="BE80" s="48">
        <f t="shared" si="28"/>
        <v>0</v>
      </c>
      <c r="BF80" s="40"/>
    </row>
    <row r="81" spans="1:58" ht="15.75" x14ac:dyDescent="0.25">
      <c r="A81" s="21">
        <f t="shared" si="10"/>
        <v>3</v>
      </c>
      <c r="B81" s="26" t="s">
        <v>101</v>
      </c>
      <c r="C81" s="41" t="s">
        <v>117</v>
      </c>
      <c r="D81" s="26"/>
      <c r="E81" s="26"/>
      <c r="F81" s="26"/>
      <c r="G81" s="47"/>
      <c r="H81" s="47"/>
      <c r="I81" s="48">
        <f t="shared" si="20"/>
        <v>0</v>
      </c>
      <c r="J81" s="26"/>
      <c r="K81" s="26"/>
      <c r="L81" s="26"/>
      <c r="M81" s="47"/>
      <c r="N81" s="47" t="s">
        <v>49</v>
      </c>
      <c r="O81" s="48">
        <f t="shared" si="21"/>
        <v>1</v>
      </c>
      <c r="P81" s="26"/>
      <c r="Q81" s="26"/>
      <c r="R81" s="26"/>
      <c r="S81" s="47"/>
      <c r="T81" s="47"/>
      <c r="U81" s="48">
        <f t="shared" si="22"/>
        <v>0</v>
      </c>
      <c r="V81" s="26"/>
      <c r="W81" s="26"/>
      <c r="X81" s="26"/>
      <c r="Y81" s="47" t="s">
        <v>49</v>
      </c>
      <c r="Z81" s="47"/>
      <c r="AA81" s="48">
        <f t="shared" si="23"/>
        <v>1</v>
      </c>
      <c r="AB81" s="26"/>
      <c r="AC81" s="26"/>
      <c r="AD81" s="26"/>
      <c r="AE81" s="47"/>
      <c r="AF81" s="47"/>
      <c r="AG81" s="48">
        <f t="shared" si="24"/>
        <v>0</v>
      </c>
      <c r="AH81" s="26"/>
      <c r="AI81" s="26"/>
      <c r="AJ81" s="26"/>
      <c r="AK81" s="47"/>
      <c r="AL81" s="47"/>
      <c r="AM81" s="48">
        <f t="shared" si="25"/>
        <v>0</v>
      </c>
      <c r="AN81" s="26"/>
      <c r="AO81" s="26" t="s">
        <v>49</v>
      </c>
      <c r="AP81" s="26"/>
      <c r="AQ81" s="47"/>
      <c r="AR81" s="47"/>
      <c r="AS81" s="48">
        <f t="shared" si="26"/>
        <v>1</v>
      </c>
      <c r="AT81" s="26"/>
      <c r="AU81" s="26"/>
      <c r="AV81" s="26"/>
      <c r="AW81" s="47"/>
      <c r="AX81" s="47"/>
      <c r="AY81" s="48">
        <f t="shared" si="27"/>
        <v>0</v>
      </c>
      <c r="AZ81" s="26"/>
      <c r="BA81" s="26"/>
      <c r="BB81" s="26"/>
      <c r="BC81" s="47"/>
      <c r="BD81" s="49"/>
      <c r="BE81" s="48">
        <f t="shared" si="28"/>
        <v>0</v>
      </c>
      <c r="BF81" s="40" t="s">
        <v>49</v>
      </c>
    </row>
    <row r="82" spans="1:58" ht="15.75" x14ac:dyDescent="0.25">
      <c r="A82" s="21">
        <f t="shared" si="10"/>
        <v>3</v>
      </c>
      <c r="B82" s="26" t="s">
        <v>102</v>
      </c>
      <c r="C82" s="41" t="s">
        <v>117</v>
      </c>
      <c r="D82" s="26"/>
      <c r="E82" s="26"/>
      <c r="F82" s="26" t="s">
        <v>49</v>
      </c>
      <c r="G82" s="47"/>
      <c r="H82" s="47"/>
      <c r="I82" s="48">
        <f t="shared" si="20"/>
        <v>1</v>
      </c>
      <c r="J82" s="26"/>
      <c r="K82" s="26"/>
      <c r="L82" s="26"/>
      <c r="M82" s="47"/>
      <c r="N82" s="47"/>
      <c r="O82" s="48">
        <f t="shared" si="21"/>
        <v>0</v>
      </c>
      <c r="P82" s="26" t="s">
        <v>49</v>
      </c>
      <c r="Q82" s="26"/>
      <c r="R82" s="26"/>
      <c r="S82" s="47"/>
      <c r="T82" s="47"/>
      <c r="U82" s="48">
        <f t="shared" si="22"/>
        <v>1</v>
      </c>
      <c r="V82" s="26"/>
      <c r="W82" s="26"/>
      <c r="X82" s="26"/>
      <c r="Y82" s="47"/>
      <c r="Z82" s="47"/>
      <c r="AA82" s="48">
        <f t="shared" si="23"/>
        <v>0</v>
      </c>
      <c r="AB82" s="26"/>
      <c r="AC82" s="26"/>
      <c r="AD82" s="26"/>
      <c r="AE82" s="47"/>
      <c r="AF82" s="47"/>
      <c r="AG82" s="48">
        <f t="shared" si="24"/>
        <v>0</v>
      </c>
      <c r="AH82" s="26"/>
      <c r="AI82" s="26"/>
      <c r="AJ82" s="26"/>
      <c r="AK82" s="47"/>
      <c r="AL82" s="47"/>
      <c r="AM82" s="48">
        <f t="shared" si="25"/>
        <v>0</v>
      </c>
      <c r="AN82" s="26"/>
      <c r="AO82" s="26"/>
      <c r="AP82" s="26"/>
      <c r="AQ82" s="47"/>
      <c r="AR82" s="47"/>
      <c r="AS82" s="48">
        <f t="shared" si="26"/>
        <v>0</v>
      </c>
      <c r="AT82" s="26"/>
      <c r="AU82" s="26"/>
      <c r="AV82" s="26"/>
      <c r="AW82" s="47"/>
      <c r="AX82" s="47"/>
      <c r="AY82" s="48">
        <f t="shared" si="27"/>
        <v>0</v>
      </c>
      <c r="AZ82" s="26"/>
      <c r="BA82" s="26"/>
      <c r="BB82" s="26"/>
      <c r="BC82" s="47"/>
      <c r="BD82" s="49"/>
      <c r="BE82" s="48">
        <f t="shared" si="28"/>
        <v>0</v>
      </c>
      <c r="BF82" s="40"/>
    </row>
    <row r="83" spans="1:58" ht="15.75" x14ac:dyDescent="0.25">
      <c r="A83" s="21">
        <f t="shared" si="10"/>
        <v>3</v>
      </c>
      <c r="B83" s="26" t="s">
        <v>103</v>
      </c>
      <c r="C83" s="41" t="s">
        <v>117</v>
      </c>
      <c r="D83" s="26"/>
      <c r="E83" s="26"/>
      <c r="F83" s="26"/>
      <c r="G83" s="47"/>
      <c r="H83" s="47"/>
      <c r="I83" s="48">
        <f t="shared" si="20"/>
        <v>0</v>
      </c>
      <c r="J83" s="26"/>
      <c r="K83" s="26"/>
      <c r="L83" s="26"/>
      <c r="M83" s="47"/>
      <c r="N83" s="47"/>
      <c r="O83" s="48">
        <f t="shared" si="21"/>
        <v>0</v>
      </c>
      <c r="P83" s="26"/>
      <c r="Q83" s="26"/>
      <c r="R83" s="26"/>
      <c r="S83" s="47"/>
      <c r="T83" s="47"/>
      <c r="U83" s="48">
        <f t="shared" si="22"/>
        <v>0</v>
      </c>
      <c r="V83" s="26"/>
      <c r="W83" s="26"/>
      <c r="X83" s="26"/>
      <c r="Y83" s="47"/>
      <c r="Z83" s="47"/>
      <c r="AA83" s="48">
        <f t="shared" si="23"/>
        <v>0</v>
      </c>
      <c r="AB83" s="26"/>
      <c r="AC83" s="26"/>
      <c r="AD83" s="26"/>
      <c r="AE83" s="47"/>
      <c r="AF83" s="47"/>
      <c r="AG83" s="48">
        <f t="shared" si="24"/>
        <v>0</v>
      </c>
      <c r="AH83" s="26"/>
      <c r="AI83" s="26"/>
      <c r="AJ83" s="26"/>
      <c r="AK83" s="47"/>
      <c r="AL83" s="47"/>
      <c r="AM83" s="48">
        <f t="shared" si="25"/>
        <v>0</v>
      </c>
      <c r="AN83" s="26"/>
      <c r="AO83" s="26"/>
      <c r="AP83" s="26"/>
      <c r="AQ83" s="47"/>
      <c r="AR83" s="47"/>
      <c r="AS83" s="48">
        <f t="shared" si="26"/>
        <v>0</v>
      </c>
      <c r="AT83" s="26"/>
      <c r="AU83" s="26"/>
      <c r="AV83" s="26"/>
      <c r="AW83" s="47"/>
      <c r="AX83" s="47"/>
      <c r="AY83" s="48">
        <f t="shared" si="27"/>
        <v>0</v>
      </c>
      <c r="AZ83" s="26"/>
      <c r="BA83" s="26"/>
      <c r="BB83" s="26"/>
      <c r="BC83" s="47"/>
      <c r="BD83" s="49"/>
      <c r="BE83" s="48">
        <f t="shared" si="28"/>
        <v>0</v>
      </c>
      <c r="BF83" s="40"/>
    </row>
    <row r="84" spans="1:58" ht="15.75" x14ac:dyDescent="0.25">
      <c r="A84" s="21">
        <f t="shared" si="10"/>
        <v>3</v>
      </c>
      <c r="B84" s="26" t="s">
        <v>80</v>
      </c>
      <c r="C84" s="41" t="s">
        <v>117</v>
      </c>
      <c r="D84" s="26"/>
      <c r="E84" s="26"/>
      <c r="F84" s="26"/>
      <c r="G84" s="47"/>
      <c r="H84" s="47"/>
      <c r="I84" s="48">
        <f t="shared" si="20"/>
        <v>0</v>
      </c>
      <c r="J84" s="26"/>
      <c r="K84" s="26"/>
      <c r="L84" s="26"/>
      <c r="M84" s="47"/>
      <c r="N84" s="47"/>
      <c r="O84" s="48">
        <f t="shared" si="21"/>
        <v>0</v>
      </c>
      <c r="P84" s="26"/>
      <c r="Q84" s="26"/>
      <c r="R84" s="26"/>
      <c r="S84" s="47"/>
      <c r="T84" s="47"/>
      <c r="U84" s="48">
        <f t="shared" si="22"/>
        <v>0</v>
      </c>
      <c r="V84" s="26"/>
      <c r="W84" s="26"/>
      <c r="X84" s="26"/>
      <c r="Y84" s="47"/>
      <c r="Z84" s="47"/>
      <c r="AA84" s="48">
        <f t="shared" si="23"/>
        <v>0</v>
      </c>
      <c r="AB84" s="26"/>
      <c r="AC84" s="26"/>
      <c r="AD84" s="26"/>
      <c r="AE84" s="47"/>
      <c r="AF84" s="47"/>
      <c r="AG84" s="48">
        <f t="shared" si="24"/>
        <v>0</v>
      </c>
      <c r="AH84" s="26"/>
      <c r="AI84" s="26"/>
      <c r="AJ84" s="26"/>
      <c r="AK84" s="47"/>
      <c r="AL84" s="47"/>
      <c r="AM84" s="48">
        <f t="shared" si="25"/>
        <v>0</v>
      </c>
      <c r="AN84" s="26"/>
      <c r="AO84" s="26"/>
      <c r="AP84" s="26"/>
      <c r="AQ84" s="47"/>
      <c r="AR84" s="47"/>
      <c r="AS84" s="48">
        <f t="shared" si="26"/>
        <v>0</v>
      </c>
      <c r="AT84" s="26"/>
      <c r="AU84" s="26"/>
      <c r="AV84" s="26"/>
      <c r="AW84" s="47"/>
      <c r="AX84" s="47"/>
      <c r="AY84" s="48">
        <f t="shared" si="27"/>
        <v>0</v>
      </c>
      <c r="AZ84" s="26"/>
      <c r="BA84" s="26"/>
      <c r="BB84" s="26"/>
      <c r="BC84" s="47"/>
      <c r="BD84" s="49"/>
      <c r="BE84" s="48">
        <f t="shared" si="28"/>
        <v>0</v>
      </c>
      <c r="BF84" s="40"/>
    </row>
    <row r="85" spans="1:58" ht="15.75" x14ac:dyDescent="0.25">
      <c r="A85" s="21">
        <f t="shared" si="10"/>
        <v>3</v>
      </c>
      <c r="B85" s="26" t="s">
        <v>81</v>
      </c>
      <c r="C85" s="41" t="s">
        <v>117</v>
      </c>
      <c r="D85" s="26"/>
      <c r="E85" s="26"/>
      <c r="F85" s="26"/>
      <c r="G85" s="47"/>
      <c r="H85" s="47"/>
      <c r="I85" s="48">
        <f t="shared" si="20"/>
        <v>0</v>
      </c>
      <c r="J85" s="26"/>
      <c r="K85" s="26"/>
      <c r="L85" s="26"/>
      <c r="M85" s="47"/>
      <c r="N85" s="47"/>
      <c r="O85" s="48">
        <f t="shared" si="21"/>
        <v>0</v>
      </c>
      <c r="P85" s="26"/>
      <c r="Q85" s="26"/>
      <c r="R85" s="26"/>
      <c r="S85" s="47"/>
      <c r="T85" s="47"/>
      <c r="U85" s="48">
        <f t="shared" si="22"/>
        <v>0</v>
      </c>
      <c r="V85" s="26"/>
      <c r="W85" s="26"/>
      <c r="X85" s="26"/>
      <c r="Y85" s="47"/>
      <c r="Z85" s="47"/>
      <c r="AA85" s="48">
        <f t="shared" si="23"/>
        <v>0</v>
      </c>
      <c r="AB85" s="26"/>
      <c r="AC85" s="26"/>
      <c r="AD85" s="26"/>
      <c r="AE85" s="47"/>
      <c r="AF85" s="47"/>
      <c r="AG85" s="48">
        <f t="shared" si="24"/>
        <v>0</v>
      </c>
      <c r="AH85" s="26"/>
      <c r="AI85" s="26"/>
      <c r="AJ85" s="26"/>
      <c r="AK85" s="47"/>
      <c r="AL85" s="47"/>
      <c r="AM85" s="48">
        <f t="shared" si="25"/>
        <v>0</v>
      </c>
      <c r="AN85" s="26"/>
      <c r="AO85" s="26"/>
      <c r="AP85" s="26"/>
      <c r="AQ85" s="47"/>
      <c r="AR85" s="47"/>
      <c r="AS85" s="48">
        <f t="shared" si="26"/>
        <v>0</v>
      </c>
      <c r="AT85" s="26"/>
      <c r="AU85" s="26"/>
      <c r="AV85" s="26"/>
      <c r="AW85" s="47"/>
      <c r="AX85" s="47"/>
      <c r="AY85" s="48">
        <f t="shared" si="27"/>
        <v>0</v>
      </c>
      <c r="AZ85" s="26"/>
      <c r="BA85" s="26"/>
      <c r="BB85" s="26"/>
      <c r="BC85" s="47"/>
      <c r="BD85" s="49"/>
      <c r="BE85" s="48">
        <f t="shared" si="28"/>
        <v>0</v>
      </c>
      <c r="BF85" s="40"/>
    </row>
    <row r="86" spans="1:58" ht="15.75" x14ac:dyDescent="0.25">
      <c r="A86" s="21">
        <f t="shared" si="10"/>
        <v>3</v>
      </c>
      <c r="B86" s="26" t="s">
        <v>82</v>
      </c>
      <c r="C86" s="41" t="s">
        <v>117</v>
      </c>
      <c r="D86" s="26"/>
      <c r="E86" s="26"/>
      <c r="F86" s="26"/>
      <c r="G86" s="47"/>
      <c r="H86" s="47"/>
      <c r="I86" s="48">
        <f t="shared" si="20"/>
        <v>0</v>
      </c>
      <c r="J86" s="26"/>
      <c r="K86" s="26"/>
      <c r="L86" s="26"/>
      <c r="M86" s="47"/>
      <c r="N86" s="47"/>
      <c r="O86" s="48">
        <f t="shared" si="21"/>
        <v>0</v>
      </c>
      <c r="P86" s="26"/>
      <c r="Q86" s="26"/>
      <c r="R86" s="26"/>
      <c r="S86" s="47"/>
      <c r="T86" s="47"/>
      <c r="U86" s="48">
        <f t="shared" si="22"/>
        <v>0</v>
      </c>
      <c r="V86" s="26"/>
      <c r="W86" s="26"/>
      <c r="X86" s="26"/>
      <c r="Y86" s="47"/>
      <c r="Z86" s="47"/>
      <c r="AA86" s="48">
        <f t="shared" si="23"/>
        <v>0</v>
      </c>
      <c r="AB86" s="26"/>
      <c r="AC86" s="26"/>
      <c r="AD86" s="26"/>
      <c r="AE86" s="47"/>
      <c r="AF86" s="47"/>
      <c r="AG86" s="48">
        <f t="shared" si="24"/>
        <v>0</v>
      </c>
      <c r="AH86" s="26"/>
      <c r="AI86" s="26"/>
      <c r="AJ86" s="26"/>
      <c r="AK86" s="47"/>
      <c r="AL86" s="47"/>
      <c r="AM86" s="48">
        <f t="shared" si="25"/>
        <v>0</v>
      </c>
      <c r="AN86" s="26"/>
      <c r="AO86" s="26"/>
      <c r="AP86" s="26"/>
      <c r="AQ86" s="47"/>
      <c r="AR86" s="47"/>
      <c r="AS86" s="48">
        <f t="shared" si="26"/>
        <v>0</v>
      </c>
      <c r="AT86" s="26"/>
      <c r="AU86" s="26"/>
      <c r="AV86" s="26"/>
      <c r="AW86" s="47"/>
      <c r="AX86" s="47"/>
      <c r="AY86" s="48">
        <f t="shared" si="27"/>
        <v>0</v>
      </c>
      <c r="AZ86" s="26"/>
      <c r="BA86" s="26"/>
      <c r="BB86" s="26" t="s">
        <v>49</v>
      </c>
      <c r="BC86" s="47"/>
      <c r="BD86" s="49"/>
      <c r="BE86" s="48">
        <f t="shared" si="28"/>
        <v>1</v>
      </c>
      <c r="BF86" s="40"/>
    </row>
    <row r="87" spans="1:58" ht="15.75" x14ac:dyDescent="0.25">
      <c r="A87" s="21">
        <f t="shared" si="10"/>
        <v>3</v>
      </c>
      <c r="B87" s="26" t="s">
        <v>83</v>
      </c>
      <c r="C87" s="41" t="s">
        <v>117</v>
      </c>
      <c r="D87" s="26"/>
      <c r="E87" s="26"/>
      <c r="F87" s="26"/>
      <c r="G87" s="47"/>
      <c r="H87" s="47"/>
      <c r="I87" s="48">
        <f t="shared" si="20"/>
        <v>0</v>
      </c>
      <c r="J87" s="26"/>
      <c r="K87" s="26"/>
      <c r="L87" s="26"/>
      <c r="M87" s="47"/>
      <c r="N87" s="47"/>
      <c r="O87" s="48">
        <f t="shared" si="21"/>
        <v>0</v>
      </c>
      <c r="P87" s="26"/>
      <c r="Q87" s="26"/>
      <c r="R87" s="26"/>
      <c r="S87" s="47"/>
      <c r="T87" s="47"/>
      <c r="U87" s="48">
        <f t="shared" si="22"/>
        <v>0</v>
      </c>
      <c r="V87" s="26"/>
      <c r="W87" s="26"/>
      <c r="X87" s="26"/>
      <c r="Y87" s="47"/>
      <c r="Z87" s="47"/>
      <c r="AA87" s="48">
        <f t="shared" si="23"/>
        <v>0</v>
      </c>
      <c r="AB87" s="26"/>
      <c r="AC87" s="26"/>
      <c r="AD87" s="26"/>
      <c r="AE87" s="47"/>
      <c r="AF87" s="47"/>
      <c r="AG87" s="48">
        <f t="shared" si="24"/>
        <v>0</v>
      </c>
      <c r="AH87" s="26"/>
      <c r="AI87" s="26"/>
      <c r="AJ87" s="26"/>
      <c r="AK87" s="47"/>
      <c r="AL87" s="47"/>
      <c r="AM87" s="48">
        <f t="shared" si="25"/>
        <v>0</v>
      </c>
      <c r="AN87" s="26"/>
      <c r="AO87" s="26"/>
      <c r="AP87" s="26"/>
      <c r="AQ87" s="47"/>
      <c r="AR87" s="47"/>
      <c r="AS87" s="48">
        <f t="shared" si="26"/>
        <v>0</v>
      </c>
      <c r="AT87" s="26"/>
      <c r="AU87" s="26"/>
      <c r="AV87" s="26"/>
      <c r="AW87" s="47"/>
      <c r="AX87" s="47"/>
      <c r="AY87" s="48">
        <f t="shared" si="27"/>
        <v>0</v>
      </c>
      <c r="AZ87" s="26"/>
      <c r="BA87" s="26"/>
      <c r="BB87" s="26"/>
      <c r="BC87" s="47"/>
      <c r="BD87" s="49"/>
      <c r="BE87" s="48">
        <f t="shared" si="28"/>
        <v>0</v>
      </c>
      <c r="BF87" s="40"/>
    </row>
    <row r="88" spans="1:58" ht="15.75" x14ac:dyDescent="0.25">
      <c r="A88" s="21">
        <f t="shared" si="10"/>
        <v>3</v>
      </c>
      <c r="B88" s="26" t="s">
        <v>104</v>
      </c>
      <c r="C88" s="41" t="s">
        <v>117</v>
      </c>
      <c r="D88" s="26"/>
      <c r="E88" s="26"/>
      <c r="F88" s="26"/>
      <c r="G88" s="47"/>
      <c r="H88" s="47"/>
      <c r="I88" s="48">
        <f t="shared" si="20"/>
        <v>0</v>
      </c>
      <c r="J88" s="26"/>
      <c r="K88" s="26"/>
      <c r="L88" s="26"/>
      <c r="M88" s="47"/>
      <c r="N88" s="47"/>
      <c r="O88" s="48">
        <f t="shared" si="21"/>
        <v>0</v>
      </c>
      <c r="P88" s="26"/>
      <c r="Q88" s="26"/>
      <c r="R88" s="26"/>
      <c r="S88" s="47"/>
      <c r="T88" s="47"/>
      <c r="U88" s="48">
        <f t="shared" si="22"/>
        <v>0</v>
      </c>
      <c r="V88" s="26"/>
      <c r="W88" s="26"/>
      <c r="X88" s="26"/>
      <c r="Y88" s="47"/>
      <c r="Z88" s="47"/>
      <c r="AA88" s="48">
        <f t="shared" si="23"/>
        <v>0</v>
      </c>
      <c r="AB88" s="26"/>
      <c r="AC88" s="26"/>
      <c r="AD88" s="26"/>
      <c r="AE88" s="47"/>
      <c r="AF88" s="47"/>
      <c r="AG88" s="48">
        <f t="shared" si="24"/>
        <v>0</v>
      </c>
      <c r="AH88" s="26"/>
      <c r="AI88" s="26"/>
      <c r="AJ88" s="26"/>
      <c r="AK88" s="47"/>
      <c r="AL88" s="47"/>
      <c r="AM88" s="48">
        <f t="shared" si="25"/>
        <v>0</v>
      </c>
      <c r="AN88" s="26"/>
      <c r="AO88" s="26"/>
      <c r="AP88" s="26"/>
      <c r="AQ88" s="47"/>
      <c r="AR88" s="47"/>
      <c r="AS88" s="48">
        <f t="shared" si="26"/>
        <v>0</v>
      </c>
      <c r="AT88" s="26"/>
      <c r="AU88" s="26"/>
      <c r="AV88" s="26"/>
      <c r="AW88" s="47"/>
      <c r="AX88" s="47"/>
      <c r="AY88" s="48">
        <f t="shared" si="27"/>
        <v>0</v>
      </c>
      <c r="AZ88" s="26"/>
      <c r="BA88" s="26"/>
      <c r="BB88" s="26"/>
      <c r="BC88" s="47"/>
      <c r="BD88" s="49"/>
      <c r="BE88" s="48">
        <f t="shared" si="28"/>
        <v>0</v>
      </c>
      <c r="BF88" s="40"/>
    </row>
    <row r="89" spans="1:58" ht="15.75" x14ac:dyDescent="0.25">
      <c r="A89" s="21">
        <f t="shared" si="10"/>
        <v>3</v>
      </c>
      <c r="B89" s="50" t="s">
        <v>84</v>
      </c>
      <c r="C89" s="41" t="s">
        <v>117</v>
      </c>
      <c r="D89" s="52"/>
      <c r="E89" s="52"/>
      <c r="F89" s="52"/>
      <c r="G89" s="53"/>
      <c r="H89" s="53"/>
      <c r="I89" s="48">
        <f t="shared" si="20"/>
        <v>0</v>
      </c>
      <c r="J89" s="52"/>
      <c r="K89" s="52"/>
      <c r="L89" s="52"/>
      <c r="M89" s="53"/>
      <c r="N89" s="53"/>
      <c r="O89" s="48">
        <f t="shared" si="21"/>
        <v>0</v>
      </c>
      <c r="P89" s="52"/>
      <c r="Q89" s="52"/>
      <c r="R89" s="52"/>
      <c r="S89" s="53"/>
      <c r="T89" s="53"/>
      <c r="U89" s="48">
        <f t="shared" si="22"/>
        <v>0</v>
      </c>
      <c r="V89" s="52"/>
      <c r="W89" s="52"/>
      <c r="X89" s="52"/>
      <c r="Y89" s="53"/>
      <c r="Z89" s="53"/>
      <c r="AA89" s="48">
        <f t="shared" si="23"/>
        <v>0</v>
      </c>
      <c r="AB89" s="52"/>
      <c r="AC89" s="52"/>
      <c r="AD89" s="52"/>
      <c r="AE89" s="53"/>
      <c r="AF89" s="53"/>
      <c r="AG89" s="48">
        <f t="shared" si="24"/>
        <v>0</v>
      </c>
      <c r="AH89" s="52"/>
      <c r="AI89" s="52"/>
      <c r="AJ89" s="52"/>
      <c r="AK89" s="53"/>
      <c r="AL89" s="53"/>
      <c r="AM89" s="48">
        <f t="shared" si="25"/>
        <v>0</v>
      </c>
      <c r="AN89" s="52"/>
      <c r="AO89" s="52"/>
      <c r="AP89" s="52"/>
      <c r="AQ89" s="53"/>
      <c r="AR89" s="53"/>
      <c r="AS89" s="48">
        <f t="shared" si="26"/>
        <v>0</v>
      </c>
      <c r="AT89" s="52"/>
      <c r="AU89" s="52"/>
      <c r="AV89" s="52"/>
      <c r="AW89" s="53"/>
      <c r="AX89" s="53"/>
      <c r="AY89" s="48">
        <f t="shared" si="27"/>
        <v>0</v>
      </c>
      <c r="AZ89" s="52"/>
      <c r="BA89" s="52"/>
      <c r="BB89" s="52"/>
      <c r="BC89" s="53"/>
      <c r="BD89" s="54"/>
      <c r="BE89" s="48">
        <f t="shared" si="28"/>
        <v>0</v>
      </c>
      <c r="BF89" s="40"/>
    </row>
    <row r="90" spans="1:58" ht="15.75" x14ac:dyDescent="0.25">
      <c r="A90" s="21">
        <f t="shared" si="10"/>
        <v>3</v>
      </c>
      <c r="B90" s="50"/>
      <c r="C90" s="26" t="s">
        <v>117</v>
      </c>
      <c r="D90" s="26"/>
      <c r="E90" s="26"/>
      <c r="F90" s="26"/>
      <c r="G90" s="47"/>
      <c r="H90" s="47"/>
      <c r="I90" s="48">
        <f t="shared" si="20"/>
        <v>0</v>
      </c>
      <c r="J90" s="26"/>
      <c r="K90" s="26"/>
      <c r="L90" s="26"/>
      <c r="M90" s="47"/>
      <c r="N90" s="47"/>
      <c r="O90" s="48">
        <f t="shared" si="21"/>
        <v>0</v>
      </c>
      <c r="P90" s="26"/>
      <c r="Q90" s="26"/>
      <c r="R90" s="26"/>
      <c r="S90" s="47"/>
      <c r="T90" s="47"/>
      <c r="U90" s="48">
        <f t="shared" si="22"/>
        <v>0</v>
      </c>
      <c r="V90" s="26"/>
      <c r="W90" s="26"/>
      <c r="X90" s="26"/>
      <c r="Y90" s="47"/>
      <c r="Z90" s="47"/>
      <c r="AA90" s="48">
        <f t="shared" si="23"/>
        <v>0</v>
      </c>
      <c r="AB90" s="26"/>
      <c r="AC90" s="26"/>
      <c r="AD90" s="26"/>
      <c r="AE90" s="47"/>
      <c r="AF90" s="47"/>
      <c r="AG90" s="48">
        <f t="shared" si="24"/>
        <v>0</v>
      </c>
      <c r="AH90" s="26"/>
      <c r="AI90" s="26"/>
      <c r="AJ90" s="26"/>
      <c r="AK90" s="47"/>
      <c r="AL90" s="47"/>
      <c r="AM90" s="48">
        <f t="shared" si="25"/>
        <v>0</v>
      </c>
      <c r="AN90" s="26"/>
      <c r="AO90" s="26"/>
      <c r="AP90" s="26"/>
      <c r="AQ90" s="47"/>
      <c r="AR90" s="47"/>
      <c r="AS90" s="48">
        <f t="shared" si="26"/>
        <v>0</v>
      </c>
      <c r="AT90" s="26"/>
      <c r="AU90" s="26"/>
      <c r="AV90" s="26"/>
      <c r="AW90" s="47"/>
      <c r="AX90" s="47"/>
      <c r="AY90" s="48">
        <f t="shared" si="27"/>
        <v>0</v>
      </c>
      <c r="AZ90" s="26"/>
      <c r="BA90" s="26"/>
      <c r="BB90" s="26"/>
      <c r="BC90" s="47"/>
      <c r="BD90" s="47"/>
      <c r="BE90" s="48">
        <f t="shared" si="28"/>
        <v>0</v>
      </c>
      <c r="BF90" s="40"/>
    </row>
    <row r="91" spans="1:58" ht="15.75" x14ac:dyDescent="0.25">
      <c r="A91" s="21">
        <f t="shared" si="10"/>
        <v>3</v>
      </c>
      <c r="B91" s="50"/>
      <c r="C91" s="26" t="s">
        <v>117</v>
      </c>
      <c r="D91" s="26"/>
      <c r="E91" s="26"/>
      <c r="F91" s="26"/>
      <c r="G91" s="47"/>
      <c r="H91" s="47"/>
      <c r="I91" s="48">
        <f t="shared" si="20"/>
        <v>0</v>
      </c>
      <c r="J91" s="26"/>
      <c r="K91" s="26"/>
      <c r="L91" s="26"/>
      <c r="M91" s="47"/>
      <c r="N91" s="47"/>
      <c r="O91" s="48">
        <f t="shared" si="21"/>
        <v>0</v>
      </c>
      <c r="P91" s="26"/>
      <c r="Q91" s="26"/>
      <c r="R91" s="26"/>
      <c r="S91" s="47"/>
      <c r="T91" s="47"/>
      <c r="U91" s="48">
        <f t="shared" si="22"/>
        <v>0</v>
      </c>
      <c r="V91" s="26"/>
      <c r="W91" s="26"/>
      <c r="X91" s="26"/>
      <c r="Y91" s="47"/>
      <c r="Z91" s="47"/>
      <c r="AA91" s="48">
        <f t="shared" si="23"/>
        <v>0</v>
      </c>
      <c r="AB91" s="26"/>
      <c r="AC91" s="26"/>
      <c r="AD91" s="26"/>
      <c r="AE91" s="47"/>
      <c r="AF91" s="47"/>
      <c r="AG91" s="48">
        <f t="shared" si="24"/>
        <v>0</v>
      </c>
      <c r="AH91" s="26"/>
      <c r="AI91" s="26"/>
      <c r="AJ91" s="26"/>
      <c r="AK91" s="47"/>
      <c r="AL91" s="47"/>
      <c r="AM91" s="48">
        <f t="shared" si="25"/>
        <v>0</v>
      </c>
      <c r="AN91" s="26"/>
      <c r="AO91" s="26"/>
      <c r="AP91" s="26"/>
      <c r="AQ91" s="47"/>
      <c r="AR91" s="47"/>
      <c r="AS91" s="48">
        <f t="shared" si="26"/>
        <v>0</v>
      </c>
      <c r="AT91" s="26"/>
      <c r="AU91" s="26"/>
      <c r="AV91" s="26"/>
      <c r="AW91" s="47"/>
      <c r="AX91" s="47"/>
      <c r="AY91" s="48">
        <f t="shared" si="27"/>
        <v>0</v>
      </c>
      <c r="AZ91" s="26"/>
      <c r="BA91" s="26"/>
      <c r="BB91" s="26"/>
      <c r="BC91" s="47"/>
      <c r="BD91" s="47"/>
      <c r="BE91" s="48">
        <f t="shared" si="28"/>
        <v>0</v>
      </c>
      <c r="BF91" s="40"/>
    </row>
    <row r="92" spans="1:58" ht="15.75" x14ac:dyDescent="0.25">
      <c r="A92" s="21">
        <f t="shared" si="10"/>
        <v>3</v>
      </c>
      <c r="B92" s="50"/>
      <c r="C92" s="26" t="s">
        <v>117</v>
      </c>
      <c r="D92" s="26"/>
      <c r="E92" s="26"/>
      <c r="F92" s="26"/>
      <c r="G92" s="47"/>
      <c r="H92" s="47"/>
      <c r="I92" s="48">
        <f t="shared" si="20"/>
        <v>0</v>
      </c>
      <c r="J92" s="26"/>
      <c r="K92" s="26"/>
      <c r="L92" s="26"/>
      <c r="M92" s="47"/>
      <c r="N92" s="47"/>
      <c r="O92" s="48">
        <f t="shared" si="21"/>
        <v>0</v>
      </c>
      <c r="P92" s="26"/>
      <c r="Q92" s="26"/>
      <c r="R92" s="26"/>
      <c r="S92" s="47"/>
      <c r="T92" s="47"/>
      <c r="U92" s="48">
        <f t="shared" si="22"/>
        <v>0</v>
      </c>
      <c r="V92" s="26"/>
      <c r="W92" s="26"/>
      <c r="X92" s="26"/>
      <c r="Y92" s="47"/>
      <c r="Z92" s="47"/>
      <c r="AA92" s="48">
        <f t="shared" si="23"/>
        <v>0</v>
      </c>
      <c r="AB92" s="26"/>
      <c r="AC92" s="26"/>
      <c r="AD92" s="26"/>
      <c r="AE92" s="47"/>
      <c r="AF92" s="47"/>
      <c r="AG92" s="48">
        <f t="shared" si="24"/>
        <v>0</v>
      </c>
      <c r="AH92" s="26"/>
      <c r="AI92" s="26"/>
      <c r="AJ92" s="26"/>
      <c r="AK92" s="47"/>
      <c r="AL92" s="47"/>
      <c r="AM92" s="48">
        <f t="shared" si="25"/>
        <v>0</v>
      </c>
      <c r="AN92" s="26"/>
      <c r="AO92" s="26"/>
      <c r="AP92" s="26"/>
      <c r="AQ92" s="47"/>
      <c r="AR92" s="47"/>
      <c r="AS92" s="48">
        <f t="shared" si="26"/>
        <v>0</v>
      </c>
      <c r="AT92" s="26"/>
      <c r="AU92" s="26"/>
      <c r="AV92" s="26"/>
      <c r="AW92" s="47"/>
      <c r="AX92" s="47"/>
      <c r="AY92" s="48">
        <f t="shared" si="27"/>
        <v>0</v>
      </c>
      <c r="AZ92" s="26"/>
      <c r="BA92" s="26"/>
      <c r="BB92" s="26"/>
      <c r="BC92" s="47"/>
      <c r="BD92" s="47"/>
      <c r="BE92" s="48">
        <f t="shared" si="28"/>
        <v>0</v>
      </c>
      <c r="BF92" s="40"/>
    </row>
    <row r="93" spans="1:58" ht="15.75" x14ac:dyDescent="0.25">
      <c r="A93" s="21">
        <f t="shared" si="10"/>
        <v>3</v>
      </c>
      <c r="B93" s="50"/>
      <c r="C93" s="26" t="s">
        <v>117</v>
      </c>
      <c r="D93" s="26"/>
      <c r="E93" s="26"/>
      <c r="F93" s="26"/>
      <c r="G93" s="47"/>
      <c r="H93" s="47"/>
      <c r="I93" s="48">
        <f t="shared" si="20"/>
        <v>0</v>
      </c>
      <c r="J93" s="26"/>
      <c r="K93" s="26"/>
      <c r="L93" s="26"/>
      <c r="M93" s="47"/>
      <c r="N93" s="47"/>
      <c r="O93" s="48">
        <f t="shared" si="21"/>
        <v>0</v>
      </c>
      <c r="P93" s="26"/>
      <c r="Q93" s="26"/>
      <c r="R93" s="26"/>
      <c r="S93" s="47"/>
      <c r="T93" s="47"/>
      <c r="U93" s="48">
        <f t="shared" si="22"/>
        <v>0</v>
      </c>
      <c r="V93" s="26"/>
      <c r="W93" s="26"/>
      <c r="X93" s="26"/>
      <c r="Y93" s="47"/>
      <c r="Z93" s="47"/>
      <c r="AA93" s="48">
        <f t="shared" si="23"/>
        <v>0</v>
      </c>
      <c r="AB93" s="26"/>
      <c r="AC93" s="26"/>
      <c r="AD93" s="26"/>
      <c r="AE93" s="47"/>
      <c r="AF93" s="47"/>
      <c r="AG93" s="48">
        <f t="shared" si="24"/>
        <v>0</v>
      </c>
      <c r="AH93" s="26"/>
      <c r="AI93" s="26"/>
      <c r="AJ93" s="26"/>
      <c r="AK93" s="47"/>
      <c r="AL93" s="47"/>
      <c r="AM93" s="48">
        <f t="shared" si="25"/>
        <v>0</v>
      </c>
      <c r="AN93" s="26"/>
      <c r="AO93" s="26"/>
      <c r="AP93" s="26"/>
      <c r="AQ93" s="47"/>
      <c r="AR93" s="47"/>
      <c r="AS93" s="48">
        <f t="shared" si="26"/>
        <v>0</v>
      </c>
      <c r="AT93" s="26"/>
      <c r="AU93" s="26"/>
      <c r="AV93" s="26"/>
      <c r="AW93" s="47"/>
      <c r="AX93" s="47"/>
      <c r="AY93" s="48">
        <f t="shared" si="27"/>
        <v>0</v>
      </c>
      <c r="AZ93" s="26"/>
      <c r="BA93" s="26"/>
      <c r="BB93" s="26"/>
      <c r="BC93" s="47"/>
      <c r="BD93" s="47"/>
      <c r="BE93" s="48">
        <f t="shared" si="28"/>
        <v>0</v>
      </c>
      <c r="BF93" s="67"/>
    </row>
    <row r="94" spans="1:58" ht="15.75" x14ac:dyDescent="0.25">
      <c r="A94" s="21">
        <f t="shared" si="10"/>
        <v>3</v>
      </c>
      <c r="B94" s="50"/>
      <c r="C94" s="26" t="s">
        <v>117</v>
      </c>
      <c r="D94" s="26"/>
      <c r="E94" s="26"/>
      <c r="F94" s="26"/>
      <c r="G94" s="47"/>
      <c r="H94" s="47"/>
      <c r="I94" s="48">
        <f t="shared" si="20"/>
        <v>0</v>
      </c>
      <c r="J94" s="26"/>
      <c r="K94" s="26"/>
      <c r="L94" s="26"/>
      <c r="M94" s="47"/>
      <c r="N94" s="47"/>
      <c r="O94" s="48">
        <f t="shared" si="21"/>
        <v>0</v>
      </c>
      <c r="P94" s="26"/>
      <c r="Q94" s="26"/>
      <c r="R94" s="26"/>
      <c r="S94" s="47"/>
      <c r="T94" s="47"/>
      <c r="U94" s="48">
        <f t="shared" si="22"/>
        <v>0</v>
      </c>
      <c r="V94" s="26"/>
      <c r="W94" s="26"/>
      <c r="X94" s="26"/>
      <c r="Y94" s="47"/>
      <c r="Z94" s="47"/>
      <c r="AA94" s="48">
        <f t="shared" si="23"/>
        <v>0</v>
      </c>
      <c r="AB94" s="26"/>
      <c r="AC94" s="26"/>
      <c r="AD94" s="26"/>
      <c r="AE94" s="47"/>
      <c r="AF94" s="47"/>
      <c r="AG94" s="48">
        <f t="shared" si="24"/>
        <v>0</v>
      </c>
      <c r="AH94" s="26"/>
      <c r="AI94" s="26"/>
      <c r="AJ94" s="26"/>
      <c r="AK94" s="47"/>
      <c r="AL94" s="47"/>
      <c r="AM94" s="48">
        <f t="shared" si="25"/>
        <v>0</v>
      </c>
      <c r="AN94" s="26"/>
      <c r="AO94" s="26"/>
      <c r="AP94" s="26"/>
      <c r="AQ94" s="47"/>
      <c r="AR94" s="47"/>
      <c r="AS94" s="48">
        <f t="shared" si="26"/>
        <v>0</v>
      </c>
      <c r="AT94" s="26"/>
      <c r="AU94" s="26"/>
      <c r="AV94" s="26"/>
      <c r="AW94" s="47"/>
      <c r="AX94" s="47"/>
      <c r="AY94" s="48">
        <f t="shared" si="27"/>
        <v>0</v>
      </c>
      <c r="AZ94" s="26"/>
      <c r="BA94" s="26"/>
      <c r="BB94" s="26"/>
      <c r="BC94" s="47"/>
      <c r="BD94" s="47"/>
      <c r="BE94" s="48">
        <f t="shared" si="28"/>
        <v>0</v>
      </c>
      <c r="BF94" s="26"/>
    </row>
    <row r="95" spans="1:58" ht="15.75" x14ac:dyDescent="0.25">
      <c r="A95" s="21">
        <f t="shared" si="10"/>
        <v>3</v>
      </c>
      <c r="B95" s="55"/>
      <c r="C95" s="56"/>
      <c r="D95" s="59"/>
      <c r="E95" s="58"/>
      <c r="F95" s="58"/>
      <c r="G95" s="58"/>
      <c r="H95" s="58"/>
      <c r="I95" s="58">
        <f>SUM(I67:I94)</f>
        <v>4</v>
      </c>
      <c r="J95" s="58"/>
      <c r="K95" s="58"/>
      <c r="L95" s="58"/>
      <c r="M95" s="58"/>
      <c r="N95" s="58"/>
      <c r="O95" s="58">
        <f>SUM(O67:O94)</f>
        <v>3</v>
      </c>
      <c r="P95" s="58"/>
      <c r="Q95" s="58"/>
      <c r="R95" s="58"/>
      <c r="S95" s="58"/>
      <c r="T95" s="58"/>
      <c r="U95" s="58">
        <f>SUM(U67:U94)</f>
        <v>2</v>
      </c>
      <c r="V95" s="58"/>
      <c r="W95" s="58"/>
      <c r="X95" s="58"/>
      <c r="Y95" s="58"/>
      <c r="Z95" s="58"/>
      <c r="AA95" s="58">
        <f>SUM(AA67:AA94)</f>
        <v>6</v>
      </c>
      <c r="AB95" s="58"/>
      <c r="AC95" s="58"/>
      <c r="AD95" s="58"/>
      <c r="AE95" s="58"/>
      <c r="AF95" s="58"/>
      <c r="AG95" s="58">
        <f>SUM(AG67:AG94)</f>
        <v>3</v>
      </c>
      <c r="AH95" s="58"/>
      <c r="AI95" s="58"/>
      <c r="AJ95" s="58"/>
      <c r="AK95" s="58"/>
      <c r="AL95" s="58"/>
      <c r="AM95" s="58">
        <f>SUM(AM67:AM94)</f>
        <v>3</v>
      </c>
      <c r="AN95" s="58"/>
      <c r="AO95" s="58"/>
      <c r="AP95" s="58"/>
      <c r="AQ95" s="58"/>
      <c r="AR95" s="58"/>
      <c r="AS95" s="58">
        <f>SUM(AS67:AS94)</f>
        <v>2</v>
      </c>
      <c r="AT95" s="58"/>
      <c r="AU95" s="58"/>
      <c r="AV95" s="58"/>
      <c r="AW95" s="58"/>
      <c r="AX95" s="58"/>
      <c r="AY95" s="58">
        <f>SUM(AY67:AY94)</f>
        <v>2</v>
      </c>
      <c r="AZ95" s="58"/>
      <c r="BA95" s="58"/>
      <c r="BB95" s="58"/>
      <c r="BC95" s="58"/>
      <c r="BD95" s="58"/>
      <c r="BE95" s="58">
        <f>SUM(BE67:BE94)</f>
        <v>5</v>
      </c>
      <c r="BF95" s="58">
        <f>COUNTIF(BF67:BF94,"*")</f>
        <v>5</v>
      </c>
    </row>
  </sheetData>
  <mergeCells count="17">
    <mergeCell ref="B36:C36"/>
    <mergeCell ref="D36:BE36"/>
    <mergeCell ref="B66:C66"/>
    <mergeCell ref="D66:BE66"/>
    <mergeCell ref="B1:C1"/>
    <mergeCell ref="B3:C3"/>
    <mergeCell ref="D3:I3"/>
    <mergeCell ref="J3:O3"/>
    <mergeCell ref="P3:U3"/>
    <mergeCell ref="V3:AA3"/>
    <mergeCell ref="AB3:AG3"/>
    <mergeCell ref="AH3:AM3"/>
    <mergeCell ref="AN3:AS3"/>
    <mergeCell ref="AT3:AY3"/>
    <mergeCell ref="AZ3:BE3"/>
    <mergeCell ref="B6:C6"/>
    <mergeCell ref="D6:BE6"/>
  </mergeCells>
  <conditionalFormatting sqref="B6:BF95">
    <cfRule type="expression" dxfId="11" priority="1">
      <formula>$A6&gt;$C$2</formula>
    </cfRule>
  </conditionalFormatting>
  <conditionalFormatting sqref="C2">
    <cfRule type="expression" dxfId="10" priority="2">
      <formula>LEN($C$2)=0</formula>
    </cfRule>
  </conditionalFormatting>
  <conditionalFormatting sqref="D6:BE6 D36:BE36 D66:BE66">
    <cfRule type="expression" dxfId="9" priority="3">
      <formula>AND(LEN($D6)=0,$A6&lt;=$C$2)</formula>
    </cfRule>
  </conditionalFormatting>
  <dataValidations count="3">
    <dataValidation type="decimal" operator="greaterThanOrEqual" allowBlank="1" showInputMessage="1" showErrorMessage="1" prompt="Укажите число классов" sqref="C2" xr:uid="{00000000-0002-0000-0900-000000000000}">
      <formula1>0</formula1>
    </dataValidation>
    <dataValidation type="list" allowBlank="1" showErrorMessage="1" sqref="D7:H34 J7:N34 P7:T34 V7:Z34 AB7:AF34 AH7:AL34 AN7:AR34 AT7:AX34 AZ7:BD34 D37:H64 J37:N64 P37:T64 V37:Z64 AB37:AF64 AH37:AL64 AN37:AR64 AT37:AX64 AZ37:BD64 D67:H94 J67:N94 P67:T94 V67:Z94 AB67:AF94 AH67:AL94 AN67:AR94 AT67:AX94 AZ67:BD94" xr:uid="{00000000-0002-0000-0900-000001000000}">
      <formula1>$D$1:$F$1</formula1>
    </dataValidation>
    <dataValidation type="list" allowBlank="1" showErrorMessage="1" sqref="BF7:BF32 BF37:BF62 BF67:BF92" xr:uid="{00000000-0002-0000-0900-000002000000}">
      <formula1>$F$1</formula1>
    </dataValidation>
  </dataValidations>
  <pageMargins left="0.7" right="0.7" top="0.75" bottom="0.75" header="0" footer="0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30</vt:i4>
      </vt:variant>
    </vt:vector>
  </HeadingPairs>
  <TitlesOfParts>
    <vt:vector size="42" baseType="lpstr">
      <vt:lpstr>Инструкция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Итог по классам</vt:lpstr>
      <vt:lpstr>cl10name</vt:lpstr>
      <vt:lpstr>cl11name</vt:lpstr>
      <vt:lpstr>cl2name</vt:lpstr>
      <vt:lpstr>cl3name</vt:lpstr>
      <vt:lpstr>cl4name</vt:lpstr>
      <vt:lpstr>cl5name</vt:lpstr>
      <vt:lpstr>cl6name</vt:lpstr>
      <vt:lpstr>cl7name</vt:lpstr>
      <vt:lpstr>cl8name</vt:lpstr>
      <vt:lpstr>cl9name</vt:lpstr>
      <vt:lpstr>class10_1</vt:lpstr>
      <vt:lpstr>class10_2</vt:lpstr>
      <vt:lpstr>class11_1</vt:lpstr>
      <vt:lpstr>class11_2</vt:lpstr>
      <vt:lpstr>class2_1</vt:lpstr>
      <vt:lpstr>class2_2</vt:lpstr>
      <vt:lpstr>class3_1</vt:lpstr>
      <vt:lpstr>class3_2</vt:lpstr>
      <vt:lpstr>class4_1</vt:lpstr>
      <vt:lpstr>class4_2</vt:lpstr>
      <vt:lpstr>class5_1</vt:lpstr>
      <vt:lpstr>class5_2</vt:lpstr>
      <vt:lpstr>class6_1</vt:lpstr>
      <vt:lpstr>class6_2</vt:lpstr>
      <vt:lpstr>class7_1</vt:lpstr>
      <vt:lpstr>class7_2</vt:lpstr>
      <vt:lpstr>class8_1</vt:lpstr>
      <vt:lpstr>class8_2</vt:lpstr>
      <vt:lpstr>class9_1</vt:lpstr>
      <vt:lpstr>class9_2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Пахомовы</dc:creator>
  <cp:lastModifiedBy>Елена Пахомова</cp:lastModifiedBy>
  <cp:lastPrinted>2025-09-16T08:05:42Z</cp:lastPrinted>
  <dcterms:created xsi:type="dcterms:W3CDTF">2025-09-16T07:57:38Z</dcterms:created>
  <dcterms:modified xsi:type="dcterms:W3CDTF">2025-09-16T08:06:14Z</dcterms:modified>
</cp:coreProperties>
</file>